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xl/externalLinks/externalLink3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publicservices-my.sharepoint.com/personal/easlema_repsrv_com/Documents/Maria Documents/``Maria Documents/`BU404 Docs/``Rate Cases/4183 Disposal increase 2024/"/>
    </mc:Choice>
  </mc:AlternateContent>
  <xr:revisionPtr revIDLastSave="309" documentId="8_{D08BD36F-A85C-4B4D-AB8D-F601355EC7E6}" xr6:coauthVersionLast="47" xr6:coauthVersionMax="47" xr10:uidLastSave="{EA86F779-A743-4CDE-A242-BE0AE6E64226}"/>
  <bookViews>
    <workbookView xWindow="-108" yWindow="-108" windowWidth="23256" windowHeight="12576" xr2:uid="{4CBCD0EE-9B33-4F3A-ADAE-7CAFA798A5A5}"/>
  </bookViews>
  <sheets>
    <sheet name="Tariff Changes" sheetId="9" r:id="rId1"/>
    <sheet name="Calcs " sheetId="7" r:id="rId2"/>
    <sheet name="References" sheetId="4" r:id="rId3"/>
    <sheet name="Disposal" sheetId="10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COS1">#REF!</definedName>
    <definedName name="_COS2">#REF!</definedName>
    <definedName name="_Key1" hidden="1">#REF!</definedName>
    <definedName name="_Key2" hidden="1">'[1]GL Codes'!$G$3:$G$3</definedName>
    <definedName name="_Order1" hidden="1">255</definedName>
    <definedName name="_Order2" hidden="1">255</definedName>
    <definedName name="_Sort" hidden="1">#REF!</definedName>
    <definedName name="Angie" hidden="1">#REF!</definedName>
    <definedName name="AprSun1">DATEVALUE("4/1/"&amp;TheYear)-WEEKDAY(DATEVALUE("4/1/"&amp;TheYear))+1</definedName>
    <definedName name="AugSun1">DATEVALUE("8/1/"&amp;TheYear)-WEEKDAY(DATEVALUE("8/1/"&amp;TheYear))+1</definedName>
    <definedName name="autemplate">'[2]AU Mapping TEMPLATE'!$A$1:$B$335</definedName>
    <definedName name="coa">'[3]lawson extract'!$D$2:$E$2761</definedName>
    <definedName name="colist">'[2]AW Co''s - Mapped only 10-23-08'!$A$2:$L$2107</definedName>
    <definedName name="color">#REF!</definedName>
    <definedName name="CommlStaffPriceOut">'[4]Price Out-Reg EASTSIDE-Resi'!#REF!</definedName>
    <definedName name="DBxStaffPriceOut">'[4]Price Out-Reg EASTSIDE-Resi'!#REF!</definedName>
    <definedName name="DecSun1">DATEVALUE("12/1/"&amp;TheYear)-WEEKDAY(DATEVALUE("12/1/"&amp;TheYear))+1</definedName>
    <definedName name="delete">'[5]Excluded divisions'!$C$2:$C$108</definedName>
    <definedName name="Division_Number">#REF!</definedName>
    <definedName name="DivName">[6]Start!$G$2</definedName>
    <definedName name="DivNo">'[7]Cont Count Data'!#REF!</definedName>
    <definedName name="EXT">#REF!</definedName>
    <definedName name="Hazardous_Stops">#REF!</definedName>
    <definedName name="helpp">#REF!,#REF!,#REF!,#REF!</definedName>
    <definedName name="infopro">#REF!,#REF!,#REF!,#REF!</definedName>
    <definedName name="INPUT">#REF!</definedName>
    <definedName name="INPUTc">#REF!</definedName>
    <definedName name="JEDate">[6]Start!$B$3</definedName>
    <definedName name="JEInitials">[6]Start!$B$7</definedName>
    <definedName name="JulSun1">DATEVALUE("7/1/"&amp;TheYear)-WEEKDAY(DATEVALUE("7/1/"&amp;TheYear))+1</definedName>
    <definedName name="MATRIX">#REF!</definedName>
    <definedName name="MEDate">[8]Calcuation!$I$3</definedName>
    <definedName name="MFStaffPriceOut">'[4]Price Out-Reg EASTSIDE-Resi'!#REF!</definedName>
    <definedName name="NovSun1">DATEVALUE("11/1/"&amp;TheYear)-WEEKDAY(DATEVALUE("11/1/"&amp;TheYear))+1</definedName>
    <definedName name="OctSun1">DATEVALUE("10/1/"&amp;TheYear)-WEEKDAY(DATEVALUE("10/1/"&amp;TheYear))+1</definedName>
    <definedName name="OPRD">#REF!</definedName>
    <definedName name="Print_Area_MI">#REF!</definedName>
    <definedName name="Print_Area_MIc">#REF!</definedName>
    <definedName name="_xlnm.Print_Titles" localSheetId="3">Disposal!$3:$3</definedName>
    <definedName name="RefType">[6]Start!$B$5</definedName>
    <definedName name="report">[9]ST97TONS!#REF!</definedName>
    <definedName name="ReslStaffPriceOut">'[4]Price Out-Reg EASTSIDE-Resi'!#REF!</definedName>
    <definedName name="search1" hidden="1">#REF!</definedName>
    <definedName name="search2" hidden="1">#REF!</definedName>
    <definedName name="SectorNme">[8]Calcuation!$I$5</definedName>
    <definedName name="SepSun1">DATEVALUE("9/1/"&amp;TheYear)-WEEKDAY(DATEVALUE("9/1/"&amp;TheYear))+1</definedName>
    <definedName name="slope">'[10]LG Nonpublic 2018 V5.0'!$X$58</definedName>
    <definedName name="sort1">#REF!</definedName>
    <definedName name="SPECIAL1" hidden="1">#REF!</definedName>
    <definedName name="SPECIAL2" hidden="1">#REF!</definedName>
    <definedName name="Tukwila_Report">[9]ST97TONS!#REF!</definedName>
    <definedName name="Tukwila_Report1">[9]ST97TONS!#REF!</definedName>
    <definedName name="y_inter1">'[10]LG Nonpublic 2018 V5.0'!$W$55</definedName>
    <definedName name="y_inter2">'[10]LG Nonpublic 2018 V5.0'!$W$56</definedName>
    <definedName name="y_inter3">'[10]LG Nonpublic 2018 V5.0'!$Y$55</definedName>
    <definedName name="y_inter4">'[10]LG Nonpublic 2018 V5.0'!$Y$56</definedName>
    <definedName name="Year">#REF!</definedName>
    <definedName name="Z_2D4BA4D8_9810_4CD8_BC99_BAF8C6DC6FDE_.wvu.PrintTitles" localSheetId="3" hidden="1">Disposal!$3:$3</definedName>
    <definedName name="Z_E9505D05_5738_4953_8422_9EB6E0EB24BD_.wvu.PrintTitles" localSheetId="3" hidden="1">Disposal!$3:$3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78" i="10" l="1"/>
  <c r="X178" i="10"/>
  <c r="Y178" i="10" s="1"/>
  <c r="W160" i="10"/>
  <c r="X160" i="10"/>
  <c r="Y160" i="10" s="1"/>
  <c r="W146" i="10"/>
  <c r="X146" i="10"/>
  <c r="Y146" i="10"/>
  <c r="D133" i="9"/>
  <c r="C133" i="9"/>
  <c r="D118" i="9"/>
  <c r="C118" i="9"/>
  <c r="C34" i="9"/>
  <c r="E34" i="9" s="1"/>
  <c r="D34" i="9"/>
  <c r="C35" i="9"/>
  <c r="D35" i="9"/>
  <c r="E35" i="9" s="1"/>
  <c r="E33" i="9"/>
  <c r="D33" i="9"/>
  <c r="C33" i="9"/>
  <c r="C19" i="9"/>
  <c r="D19" i="9"/>
  <c r="C20" i="9"/>
  <c r="D20" i="9"/>
  <c r="D18" i="9"/>
  <c r="C18" i="9"/>
  <c r="E18" i="9" s="1"/>
  <c r="C30" i="9"/>
  <c r="D30" i="9"/>
  <c r="C31" i="9"/>
  <c r="D31" i="9"/>
  <c r="C32" i="9"/>
  <c r="D32" i="9"/>
  <c r="D29" i="9"/>
  <c r="C29" i="9"/>
  <c r="D24" i="9"/>
  <c r="D25" i="9"/>
  <c r="D26" i="9"/>
  <c r="D23" i="9"/>
  <c r="C24" i="9"/>
  <c r="C25" i="9"/>
  <c r="C26" i="9"/>
  <c r="C23" i="9"/>
  <c r="D28" i="9"/>
  <c r="D27" i="9"/>
  <c r="C28" i="9"/>
  <c r="C27" i="9"/>
  <c r="C11" i="9"/>
  <c r="D11" i="9"/>
  <c r="E11" i="9" s="1"/>
  <c r="L100" i="7"/>
  <c r="L93" i="7"/>
  <c r="L63" i="7"/>
  <c r="L30" i="7"/>
  <c r="S30" i="7" s="1"/>
  <c r="O30" i="7"/>
  <c r="F30" i="7"/>
  <c r="F31" i="7"/>
  <c r="F37" i="7"/>
  <c r="C39" i="9"/>
  <c r="E20" i="9" l="1"/>
  <c r="E23" i="9"/>
  <c r="E19" i="9"/>
  <c r="E26" i="9"/>
  <c r="E25" i="9"/>
  <c r="E24" i="9"/>
  <c r="E29" i="9"/>
  <c r="E30" i="9"/>
  <c r="E28" i="9"/>
  <c r="E32" i="9"/>
  <c r="E27" i="9"/>
  <c r="E31" i="9"/>
  <c r="O18" i="7"/>
  <c r="D18" i="7"/>
  <c r="G16" i="7"/>
  <c r="G14" i="7"/>
  <c r="H14" i="7" s="1"/>
  <c r="G15" i="7"/>
  <c r="H15" i="7" s="1"/>
  <c r="G11" i="7"/>
  <c r="H11" i="7" s="1"/>
  <c r="G12" i="7"/>
  <c r="G5" i="7"/>
  <c r="G13" i="7"/>
  <c r="H13" i="7" s="1"/>
  <c r="G10" i="7"/>
  <c r="O16" i="7"/>
  <c r="E16" i="7"/>
  <c r="F16" i="7" s="1"/>
  <c r="O15" i="7"/>
  <c r="E15" i="7"/>
  <c r="F15" i="7" s="1"/>
  <c r="O14" i="7"/>
  <c r="F14" i="7"/>
  <c r="E14" i="7"/>
  <c r="O13" i="7"/>
  <c r="F13" i="7"/>
  <c r="E13" i="7"/>
  <c r="O12" i="7"/>
  <c r="E12" i="7"/>
  <c r="F12" i="7" s="1"/>
  <c r="O11" i="7"/>
  <c r="E11" i="7"/>
  <c r="F11" i="7" s="1"/>
  <c r="O10" i="7"/>
  <c r="E10" i="7"/>
  <c r="F10" i="7" s="1"/>
  <c r="O9" i="7"/>
  <c r="G9" i="7"/>
  <c r="E9" i="7"/>
  <c r="F9" i="7" s="1"/>
  <c r="G51" i="7"/>
  <c r="G50" i="7"/>
  <c r="F51" i="7"/>
  <c r="F50" i="7"/>
  <c r="G47" i="7"/>
  <c r="F47" i="7"/>
  <c r="D8" i="7"/>
  <c r="D7" i="7"/>
  <c r="D6" i="7"/>
  <c r="D5" i="7"/>
  <c r="D4" i="7"/>
  <c r="D3" i="7"/>
  <c r="D2" i="7"/>
  <c r="G53" i="7"/>
  <c r="G54" i="7"/>
  <c r="G52" i="7"/>
  <c r="F54" i="7"/>
  <c r="F53" i="7"/>
  <c r="F52" i="7"/>
  <c r="E99" i="9"/>
  <c r="C99" i="9"/>
  <c r="D99" i="9" l="1"/>
  <c r="H16" i="7"/>
  <c r="H12" i="7"/>
  <c r="H10" i="7"/>
  <c r="H9" i="7"/>
  <c r="H50" i="7"/>
  <c r="H51" i="7"/>
  <c r="H47" i="7"/>
  <c r="H53" i="7"/>
  <c r="H52" i="7"/>
  <c r="H54" i="7"/>
  <c r="G30" i="7" l="1"/>
  <c r="G34" i="7"/>
  <c r="F34" i="7"/>
  <c r="O34" i="7" s="1"/>
  <c r="H30" i="7" l="1"/>
  <c r="H34" i="7"/>
  <c r="B50" i="4" l="1"/>
  <c r="B48" i="4"/>
  <c r="E126" i="10" l="1"/>
  <c r="E125" i="10"/>
  <c r="E124" i="10"/>
  <c r="E122" i="10"/>
  <c r="E119" i="10"/>
  <c r="E114" i="10"/>
  <c r="E113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C106" i="10"/>
  <c r="B106" i="10"/>
  <c r="A106" i="10"/>
  <c r="A108" i="10" s="1"/>
  <c r="F108" i="10" s="1"/>
  <c r="E104" i="10"/>
  <c r="C103" i="10"/>
  <c r="F100" i="10"/>
  <c r="E98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Q92" i="10"/>
  <c r="Q94" i="10" s="1"/>
  <c r="P92" i="10"/>
  <c r="P94" i="10" s="1"/>
  <c r="O92" i="10"/>
  <c r="O94" i="10" s="1"/>
  <c r="N92" i="10"/>
  <c r="M92" i="10"/>
  <c r="M94" i="10" s="1"/>
  <c r="L92" i="10"/>
  <c r="L94" i="10" s="1"/>
  <c r="K92" i="10"/>
  <c r="K94" i="10" s="1"/>
  <c r="J92" i="10"/>
  <c r="J94" i="10" s="1"/>
  <c r="I92" i="10"/>
  <c r="I94" i="10" s="1"/>
  <c r="H92" i="10"/>
  <c r="H94" i="10" s="1"/>
  <c r="G92" i="10"/>
  <c r="G94" i="10" s="1"/>
  <c r="F92" i="10"/>
  <c r="F94" i="10" s="1"/>
  <c r="H88" i="10"/>
  <c r="I88" i="10" s="1"/>
  <c r="J88" i="10" s="1"/>
  <c r="K88" i="10" s="1"/>
  <c r="L88" i="10" s="1"/>
  <c r="M88" i="10" s="1"/>
  <c r="N88" i="10" s="1"/>
  <c r="O88" i="10" s="1"/>
  <c r="P88" i="10" s="1"/>
  <c r="Q88" i="10" s="1"/>
  <c r="G88" i="10"/>
  <c r="F88" i="10"/>
  <c r="E88" i="10"/>
  <c r="I87" i="10"/>
  <c r="J87" i="10" s="1"/>
  <c r="K87" i="10" s="1"/>
  <c r="L87" i="10" s="1"/>
  <c r="M87" i="10" s="1"/>
  <c r="N87" i="10" s="1"/>
  <c r="O87" i="10" s="1"/>
  <c r="P87" i="10" s="1"/>
  <c r="Q87" i="10" s="1"/>
  <c r="H87" i="10"/>
  <c r="G87" i="10"/>
  <c r="E87" i="10"/>
  <c r="E86" i="10"/>
  <c r="E123" i="10" s="1"/>
  <c r="F85" i="10"/>
  <c r="E85" i="10"/>
  <c r="G84" i="10"/>
  <c r="H84" i="10" s="1"/>
  <c r="I84" i="10" s="1"/>
  <c r="J84" i="10" s="1"/>
  <c r="K84" i="10" s="1"/>
  <c r="L84" i="10" s="1"/>
  <c r="M84" i="10" s="1"/>
  <c r="N84" i="10" s="1"/>
  <c r="O84" i="10" s="1"/>
  <c r="P84" i="10" s="1"/>
  <c r="Q84" i="10" s="1"/>
  <c r="F84" i="10"/>
  <c r="E84" i="10"/>
  <c r="E121" i="10" s="1"/>
  <c r="F83" i="10"/>
  <c r="F120" i="10" s="1"/>
  <c r="E83" i="10"/>
  <c r="E82" i="10"/>
  <c r="E118" i="10" s="1"/>
  <c r="H80" i="10"/>
  <c r="I80" i="10" s="1"/>
  <c r="J80" i="10" s="1"/>
  <c r="K80" i="10" s="1"/>
  <c r="L80" i="10" s="1"/>
  <c r="M80" i="10" s="1"/>
  <c r="N80" i="10" s="1"/>
  <c r="O80" i="10" s="1"/>
  <c r="P80" i="10" s="1"/>
  <c r="Q80" i="10" s="1"/>
  <c r="G80" i="10"/>
  <c r="E80" i="10"/>
  <c r="E115" i="10" s="1"/>
  <c r="F79" i="10"/>
  <c r="E79" i="10"/>
  <c r="I78" i="10"/>
  <c r="E78" i="10"/>
  <c r="J77" i="10"/>
  <c r="H77" i="10"/>
  <c r="I77" i="10" s="1"/>
  <c r="G77" i="10"/>
  <c r="F77" i="10"/>
  <c r="F112" i="10" s="1"/>
  <c r="E77" i="10"/>
  <c r="E111" i="10" s="1"/>
  <c r="E76" i="10"/>
  <c r="E110" i="10" s="1"/>
  <c r="E71" i="10"/>
  <c r="E103" i="10" s="1"/>
  <c r="G70" i="10"/>
  <c r="E70" i="10"/>
  <c r="E102" i="10" s="1"/>
  <c r="G69" i="10"/>
  <c r="H69" i="10" s="1"/>
  <c r="I69" i="10" s="1"/>
  <c r="J69" i="10" s="1"/>
  <c r="K69" i="10" s="1"/>
  <c r="L69" i="10" s="1"/>
  <c r="M69" i="10" s="1"/>
  <c r="N69" i="10" s="1"/>
  <c r="O69" i="10" s="1"/>
  <c r="P69" i="10" s="1"/>
  <c r="Q69" i="10" s="1"/>
  <c r="F69" i="10"/>
  <c r="F78" i="10" s="1"/>
  <c r="G78" i="10" s="1"/>
  <c r="H78" i="10" s="1"/>
  <c r="E69" i="10"/>
  <c r="E101" i="10" s="1"/>
  <c r="G68" i="10"/>
  <c r="H68" i="10" s="1"/>
  <c r="I68" i="10" s="1"/>
  <c r="J68" i="10" s="1"/>
  <c r="K68" i="10" s="1"/>
  <c r="L68" i="10" s="1"/>
  <c r="M68" i="10" s="1"/>
  <c r="N68" i="10" s="1"/>
  <c r="O68" i="10" s="1"/>
  <c r="P68" i="10" s="1"/>
  <c r="Q68" i="10" s="1"/>
  <c r="E68" i="10"/>
  <c r="E99" i="10" s="1"/>
  <c r="E67" i="10"/>
  <c r="E54" i="10"/>
  <c r="F53" i="10"/>
  <c r="E53" i="10"/>
  <c r="E52" i="10"/>
  <c r="Q51" i="10"/>
  <c r="P51" i="10"/>
  <c r="O51" i="10"/>
  <c r="O125" i="10" s="1"/>
  <c r="N51" i="10"/>
  <c r="M51" i="10"/>
  <c r="L51" i="10"/>
  <c r="L125" i="10" s="1"/>
  <c r="K51" i="10"/>
  <c r="K125" i="10" s="1"/>
  <c r="J51" i="10"/>
  <c r="I51" i="10"/>
  <c r="I125" i="10" s="1"/>
  <c r="H51" i="10"/>
  <c r="H125" i="10" s="1"/>
  <c r="G51" i="10"/>
  <c r="G125" i="10" s="1"/>
  <c r="F51" i="10"/>
  <c r="Q50" i="10"/>
  <c r="P50" i="10"/>
  <c r="P124" i="10" s="1"/>
  <c r="O50" i="10"/>
  <c r="N50" i="10"/>
  <c r="N124" i="10" s="1"/>
  <c r="M50" i="10"/>
  <c r="M124" i="10" s="1"/>
  <c r="L50" i="10"/>
  <c r="L124" i="10" s="1"/>
  <c r="K50" i="10"/>
  <c r="J50" i="10"/>
  <c r="J124" i="10" s="1"/>
  <c r="I50" i="10"/>
  <c r="I124" i="10" s="1"/>
  <c r="H50" i="10"/>
  <c r="H124" i="10" s="1"/>
  <c r="G50" i="10"/>
  <c r="G124" i="10" s="1"/>
  <c r="F50" i="10"/>
  <c r="F124" i="10" s="1"/>
  <c r="E49" i="10"/>
  <c r="A49" i="10"/>
  <c r="A52" i="10" s="1"/>
  <c r="F52" i="10" s="1"/>
  <c r="Q48" i="10"/>
  <c r="P48" i="10"/>
  <c r="O48" i="10"/>
  <c r="N48" i="10"/>
  <c r="M48" i="10"/>
  <c r="L48" i="10"/>
  <c r="K48" i="10"/>
  <c r="J48" i="10"/>
  <c r="I48" i="10"/>
  <c r="H48" i="10"/>
  <c r="G48" i="10"/>
  <c r="F48" i="10"/>
  <c r="Q47" i="10"/>
  <c r="Q60" i="10" s="1"/>
  <c r="P47" i="10"/>
  <c r="O47" i="10"/>
  <c r="N47" i="10"/>
  <c r="M47" i="10"/>
  <c r="M60" i="10" s="1"/>
  <c r="L47" i="10"/>
  <c r="K47" i="10"/>
  <c r="J47" i="10"/>
  <c r="I47" i="10"/>
  <c r="I60" i="10" s="1"/>
  <c r="H47" i="10"/>
  <c r="G47" i="10"/>
  <c r="F47" i="10"/>
  <c r="F46" i="10"/>
  <c r="E46" i="10"/>
  <c r="Q45" i="10"/>
  <c r="Q121" i="10" s="1"/>
  <c r="P45" i="10"/>
  <c r="O45" i="10"/>
  <c r="N45" i="10"/>
  <c r="N121" i="10" s="1"/>
  <c r="M45" i="10"/>
  <c r="M121" i="10" s="1"/>
  <c r="L45" i="10"/>
  <c r="L121" i="10" s="1"/>
  <c r="K45" i="10"/>
  <c r="K121" i="10" s="1"/>
  <c r="J45" i="10"/>
  <c r="J121" i="10" s="1"/>
  <c r="I45" i="10"/>
  <c r="I121" i="10" s="1"/>
  <c r="H45" i="10"/>
  <c r="G45" i="10"/>
  <c r="G121" i="10" s="1"/>
  <c r="F45" i="10"/>
  <c r="Q44" i="10"/>
  <c r="P44" i="10"/>
  <c r="O44" i="10"/>
  <c r="N44" i="10"/>
  <c r="M44" i="10"/>
  <c r="L44" i="10"/>
  <c r="L54" i="10" s="1"/>
  <c r="K44" i="10"/>
  <c r="J44" i="10"/>
  <c r="I44" i="10"/>
  <c r="H44" i="10"/>
  <c r="G44" i="10"/>
  <c r="F44" i="10"/>
  <c r="F119" i="10" s="1"/>
  <c r="E40" i="10"/>
  <c r="E39" i="10"/>
  <c r="E116" i="10" s="1"/>
  <c r="E38" i="10"/>
  <c r="A38" i="10"/>
  <c r="Q37" i="10"/>
  <c r="P37" i="10"/>
  <c r="P115" i="10" s="1"/>
  <c r="O37" i="10"/>
  <c r="N37" i="10"/>
  <c r="M37" i="10"/>
  <c r="L37" i="10"/>
  <c r="K37" i="10"/>
  <c r="J37" i="10"/>
  <c r="I37" i="10"/>
  <c r="H37" i="10"/>
  <c r="H115" i="10" s="1"/>
  <c r="G37" i="10"/>
  <c r="G115" i="10" s="1"/>
  <c r="F37" i="10"/>
  <c r="F115" i="10" s="1"/>
  <c r="Q36" i="10"/>
  <c r="P36" i="10"/>
  <c r="O36" i="10"/>
  <c r="N36" i="10"/>
  <c r="M36" i="10"/>
  <c r="L36" i="10"/>
  <c r="K36" i="10"/>
  <c r="J36" i="10"/>
  <c r="I36" i="10"/>
  <c r="H36" i="10"/>
  <c r="G36" i="10"/>
  <c r="F36" i="10"/>
  <c r="F114" i="10" s="1"/>
  <c r="F35" i="10"/>
  <c r="E35" i="10"/>
  <c r="Q34" i="10"/>
  <c r="P34" i="10"/>
  <c r="O34" i="10"/>
  <c r="N34" i="10"/>
  <c r="M34" i="10"/>
  <c r="L34" i="10"/>
  <c r="K34" i="10"/>
  <c r="J34" i="10"/>
  <c r="I34" i="10"/>
  <c r="H34" i="10"/>
  <c r="H113" i="10" s="1"/>
  <c r="G34" i="10"/>
  <c r="G113" i="10" s="1"/>
  <c r="F34" i="10"/>
  <c r="F113" i="10" s="1"/>
  <c r="Q33" i="10"/>
  <c r="P33" i="10"/>
  <c r="O33" i="10"/>
  <c r="N33" i="10"/>
  <c r="M33" i="10"/>
  <c r="M40" i="10" s="1"/>
  <c r="L33" i="10"/>
  <c r="K33" i="10"/>
  <c r="J33" i="10"/>
  <c r="I33" i="10"/>
  <c r="H33" i="10"/>
  <c r="H111" i="10" s="1"/>
  <c r="G33" i="10"/>
  <c r="G111" i="10" s="1"/>
  <c r="F33" i="10"/>
  <c r="E30" i="10"/>
  <c r="E108" i="10" s="1"/>
  <c r="A30" i="10"/>
  <c r="F30" i="10" s="1"/>
  <c r="E25" i="10"/>
  <c r="S24" i="10"/>
  <c r="F24" i="10" s="1" a="1"/>
  <c r="E23" i="10"/>
  <c r="B23" i="10"/>
  <c r="B103" i="10" s="1"/>
  <c r="D21" i="10"/>
  <c r="C21" i="10"/>
  <c r="F21" i="10" s="1"/>
  <c r="B20" i="10"/>
  <c r="E20" i="10" s="1"/>
  <c r="A20" i="10"/>
  <c r="F18" i="10"/>
  <c r="P15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Q9" i="10"/>
  <c r="P9" i="10"/>
  <c r="O9" i="10"/>
  <c r="N9" i="10"/>
  <c r="M9" i="10"/>
  <c r="L9" i="10"/>
  <c r="K9" i="10"/>
  <c r="J9" i="10"/>
  <c r="I9" i="10"/>
  <c r="H9" i="10"/>
  <c r="G9" i="10"/>
  <c r="F9" i="10"/>
  <c r="Q8" i="10"/>
  <c r="Q15" i="10" s="1"/>
  <c r="P8" i="10"/>
  <c r="O8" i="10"/>
  <c r="N8" i="10"/>
  <c r="N15" i="10" s="1"/>
  <c r="M8" i="10"/>
  <c r="M15" i="10" s="1"/>
  <c r="L8" i="10"/>
  <c r="L15" i="10" s="1"/>
  <c r="K8" i="10"/>
  <c r="J8" i="10"/>
  <c r="J15" i="10" s="1"/>
  <c r="I8" i="10"/>
  <c r="I15" i="10" s="1"/>
  <c r="H8" i="10"/>
  <c r="G8" i="10"/>
  <c r="G15" i="10" s="1"/>
  <c r="F8" i="10"/>
  <c r="G4" i="10"/>
  <c r="F4" i="10"/>
  <c r="G3" i="10"/>
  <c r="K60" i="10" l="1"/>
  <c r="P40" i="10"/>
  <c r="P41" i="10" s="1"/>
  <c r="Q40" i="10"/>
  <c r="J40" i="10"/>
  <c r="M54" i="10"/>
  <c r="Q115" i="10"/>
  <c r="N24" i="10"/>
  <c r="H15" i="10"/>
  <c r="M24" i="10"/>
  <c r="G40" i="10"/>
  <c r="G41" i="10" s="1"/>
  <c r="F15" i="10"/>
  <c r="S12" i="10"/>
  <c r="O40" i="10"/>
  <c r="J111" i="10"/>
  <c r="S106" i="10"/>
  <c r="I113" i="10"/>
  <c r="M41" i="10"/>
  <c r="F99" i="10"/>
  <c r="F28" i="10"/>
  <c r="F29" i="10" s="1"/>
  <c r="G108" i="10"/>
  <c r="G107" i="10" s="1"/>
  <c r="G52" i="10"/>
  <c r="G35" i="10"/>
  <c r="G49" i="10"/>
  <c r="G53" i="10"/>
  <c r="G46" i="10"/>
  <c r="G38" i="10"/>
  <c r="G21" i="10"/>
  <c r="G18" i="10"/>
  <c r="G30" i="10"/>
  <c r="G20" i="10"/>
  <c r="G39" i="10"/>
  <c r="F102" i="10"/>
  <c r="N40" i="10"/>
  <c r="N41" i="10" s="1"/>
  <c r="G60" i="10"/>
  <c r="G54" i="10"/>
  <c r="G55" i="10" s="1"/>
  <c r="A21" i="10"/>
  <c r="A23" i="10" s="1"/>
  <c r="F20" i="10"/>
  <c r="G24" i="10"/>
  <c r="G25" i="10" s="1"/>
  <c r="G26" i="10" s="1"/>
  <c r="J24" i="10"/>
  <c r="I24" i="10"/>
  <c r="F24" i="10"/>
  <c r="F25" i="10" s="1"/>
  <c r="Q24" i="10"/>
  <c r="P24" i="10"/>
  <c r="O24" i="10"/>
  <c r="L24" i="10"/>
  <c r="K24" i="10"/>
  <c r="H24" i="10"/>
  <c r="G114" i="10"/>
  <c r="L55" i="10"/>
  <c r="K115" i="10"/>
  <c r="S45" i="10"/>
  <c r="N60" i="10"/>
  <c r="S11" i="10"/>
  <c r="O15" i="10"/>
  <c r="S9" i="10"/>
  <c r="S10" i="10"/>
  <c r="S34" i="10"/>
  <c r="O60" i="10"/>
  <c r="S13" i="10"/>
  <c r="S14" i="10"/>
  <c r="M115" i="10"/>
  <c r="H54" i="10"/>
  <c r="H55" i="10" s="1"/>
  <c r="H121" i="10"/>
  <c r="I40" i="10"/>
  <c r="I41" i="10" s="1"/>
  <c r="I111" i="10"/>
  <c r="N115" i="10"/>
  <c r="I54" i="10"/>
  <c r="I55" i="10" s="1"/>
  <c r="G79" i="10"/>
  <c r="H70" i="10"/>
  <c r="J41" i="10"/>
  <c r="O115" i="10"/>
  <c r="S48" i="10"/>
  <c r="F39" i="10"/>
  <c r="F38" i="10"/>
  <c r="M55" i="10"/>
  <c r="N54" i="10"/>
  <c r="N55" i="10" s="1"/>
  <c r="O41" i="10"/>
  <c r="O113" i="10"/>
  <c r="P111" i="10"/>
  <c r="P121" i="10"/>
  <c r="P54" i="10"/>
  <c r="P55" i="10" s="1"/>
  <c r="G112" i="10"/>
  <c r="G116" i="10" s="1"/>
  <c r="G120" i="10"/>
  <c r="H3" i="10"/>
  <c r="G100" i="10"/>
  <c r="Q54" i="10"/>
  <c r="Q55" i="10" s="1"/>
  <c r="O54" i="10"/>
  <c r="O55" i="10" s="1"/>
  <c r="S115" i="10"/>
  <c r="S37" i="10"/>
  <c r="O121" i="10"/>
  <c r="G83" i="10"/>
  <c r="H83" i="10" s="1"/>
  <c r="F121" i="10"/>
  <c r="K124" i="10"/>
  <c r="Q41" i="10"/>
  <c r="S44" i="10"/>
  <c r="P60" i="10"/>
  <c r="M125" i="10"/>
  <c r="J78" i="10"/>
  <c r="K78" i="10" s="1"/>
  <c r="L78" i="10" s="1"/>
  <c r="M78" i="10" s="1"/>
  <c r="N78" i="10" s="1"/>
  <c r="O78" i="10" s="1"/>
  <c r="P78" i="10" s="1"/>
  <c r="Q78" i="10" s="1"/>
  <c r="Q113" i="10" s="1"/>
  <c r="N94" i="10"/>
  <c r="S94" i="10" s="1"/>
  <c r="L111" i="10"/>
  <c r="K113" i="10"/>
  <c r="I115" i="10"/>
  <c r="S8" i="10"/>
  <c r="M111" i="10"/>
  <c r="J115" i="10"/>
  <c r="F60" i="10"/>
  <c r="F122" i="10"/>
  <c r="S47" i="10"/>
  <c r="O124" i="10"/>
  <c r="S124" i="10" s="1"/>
  <c r="N125" i="10"/>
  <c r="F54" i="10"/>
  <c r="F55" i="10" s="1"/>
  <c r="J125" i="10"/>
  <c r="N113" i="10"/>
  <c r="L115" i="10"/>
  <c r="H40" i="10"/>
  <c r="H41" i="10" s="1"/>
  <c r="J54" i="10"/>
  <c r="J55" i="10" s="1"/>
  <c r="Q124" i="10"/>
  <c r="P125" i="10"/>
  <c r="H60" i="10"/>
  <c r="S93" i="10"/>
  <c r="U93" i="10" s="1"/>
  <c r="Q125" i="10"/>
  <c r="Q111" i="10"/>
  <c r="P113" i="10"/>
  <c r="K40" i="10"/>
  <c r="K41" i="10" s="1"/>
  <c r="J60" i="10"/>
  <c r="F49" i="10"/>
  <c r="S51" i="10"/>
  <c r="K54" i="10"/>
  <c r="K55" i="10" s="1"/>
  <c r="S50" i="10"/>
  <c r="K15" i="10"/>
  <c r="S15" i="10" s="1"/>
  <c r="F40" i="10"/>
  <c r="F41" i="10" s="1"/>
  <c r="F111" i="10"/>
  <c r="S33" i="10"/>
  <c r="D136" i="7" s="1"/>
  <c r="L40" i="10"/>
  <c r="L41" i="10" s="1"/>
  <c r="L60" i="10"/>
  <c r="K77" i="10"/>
  <c r="L77" i="10" s="1"/>
  <c r="M77" i="10" s="1"/>
  <c r="N77" i="10" s="1"/>
  <c r="O77" i="10" s="1"/>
  <c r="P77" i="10" s="1"/>
  <c r="Q77" i="10" s="1"/>
  <c r="F86" i="10"/>
  <c r="G86" i="10" s="1"/>
  <c r="H86" i="10" s="1"/>
  <c r="I86" i="10" s="1"/>
  <c r="J86" i="10" s="1"/>
  <c r="K86" i="10" s="1"/>
  <c r="L86" i="10" s="1"/>
  <c r="M86" i="10" s="1"/>
  <c r="G85" i="10"/>
  <c r="H85" i="10" s="1"/>
  <c r="I85" i="10" s="1"/>
  <c r="J85" i="10" s="1"/>
  <c r="K85" i="10" s="1"/>
  <c r="L85" i="10" s="1"/>
  <c r="M85" i="10" s="1"/>
  <c r="N85" i="10" s="1"/>
  <c r="O85" i="10" s="1"/>
  <c r="P85" i="10" s="1"/>
  <c r="F107" i="10"/>
  <c r="S36" i="10"/>
  <c r="S92" i="10"/>
  <c r="U92" i="10" s="1"/>
  <c r="F125" i="10"/>
  <c r="G19" i="10" l="1"/>
  <c r="G101" i="10" s="1"/>
  <c r="I83" i="10"/>
  <c r="H119" i="10"/>
  <c r="F19" i="10"/>
  <c r="S40" i="10"/>
  <c r="S41" i="10" s="1"/>
  <c r="J122" i="10"/>
  <c r="O111" i="10"/>
  <c r="L113" i="10"/>
  <c r="N122" i="10"/>
  <c r="K123" i="10"/>
  <c r="A103" i="10"/>
  <c r="F23" i="10"/>
  <c r="F22" i="10" s="1"/>
  <c r="F116" i="10"/>
  <c r="F74" i="10"/>
  <c r="I70" i="10"/>
  <c r="H79" i="10"/>
  <c r="H114" i="10" s="1"/>
  <c r="G119" i="10"/>
  <c r="G23" i="10"/>
  <c r="G22" i="10" s="1"/>
  <c r="G59" i="10" s="1"/>
  <c r="G61" i="10" s="1"/>
  <c r="F73" i="10"/>
  <c r="P122" i="10"/>
  <c r="Q85" i="10"/>
  <c r="Q122" i="10" s="1"/>
  <c r="H120" i="10"/>
  <c r="H4" i="10"/>
  <c r="H100" i="10"/>
  <c r="H112" i="10"/>
  <c r="H116" i="10" s="1"/>
  <c r="I3" i="10"/>
  <c r="G122" i="10"/>
  <c r="G57" i="10"/>
  <c r="G28" i="10"/>
  <c r="G73" i="10" s="1"/>
  <c r="G99" i="10"/>
  <c r="G102" i="10"/>
  <c r="N86" i="10"/>
  <c r="M123" i="10"/>
  <c r="H123" i="10"/>
  <c r="G123" i="10"/>
  <c r="S54" i="10"/>
  <c r="S55" i="10" s="1"/>
  <c r="H122" i="10"/>
  <c r="F128" i="10"/>
  <c r="O122" i="10"/>
  <c r="F26" i="10"/>
  <c r="N111" i="10"/>
  <c r="J123" i="10"/>
  <c r="I122" i="10"/>
  <c r="L123" i="10"/>
  <c r="L122" i="10"/>
  <c r="M113" i="10"/>
  <c r="S60" i="10"/>
  <c r="J113" i="10"/>
  <c r="S121" i="10"/>
  <c r="M122" i="10"/>
  <c r="K122" i="10"/>
  <c r="S125" i="10"/>
  <c r="I123" i="10"/>
  <c r="K111" i="10"/>
  <c r="F123" i="10"/>
  <c r="S122" i="10" l="1"/>
  <c r="H103" i="10"/>
  <c r="H49" i="10"/>
  <c r="H108" i="10"/>
  <c r="H23" i="10"/>
  <c r="H53" i="10"/>
  <c r="H25" i="10"/>
  <c r="H46" i="10"/>
  <c r="H39" i="10"/>
  <c r="H52" i="10"/>
  <c r="H30" i="10"/>
  <c r="H38" i="10"/>
  <c r="H18" i="10"/>
  <c r="H35" i="10"/>
  <c r="H20" i="10"/>
  <c r="H21" i="10"/>
  <c r="O86" i="10"/>
  <c r="N123" i="10"/>
  <c r="J70" i="10"/>
  <c r="I79" i="10"/>
  <c r="I114" i="10" s="1"/>
  <c r="F101" i="10"/>
  <c r="F57" i="10"/>
  <c r="G128" i="10"/>
  <c r="S111" i="10"/>
  <c r="H126" i="10"/>
  <c r="F59" i="10"/>
  <c r="J83" i="10"/>
  <c r="I119" i="10"/>
  <c r="I126" i="10" s="1"/>
  <c r="G58" i="10"/>
  <c r="G62" i="10"/>
  <c r="G63" i="10" s="1"/>
  <c r="G126" i="10"/>
  <c r="F103" i="10"/>
  <c r="G103" i="10"/>
  <c r="G71" i="10" s="1"/>
  <c r="S113" i="10"/>
  <c r="I100" i="10"/>
  <c r="I120" i="10"/>
  <c r="J3" i="10"/>
  <c r="I112" i="10"/>
  <c r="I116" i="10" s="1"/>
  <c r="I4" i="10"/>
  <c r="G29" i="10"/>
  <c r="F126" i="10"/>
  <c r="H102" i="10" l="1"/>
  <c r="G74" i="10"/>
  <c r="F58" i="10"/>
  <c r="F62" i="10"/>
  <c r="I108" i="10"/>
  <c r="I107" i="10" s="1"/>
  <c r="I46" i="10"/>
  <c r="I23" i="10"/>
  <c r="I39" i="10"/>
  <c r="I38" i="10"/>
  <c r="I21" i="10"/>
  <c r="I20" i="10"/>
  <c r="I35" i="10"/>
  <c r="I103" i="10"/>
  <c r="I52" i="10"/>
  <c r="I53" i="10"/>
  <c r="I49" i="10"/>
  <c r="I25" i="10"/>
  <c r="I26" i="10" s="1"/>
  <c r="I18" i="10"/>
  <c r="I30" i="10"/>
  <c r="F104" i="10"/>
  <c r="H29" i="10"/>
  <c r="F61" i="10"/>
  <c r="K70" i="10"/>
  <c r="J79" i="10"/>
  <c r="J114" i="10" s="1"/>
  <c r="J100" i="10"/>
  <c r="J120" i="10"/>
  <c r="J112" i="10"/>
  <c r="J116" i="10" s="1"/>
  <c r="K3" i="10"/>
  <c r="J4" i="10"/>
  <c r="K83" i="10"/>
  <c r="J119" i="10"/>
  <c r="G104" i="10"/>
  <c r="G130" i="10" s="1"/>
  <c r="G131" i="10" s="1"/>
  <c r="H26" i="10"/>
  <c r="O123" i="10"/>
  <c r="P86" i="10"/>
  <c r="H22" i="10"/>
  <c r="H59" i="10" s="1"/>
  <c r="F71" i="10"/>
  <c r="H107" i="10"/>
  <c r="H19" i="10"/>
  <c r="H57" i="10"/>
  <c r="H28" i="10"/>
  <c r="H99" i="10"/>
  <c r="H61" i="10" l="1"/>
  <c r="J108" i="10"/>
  <c r="J53" i="10"/>
  <c r="J18" i="10"/>
  <c r="J46" i="10"/>
  <c r="J23" i="10"/>
  <c r="J39" i="10"/>
  <c r="J38" i="10"/>
  <c r="J103" i="10"/>
  <c r="J20" i="10"/>
  <c r="J35" i="10"/>
  <c r="J49" i="10"/>
  <c r="J25" i="10"/>
  <c r="J52" i="10"/>
  <c r="J30" i="10"/>
  <c r="J21" i="10"/>
  <c r="H58" i="10"/>
  <c r="H62" i="10"/>
  <c r="H63" i="10" s="1"/>
  <c r="F63" i="10"/>
  <c r="F130" i="10"/>
  <c r="F131" i="10" s="1"/>
  <c r="H73" i="10"/>
  <c r="Q86" i="10"/>
  <c r="Q123" i="10" s="1"/>
  <c r="P123" i="10"/>
  <c r="H101" i="10"/>
  <c r="L70" i="10"/>
  <c r="K79" i="10"/>
  <c r="K114" i="10" s="1"/>
  <c r="H74" i="10"/>
  <c r="J126" i="10"/>
  <c r="L83" i="10"/>
  <c r="K119" i="10"/>
  <c r="I19" i="10"/>
  <c r="I101" i="10" s="1"/>
  <c r="I102" i="10"/>
  <c r="I59" i="10"/>
  <c r="I61" i="10" s="1"/>
  <c r="K100" i="10"/>
  <c r="K120" i="10"/>
  <c r="K112" i="10"/>
  <c r="K4" i="10"/>
  <c r="L3" i="10"/>
  <c r="H128" i="10"/>
  <c r="I22" i="10"/>
  <c r="I71" i="10" s="1"/>
  <c r="H71" i="10"/>
  <c r="I99" i="10"/>
  <c r="I28" i="10"/>
  <c r="I73" i="10" s="1"/>
  <c r="S123" i="10" l="1"/>
  <c r="I57" i="10"/>
  <c r="I29" i="10"/>
  <c r="I74" i="10" s="1"/>
  <c r="J102" i="10"/>
  <c r="J107" i="10"/>
  <c r="K116" i="10"/>
  <c r="J26" i="10"/>
  <c r="K53" i="10"/>
  <c r="K30" i="10"/>
  <c r="K39" i="10"/>
  <c r="K38" i="10"/>
  <c r="K21" i="10"/>
  <c r="K103" i="10"/>
  <c r="K108" i="10"/>
  <c r="K107" i="10" s="1"/>
  <c r="K35" i="10"/>
  <c r="K52" i="10"/>
  <c r="K49" i="10"/>
  <c r="K46" i="10"/>
  <c r="K25" i="10"/>
  <c r="K26" i="10" s="1"/>
  <c r="K18" i="10"/>
  <c r="K23" i="10"/>
  <c r="K20" i="10"/>
  <c r="I128" i="10"/>
  <c r="I104" i="10"/>
  <c r="I130" i="10" s="1"/>
  <c r="I131" i="10" s="1"/>
  <c r="I58" i="10"/>
  <c r="I62" i="10"/>
  <c r="J19" i="10"/>
  <c r="L79" i="10"/>
  <c r="L114" i="10" s="1"/>
  <c r="M70" i="10"/>
  <c r="J99" i="10"/>
  <c r="J28" i="10"/>
  <c r="J29" i="10" s="1"/>
  <c r="J22" i="10"/>
  <c r="M83" i="10"/>
  <c r="L119" i="10"/>
  <c r="L100" i="10"/>
  <c r="L120" i="10"/>
  <c r="L112" i="10"/>
  <c r="M3" i="10"/>
  <c r="L4" i="10"/>
  <c r="H104" i="10"/>
  <c r="K126" i="10"/>
  <c r="L116" i="10" l="1"/>
  <c r="K99" i="10"/>
  <c r="K28" i="10"/>
  <c r="K73" i="10" s="1"/>
  <c r="L126" i="10"/>
  <c r="K22" i="10"/>
  <c r="K71" i="10" s="1"/>
  <c r="I63" i="10"/>
  <c r="M100" i="10"/>
  <c r="M120" i="10"/>
  <c r="M112" i="10"/>
  <c r="M4" i="10"/>
  <c r="N3" i="10"/>
  <c r="J71" i="10"/>
  <c r="J74" i="10"/>
  <c r="K19" i="10"/>
  <c r="K101" i="10" s="1"/>
  <c r="K102" i="10"/>
  <c r="K59" i="10"/>
  <c r="K61" i="10" s="1"/>
  <c r="J59" i="10"/>
  <c r="N83" i="10"/>
  <c r="M119" i="10"/>
  <c r="M79" i="10"/>
  <c r="M114" i="10" s="1"/>
  <c r="N70" i="10"/>
  <c r="H130" i="10"/>
  <c r="H131" i="10" s="1"/>
  <c r="J101" i="10"/>
  <c r="L53" i="10"/>
  <c r="L52" i="10"/>
  <c r="L103" i="10"/>
  <c r="L49" i="10"/>
  <c r="L39" i="10"/>
  <c r="L38" i="10"/>
  <c r="L21" i="10"/>
  <c r="L20" i="10"/>
  <c r="L108" i="10"/>
  <c r="L18" i="10"/>
  <c r="L30" i="10"/>
  <c r="L46" i="10"/>
  <c r="L23" i="10"/>
  <c r="L35" i="10"/>
  <c r="L25" i="10"/>
  <c r="L26" i="10" s="1"/>
  <c r="J73" i="10"/>
  <c r="J57" i="10"/>
  <c r="J128" i="10"/>
  <c r="J104" i="10"/>
  <c r="J130" i="10" s="1"/>
  <c r="J131" i="10" s="1"/>
  <c r="L99" i="10" l="1"/>
  <c r="L28" i="10"/>
  <c r="L29" i="10"/>
  <c r="L107" i="10"/>
  <c r="L19" i="10"/>
  <c r="L102" i="10"/>
  <c r="O70" i="10"/>
  <c r="N79" i="10"/>
  <c r="N114" i="10" s="1"/>
  <c r="K29" i="10"/>
  <c r="K74" i="10" s="1"/>
  <c r="N100" i="10"/>
  <c r="N120" i="10"/>
  <c r="N112" i="10"/>
  <c r="O3" i="10"/>
  <c r="N4" i="10"/>
  <c r="J58" i="10"/>
  <c r="J62" i="10"/>
  <c r="M126" i="10"/>
  <c r="M53" i="10"/>
  <c r="M46" i="10"/>
  <c r="M52" i="10"/>
  <c r="M103" i="10"/>
  <c r="M21" i="10"/>
  <c r="M108" i="10"/>
  <c r="M107" i="10" s="1"/>
  <c r="M35" i="10"/>
  <c r="M18" i="10"/>
  <c r="M30" i="10"/>
  <c r="M25" i="10"/>
  <c r="M26" i="10" s="1"/>
  <c r="M38" i="10"/>
  <c r="M49" i="10"/>
  <c r="M39" i="10"/>
  <c r="M20" i="10"/>
  <c r="M23" i="10"/>
  <c r="O83" i="10"/>
  <c r="N119" i="10"/>
  <c r="M116" i="10"/>
  <c r="J61" i="10"/>
  <c r="K57" i="10"/>
  <c r="K128" i="10"/>
  <c r="K104" i="10"/>
  <c r="K130" i="10" s="1"/>
  <c r="K131" i="10" s="1"/>
  <c r="L22" i="10"/>
  <c r="L71" i="10" s="1"/>
  <c r="L59" i="10" l="1"/>
  <c r="L61" i="10" s="1"/>
  <c r="N116" i="10"/>
  <c r="J63" i="10"/>
  <c r="L101" i="10"/>
  <c r="K62" i="10"/>
  <c r="K63" i="10" s="1"/>
  <c r="K58" i="10"/>
  <c r="M99" i="10"/>
  <c r="M28" i="10"/>
  <c r="M73" i="10" s="1"/>
  <c r="N52" i="10"/>
  <c r="N103" i="10"/>
  <c r="N108" i="10"/>
  <c r="N107" i="10" s="1"/>
  <c r="N38" i="10"/>
  <c r="N20" i="10"/>
  <c r="N30" i="10"/>
  <c r="N25" i="10"/>
  <c r="N26" i="10" s="1"/>
  <c r="N49" i="10"/>
  <c r="N46" i="10"/>
  <c r="N53" i="10"/>
  <c r="N39" i="10"/>
  <c r="N23" i="10"/>
  <c r="N18" i="10"/>
  <c r="N21" i="10"/>
  <c r="N35" i="10"/>
  <c r="O100" i="10"/>
  <c r="O120" i="10"/>
  <c r="O112" i="10"/>
  <c r="P3" i="10"/>
  <c r="O4" i="10"/>
  <c r="L74" i="10"/>
  <c r="M102" i="10"/>
  <c r="M22" i="10"/>
  <c r="M59" i="10" s="1"/>
  <c r="M61" i="10" s="1"/>
  <c r="L73" i="10"/>
  <c r="N126" i="10"/>
  <c r="P83" i="10"/>
  <c r="O119" i="10"/>
  <c r="L57" i="10"/>
  <c r="M19" i="10"/>
  <c r="M101" i="10" s="1"/>
  <c r="P70" i="10"/>
  <c r="O79" i="10"/>
  <c r="O114" i="10" s="1"/>
  <c r="L128" i="10"/>
  <c r="L104" i="10"/>
  <c r="L130" i="10" s="1"/>
  <c r="L131" i="10" s="1"/>
  <c r="O116" i="10" l="1"/>
  <c r="M71" i="10"/>
  <c r="P79" i="10"/>
  <c r="P114" i="10" s="1"/>
  <c r="Q70" i="10"/>
  <c r="Q79" i="10" s="1"/>
  <c r="Q114" i="10" s="1"/>
  <c r="S114" i="10" s="1"/>
  <c r="N22" i="10"/>
  <c r="M57" i="10"/>
  <c r="N59" i="10"/>
  <c r="N61" i="10" s="1"/>
  <c r="N102" i="10"/>
  <c r="L58" i="10"/>
  <c r="L62" i="10"/>
  <c r="L63" i="10" s="1"/>
  <c r="O126" i="10"/>
  <c r="M128" i="10"/>
  <c r="M104" i="10"/>
  <c r="N99" i="10"/>
  <c r="N28" i="10"/>
  <c r="N73" i="10" s="1"/>
  <c r="Q83" i="10"/>
  <c r="Q119" i="10" s="1"/>
  <c r="P119" i="10"/>
  <c r="O52" i="10"/>
  <c r="O103" i="10"/>
  <c r="O108" i="10"/>
  <c r="O107" i="10" s="1"/>
  <c r="O20" i="10"/>
  <c r="O35" i="10"/>
  <c r="O18" i="10"/>
  <c r="O25" i="10"/>
  <c r="O26" i="10" s="1"/>
  <c r="O49" i="10"/>
  <c r="O53" i="10"/>
  <c r="O39" i="10"/>
  <c r="O38" i="10"/>
  <c r="O21" i="10"/>
  <c r="O46" i="10"/>
  <c r="O30" i="10"/>
  <c r="O23" i="10"/>
  <c r="M29" i="10"/>
  <c r="M74" i="10" s="1"/>
  <c r="N19" i="10"/>
  <c r="N101" i="10" s="1"/>
  <c r="P100" i="10"/>
  <c r="P120" i="10"/>
  <c r="P112" i="10"/>
  <c r="P116" i="10" s="1"/>
  <c r="Q3" i="10"/>
  <c r="P4" i="10"/>
  <c r="N71" i="10"/>
  <c r="N29" i="10" l="1"/>
  <c r="N74" i="10" s="1"/>
  <c r="O22" i="10"/>
  <c r="O71" i="10" s="1"/>
  <c r="P103" i="10"/>
  <c r="P108" i="10"/>
  <c r="P107" i="10" s="1"/>
  <c r="P35" i="10"/>
  <c r="P30" i="10"/>
  <c r="P49" i="10"/>
  <c r="P46" i="10"/>
  <c r="P52" i="10"/>
  <c r="P23" i="10"/>
  <c r="P38" i="10"/>
  <c r="P53" i="10"/>
  <c r="P39" i="10"/>
  <c r="P20" i="10"/>
  <c r="P21" i="10"/>
  <c r="P25" i="10"/>
  <c r="P26" i="10" s="1"/>
  <c r="P18" i="10"/>
  <c r="Q100" i="10"/>
  <c r="S100" i="10" s="1"/>
  <c r="Q120" i="10"/>
  <c r="S120" i="10" s="1"/>
  <c r="Q112" i="10"/>
  <c r="Q4" i="10"/>
  <c r="O102" i="10"/>
  <c r="P126" i="10"/>
  <c r="O19" i="10"/>
  <c r="O101" i="10" s="1"/>
  <c r="S119" i="10"/>
  <c r="N57" i="10"/>
  <c r="M62" i="10"/>
  <c r="M58" i="10"/>
  <c r="N128" i="10"/>
  <c r="N104" i="10"/>
  <c r="N130" i="10" s="1"/>
  <c r="N131" i="10" s="1"/>
  <c r="O99" i="10"/>
  <c r="O28" i="10"/>
  <c r="O73" i="10" s="1"/>
  <c r="O57" i="10"/>
  <c r="M130" i="10"/>
  <c r="M131" i="10" s="1"/>
  <c r="Q126" i="10" l="1"/>
  <c r="O128" i="10"/>
  <c r="O104" i="10"/>
  <c r="O130" i="10" s="1"/>
  <c r="O131" i="10" s="1"/>
  <c r="Q103" i="10"/>
  <c r="Q108" i="10"/>
  <c r="Q53" i="10"/>
  <c r="S53" i="10" s="1"/>
  <c r="Q46" i="10"/>
  <c r="S46" i="10" s="1"/>
  <c r="Q25" i="10"/>
  <c r="Q20" i="10"/>
  <c r="Q18" i="10"/>
  <c r="Q52" i="10"/>
  <c r="S52" i="10" s="1"/>
  <c r="Q23" i="10"/>
  <c r="Q39" i="10"/>
  <c r="S39" i="10" s="1"/>
  <c r="Q21" i="10"/>
  <c r="Q49" i="10"/>
  <c r="S49" i="10" s="1"/>
  <c r="Q38" i="10"/>
  <c r="S38" i="10" s="1"/>
  <c r="Q30" i="10"/>
  <c r="Q35" i="10"/>
  <c r="S35" i="10" s="1"/>
  <c r="Q116" i="10"/>
  <c r="S116" i="10" s="1"/>
  <c r="S112" i="10"/>
  <c r="O58" i="10"/>
  <c r="O59" i="10"/>
  <c r="O61" i="10" s="1"/>
  <c r="P22" i="10"/>
  <c r="P71" i="10" s="1"/>
  <c r="P99" i="10"/>
  <c r="P28" i="10"/>
  <c r="P73" i="10" s="1"/>
  <c r="P59" i="10"/>
  <c r="P61" i="10" s="1"/>
  <c r="P102" i="10"/>
  <c r="M63" i="10"/>
  <c r="N62" i="10"/>
  <c r="N63" i="10" s="1"/>
  <c r="N58" i="10"/>
  <c r="O29" i="10"/>
  <c r="O74" i="10" s="1"/>
  <c r="S126" i="10"/>
  <c r="P19" i="10"/>
  <c r="P101" i="10" s="1"/>
  <c r="O62" i="10" l="1"/>
  <c r="O63" i="10" s="1"/>
  <c r="P57" i="10"/>
  <c r="P62" i="10" s="1"/>
  <c r="P63" i="10" s="1"/>
  <c r="P128" i="10"/>
  <c r="P104" i="10"/>
  <c r="P130" i="10" s="1"/>
  <c r="P131" i="10" s="1"/>
  <c r="P29" i="10"/>
  <c r="P74" i="10" s="1"/>
  <c r="Q22" i="10"/>
  <c r="S22" i="10" s="1"/>
  <c r="Q99" i="10"/>
  <c r="Q57" i="10"/>
  <c r="Q28" i="10"/>
  <c r="S18" i="10"/>
  <c r="Q19" i="10"/>
  <c r="S20" i="10"/>
  <c r="Q26" i="10"/>
  <c r="S25" i="10"/>
  <c r="S26" i="10" s="1"/>
  <c r="S30" i="10"/>
  <c r="Q107" i="10"/>
  <c r="S108" i="10"/>
  <c r="Q71" i="10"/>
  <c r="S103" i="10"/>
  <c r="Q59" i="10"/>
  <c r="Q102" i="10"/>
  <c r="S102" i="10" s="1"/>
  <c r="S21" i="10"/>
  <c r="P58" i="10" l="1"/>
  <c r="Q73" i="10"/>
  <c r="S28" i="10"/>
  <c r="Q29" i="10"/>
  <c r="S29" i="10" s="1"/>
  <c r="Q101" i="10"/>
  <c r="S101" i="10" s="1"/>
  <c r="S19" i="10"/>
  <c r="Q61" i="10"/>
  <c r="S59" i="10"/>
  <c r="S61" i="10" s="1"/>
  <c r="Q58" i="10"/>
  <c r="Q62" i="10"/>
  <c r="S57" i="10"/>
  <c r="S58" i="10" s="1"/>
  <c r="Q74" i="10"/>
  <c r="S107" i="10"/>
  <c r="Q128" i="10"/>
  <c r="S128" i="10" s="1"/>
  <c r="S99" i="10"/>
  <c r="Q63" i="10" l="1"/>
  <c r="S62" i="10"/>
  <c r="S63" i="10" s="1"/>
  <c r="Q104" i="10"/>
  <c r="Q130" i="10" l="1"/>
  <c r="Q131" i="10" s="1"/>
  <c r="S104" i="10"/>
  <c r="S130" i="10" s="1"/>
  <c r="S131" i="10" s="1"/>
  <c r="G94" i="7" l="1"/>
  <c r="G93" i="7"/>
  <c r="G58" i="7"/>
  <c r="G57" i="7"/>
  <c r="O3" i="7" l="1"/>
  <c r="O4" i="7"/>
  <c r="O5" i="7"/>
  <c r="O6" i="7"/>
  <c r="O7" i="7"/>
  <c r="O8" i="7"/>
  <c r="G52" i="4"/>
  <c r="F100" i="7"/>
  <c r="F93" i="7"/>
  <c r="F56" i="7"/>
  <c r="F57" i="7"/>
  <c r="H57" i="7" s="1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21" i="7"/>
  <c r="F22" i="7"/>
  <c r="O22" i="7" s="1"/>
  <c r="F32" i="7"/>
  <c r="O32" i="7" s="1"/>
  <c r="F41" i="7"/>
  <c r="O41" i="7" s="1"/>
  <c r="G37" i="7" l="1"/>
  <c r="D43" i="7"/>
  <c r="C82" i="9" l="1"/>
  <c r="C83" i="9"/>
  <c r="C84" i="9"/>
  <c r="C81" i="9"/>
  <c r="C96" i="9"/>
  <c r="C95" i="9"/>
  <c r="C130" i="9"/>
  <c r="C129" i="9"/>
  <c r="C128" i="9"/>
  <c r="C127" i="9"/>
  <c r="C125" i="9"/>
  <c r="C126" i="9"/>
  <c r="C124" i="9"/>
  <c r="C163" i="9"/>
  <c r="C164" i="9"/>
  <c r="C165" i="9"/>
  <c r="C166" i="9"/>
  <c r="C167" i="9"/>
  <c r="C162" i="9"/>
  <c r="C156" i="9"/>
  <c r="C157" i="9"/>
  <c r="C158" i="9"/>
  <c r="C159" i="9"/>
  <c r="C160" i="9"/>
  <c r="C155" i="9"/>
  <c r="C150" i="9"/>
  <c r="C151" i="9"/>
  <c r="C152" i="9"/>
  <c r="C149" i="9"/>
  <c r="C145" i="9"/>
  <c r="C146" i="9"/>
  <c r="C147" i="9"/>
  <c r="C144" i="9"/>
  <c r="C138" i="9"/>
  <c r="C139" i="9"/>
  <c r="C137" i="9"/>
  <c r="C134" i="9"/>
  <c r="C135" i="9"/>
  <c r="C122" i="9"/>
  <c r="C117" i="9"/>
  <c r="C119" i="9"/>
  <c r="C120" i="9"/>
  <c r="C121" i="9"/>
  <c r="C116" i="9"/>
  <c r="C114" i="9"/>
  <c r="C115" i="9"/>
  <c r="C113" i="9"/>
  <c r="C106" i="9"/>
  <c r="C107" i="9"/>
  <c r="C108" i="9"/>
  <c r="C109" i="9"/>
  <c r="C110" i="9"/>
  <c r="C111" i="9"/>
  <c r="C105" i="9"/>
  <c r="C104" i="9"/>
  <c r="C103" i="9"/>
  <c r="C102" i="9"/>
  <c r="C88" i="9"/>
  <c r="C89" i="9"/>
  <c r="C90" i="9"/>
  <c r="C91" i="9"/>
  <c r="C92" i="9"/>
  <c r="C87" i="9"/>
  <c r="C77" i="9"/>
  <c r="C78" i="9"/>
  <c r="C79" i="9"/>
  <c r="C76" i="9"/>
  <c r="C68" i="9"/>
  <c r="C69" i="9"/>
  <c r="C70" i="9"/>
  <c r="C71" i="9"/>
  <c r="C72" i="9"/>
  <c r="C73" i="9"/>
  <c r="C67" i="9"/>
  <c r="C56" i="9"/>
  <c r="C57" i="9"/>
  <c r="C58" i="9"/>
  <c r="C59" i="9"/>
  <c r="C60" i="9"/>
  <c r="C61" i="9"/>
  <c r="C62" i="9"/>
  <c r="C63" i="9"/>
  <c r="C64" i="9"/>
  <c r="C65" i="9"/>
  <c r="C55" i="9"/>
  <c r="C52" i="9"/>
  <c r="C53" i="9"/>
  <c r="C51" i="9"/>
  <c r="C48" i="9"/>
  <c r="C49" i="9"/>
  <c r="C50" i="9"/>
  <c r="C47" i="9"/>
  <c r="C46" i="9"/>
  <c r="C45" i="9"/>
  <c r="C44" i="9"/>
  <c r="C43" i="9"/>
  <c r="C42" i="9"/>
  <c r="C15" i="9"/>
  <c r="C16" i="9"/>
  <c r="C17" i="9"/>
  <c r="C14" i="9"/>
  <c r="C13" i="9"/>
  <c r="C12" i="9"/>
  <c r="C9" i="9"/>
  <c r="C10" i="9"/>
  <c r="C8" i="9"/>
  <c r="D137" i="7" l="1"/>
  <c r="F129" i="7" l="1"/>
  <c r="F128" i="7"/>
  <c r="F127" i="7"/>
  <c r="F126" i="7"/>
  <c r="G122" i="7"/>
  <c r="G123" i="7"/>
  <c r="G124" i="7"/>
  <c r="G125" i="7"/>
  <c r="G121" i="7"/>
  <c r="F125" i="7"/>
  <c r="F124" i="7"/>
  <c r="F123" i="7"/>
  <c r="F122" i="7"/>
  <c r="F121" i="7"/>
  <c r="F120" i="7"/>
  <c r="F119" i="7"/>
  <c r="F118" i="7"/>
  <c r="F117" i="7"/>
  <c r="H124" i="7" l="1"/>
  <c r="H122" i="7"/>
  <c r="H125" i="7"/>
  <c r="H121" i="7"/>
  <c r="G40" i="7"/>
  <c r="G63" i="7"/>
  <c r="G39" i="7"/>
  <c r="F40" i="7"/>
  <c r="O40" i="7" s="1"/>
  <c r="G62" i="7"/>
  <c r="G61" i="7"/>
  <c r="G60" i="7"/>
  <c r="G100" i="7"/>
  <c r="O31" i="7"/>
  <c r="G22" i="7"/>
  <c r="G21" i="7"/>
  <c r="O21" i="7"/>
  <c r="O37" i="7" l="1"/>
  <c r="H60" i="7"/>
  <c r="H22" i="7"/>
  <c r="H62" i="7"/>
  <c r="H58" i="7"/>
  <c r="H61" i="7"/>
  <c r="H21" i="7"/>
  <c r="H40" i="7"/>
  <c r="H37" i="7"/>
  <c r="H93" i="7"/>
  <c r="G47" i="4" l="1"/>
  <c r="F38" i="7"/>
  <c r="F39" i="7"/>
  <c r="F23" i="7"/>
  <c r="O23" i="7" s="1"/>
  <c r="F24" i="7"/>
  <c r="O24" i="7" s="1"/>
  <c r="F25" i="7"/>
  <c r="O25" i="7" s="1"/>
  <c r="F26" i="7"/>
  <c r="O26" i="7" s="1"/>
  <c r="F27" i="7"/>
  <c r="O27" i="7" s="1"/>
  <c r="F28" i="7"/>
  <c r="O28" i="7" s="1"/>
  <c r="F29" i="7"/>
  <c r="O29" i="7" s="1"/>
  <c r="F33" i="7"/>
  <c r="O33" i="7" s="1"/>
  <c r="O38" i="7" l="1"/>
  <c r="F43" i="7"/>
  <c r="B54" i="4"/>
  <c r="B49" i="4"/>
  <c r="B52" i="4" s="1"/>
  <c r="C48" i="4"/>
  <c r="C47" i="4"/>
  <c r="C49" i="4" l="1"/>
  <c r="G96" i="7"/>
  <c r="G95" i="7"/>
  <c r="F96" i="7"/>
  <c r="F95" i="7"/>
  <c r="F94" i="7"/>
  <c r="H94" i="7" l="1"/>
  <c r="H95" i="7"/>
  <c r="H96" i="7"/>
  <c r="G113" i="7"/>
  <c r="G114" i="7"/>
  <c r="G115" i="7"/>
  <c r="G116" i="7"/>
  <c r="G112" i="7"/>
  <c r="G111" i="7"/>
  <c r="G108" i="7"/>
  <c r="G127" i="7" s="1"/>
  <c r="H127" i="7" s="1"/>
  <c r="G109" i="7"/>
  <c r="G128" i="7" s="1"/>
  <c r="H128" i="7" s="1"/>
  <c r="G110" i="7"/>
  <c r="G129" i="7" s="1"/>
  <c r="G107" i="7"/>
  <c r="G126" i="7" s="1"/>
  <c r="H126" i="7" s="1"/>
  <c r="G106" i="7"/>
  <c r="G105" i="7"/>
  <c r="G104" i="7"/>
  <c r="G103" i="7"/>
  <c r="G102" i="7"/>
  <c r="G32" i="7"/>
  <c r="G101" i="7"/>
  <c r="G98" i="7"/>
  <c r="G99" i="7"/>
  <c r="G97" i="7"/>
  <c r="G92" i="7"/>
  <c r="G91" i="7"/>
  <c r="G87" i="7"/>
  <c r="G88" i="7"/>
  <c r="G89" i="7"/>
  <c r="G90" i="7"/>
  <c r="G86" i="7"/>
  <c r="G85" i="7"/>
  <c r="G82" i="7"/>
  <c r="G118" i="7" s="1"/>
  <c r="H118" i="7" s="1"/>
  <c r="G83" i="7"/>
  <c r="G119" i="7" s="1"/>
  <c r="H119" i="7" s="1"/>
  <c r="G84" i="7"/>
  <c r="G120" i="7" s="1"/>
  <c r="H120" i="7" s="1"/>
  <c r="G81" i="7"/>
  <c r="G117" i="7" s="1"/>
  <c r="H117" i="7" s="1"/>
  <c r="G71" i="7"/>
  <c r="G41" i="7" s="1"/>
  <c r="H41" i="7" s="1"/>
  <c r="G72" i="7"/>
  <c r="G78" i="7" s="1"/>
  <c r="H78" i="7" s="1"/>
  <c r="G73" i="7"/>
  <c r="G79" i="7" s="1"/>
  <c r="H79" i="7" s="1"/>
  <c r="G74" i="7"/>
  <c r="G80" i="7" s="1"/>
  <c r="H80" i="7" s="1"/>
  <c r="G70" i="7"/>
  <c r="G77" i="7" s="1"/>
  <c r="H77" i="7" s="1"/>
  <c r="G69" i="7"/>
  <c r="G76" i="7" s="1"/>
  <c r="H76" i="7" s="1"/>
  <c r="G68" i="7"/>
  <c r="G75" i="7" s="1"/>
  <c r="H75" i="7" s="1"/>
  <c r="G67" i="7"/>
  <c r="G66" i="7"/>
  <c r="G65" i="7"/>
  <c r="G64" i="7"/>
  <c r="G59" i="7"/>
  <c r="G56" i="7"/>
  <c r="G55" i="7"/>
  <c r="G49" i="7"/>
  <c r="G48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99" i="7"/>
  <c r="F98" i="7"/>
  <c r="F97" i="7"/>
  <c r="F92" i="7"/>
  <c r="F49" i="7"/>
  <c r="F48" i="7"/>
  <c r="H98" i="7" l="1"/>
  <c r="F36" i="7"/>
  <c r="H65" i="7"/>
  <c r="H69" i="7"/>
  <c r="H73" i="7"/>
  <c r="H83" i="7"/>
  <c r="H107" i="7"/>
  <c r="H115" i="7"/>
  <c r="H109" i="7"/>
  <c r="H32" i="7"/>
  <c r="H105" i="7"/>
  <c r="H88" i="7"/>
  <c r="H90" i="7"/>
  <c r="H103" i="7"/>
  <c r="H111" i="7"/>
  <c r="H114" i="7"/>
  <c r="H56" i="7"/>
  <c r="H87" i="7"/>
  <c r="H99" i="7"/>
  <c r="H108" i="7"/>
  <c r="H92" i="7"/>
  <c r="H104" i="7"/>
  <c r="H110" i="7"/>
  <c r="H112" i="7"/>
  <c r="H113" i="7"/>
  <c r="H91" i="7"/>
  <c r="H84" i="7"/>
  <c r="H106" i="7"/>
  <c r="H86" i="7"/>
  <c r="H102" i="7"/>
  <c r="H89" i="7"/>
  <c r="H116" i="7"/>
  <c r="H97" i="7"/>
  <c r="H101" i="7"/>
  <c r="H67" i="7"/>
  <c r="H71" i="7"/>
  <c r="H81" i="7"/>
  <c r="H85" i="7"/>
  <c r="H64" i="7"/>
  <c r="H68" i="7"/>
  <c r="H72" i="7"/>
  <c r="H82" i="7"/>
  <c r="H59" i="7"/>
  <c r="H66" i="7"/>
  <c r="H70" i="7"/>
  <c r="H74" i="7"/>
  <c r="H48" i="7"/>
  <c r="H49" i="7"/>
  <c r="G28" i="7" l="1"/>
  <c r="H28" i="7" l="1"/>
  <c r="G33" i="7" l="1"/>
  <c r="G24" i="7"/>
  <c r="G25" i="7"/>
  <c r="G26" i="7"/>
  <c r="G27" i="7"/>
  <c r="G29" i="7"/>
  <c r="G31" i="7" s="1"/>
  <c r="H31" i="7" s="1"/>
  <c r="G23" i="7"/>
  <c r="G8" i="7"/>
  <c r="G7" i="7"/>
  <c r="G6" i="7"/>
  <c r="D36" i="7" l="1"/>
  <c r="H33" i="7"/>
  <c r="H100" i="7"/>
  <c r="H29" i="7"/>
  <c r="H23" i="7" l="1"/>
  <c r="H24" i="7"/>
  <c r="H27" i="7"/>
  <c r="H26" i="7"/>
  <c r="H25" i="7"/>
  <c r="H36" i="7" l="1"/>
  <c r="O36" i="7"/>
  <c r="G38" i="7"/>
  <c r="G4" i="7" l="1"/>
  <c r="G3" i="7"/>
  <c r="G2" i="7" l="1"/>
  <c r="B51" i="4" l="1"/>
  <c r="O2" i="7" l="1"/>
  <c r="B3" i="4" l="1"/>
  <c r="B4" i="4"/>
  <c r="B5" i="4"/>
  <c r="B6" i="4"/>
  <c r="D5" i="4" l="1"/>
  <c r="C4" i="4"/>
  <c r="E4" i="4"/>
  <c r="G4" i="4"/>
  <c r="F5" i="4"/>
  <c r="C5" i="4"/>
  <c r="D4" i="4"/>
  <c r="F4" i="4"/>
  <c r="H4" i="4"/>
  <c r="C6" i="4"/>
  <c r="H6" i="4"/>
  <c r="E5" i="4"/>
  <c r="G5" i="4"/>
  <c r="H5" i="4"/>
  <c r="C3" i="4"/>
  <c r="D3" i="4"/>
  <c r="E3" i="4"/>
  <c r="F3" i="4"/>
  <c r="G3" i="4"/>
  <c r="H3" i="4"/>
  <c r="G6" i="4" l="1"/>
  <c r="F6" i="4"/>
  <c r="E6" i="4"/>
  <c r="D6" i="4"/>
  <c r="B9" i="4" l="1"/>
  <c r="B8" i="4"/>
  <c r="B7" i="4"/>
  <c r="E3" i="7" s="1"/>
  <c r="F3" i="7" s="1"/>
  <c r="E6" i="7" l="1"/>
  <c r="F6" i="7" s="1"/>
  <c r="H6" i="7" s="1"/>
  <c r="F55" i="7"/>
  <c r="H55" i="7" s="1"/>
  <c r="E8" i="7"/>
  <c r="F8" i="7" s="1"/>
  <c r="H8" i="7" s="1"/>
  <c r="E5" i="7"/>
  <c r="F5" i="7" s="1"/>
  <c r="H5" i="7" s="1"/>
  <c r="E4" i="7"/>
  <c r="F4" i="7" s="1"/>
  <c r="E7" i="7"/>
  <c r="F7" i="7" s="1"/>
  <c r="H7" i="7" s="1"/>
  <c r="E2" i="7"/>
  <c r="F2" i="7" s="1"/>
  <c r="G50" i="4"/>
  <c r="H8" i="4"/>
  <c r="G8" i="4"/>
  <c r="F8" i="4"/>
  <c r="E8" i="4"/>
  <c r="D8" i="4"/>
  <c r="C8" i="4"/>
  <c r="H7" i="4"/>
  <c r="C7" i="4"/>
  <c r="G7" i="4"/>
  <c r="F7" i="4"/>
  <c r="E7" i="4"/>
  <c r="D7" i="4"/>
  <c r="H9" i="4"/>
  <c r="G9" i="4"/>
  <c r="F9" i="4"/>
  <c r="E9" i="4"/>
  <c r="D9" i="4"/>
  <c r="C9" i="4"/>
  <c r="H2" i="7" l="1"/>
  <c r="B53" i="4"/>
  <c r="B55" i="4" s="1"/>
  <c r="H3" i="7"/>
  <c r="H38" i="7"/>
  <c r="H39" i="7"/>
  <c r="O39" i="7"/>
  <c r="O43" i="7" s="1"/>
  <c r="H4" i="7"/>
  <c r="H63" i="7"/>
  <c r="H123" i="7"/>
  <c r="H43" i="7" l="1"/>
  <c r="F18" i="7"/>
  <c r="H18" i="7"/>
  <c r="H129" i="7" l="1"/>
  <c r="D44" i="7" l="1"/>
  <c r="F44" i="7"/>
  <c r="D138" i="7" s="1"/>
  <c r="H44" i="7"/>
  <c r="D139" i="7" s="1"/>
  <c r="I12" i="7" l="1"/>
  <c r="J12" i="7" s="1"/>
  <c r="K12" i="7" s="1"/>
  <c r="L12" i="7" s="1"/>
  <c r="N12" i="7" s="1"/>
  <c r="I13" i="7"/>
  <c r="J13" i="7" s="1"/>
  <c r="K13" i="7" s="1"/>
  <c r="L13" i="7" s="1"/>
  <c r="I15" i="7"/>
  <c r="J15" i="7" s="1"/>
  <c r="K15" i="7" s="1"/>
  <c r="L15" i="7" s="1"/>
  <c r="I14" i="7"/>
  <c r="J14" i="7" s="1"/>
  <c r="K14" i="7" s="1"/>
  <c r="L14" i="7" s="1"/>
  <c r="I16" i="7"/>
  <c r="J16" i="7" s="1"/>
  <c r="K16" i="7" s="1"/>
  <c r="L16" i="7" s="1"/>
  <c r="I9" i="7"/>
  <c r="J9" i="7" s="1"/>
  <c r="K9" i="7" s="1"/>
  <c r="L9" i="7" s="1"/>
  <c r="I11" i="7"/>
  <c r="J11" i="7" s="1"/>
  <c r="K11" i="7" s="1"/>
  <c r="L11" i="7" s="1"/>
  <c r="I10" i="7"/>
  <c r="J10" i="7" s="1"/>
  <c r="K10" i="7" s="1"/>
  <c r="L10" i="7" s="1"/>
  <c r="I47" i="7"/>
  <c r="J47" i="7" s="1"/>
  <c r="K47" i="7" s="1"/>
  <c r="L47" i="7" s="1"/>
  <c r="O47" i="7" s="1"/>
  <c r="I51" i="7"/>
  <c r="J51" i="7" s="1"/>
  <c r="K51" i="7" s="1"/>
  <c r="L51" i="7" s="1"/>
  <c r="I50" i="7"/>
  <c r="J50" i="7" s="1"/>
  <c r="K50" i="7" s="1"/>
  <c r="L50" i="7" s="1"/>
  <c r="I52" i="7"/>
  <c r="J52" i="7" s="1"/>
  <c r="K52" i="7" s="1"/>
  <c r="L52" i="7" s="1"/>
  <c r="I54" i="7"/>
  <c r="J54" i="7" s="1"/>
  <c r="K54" i="7" s="1"/>
  <c r="L54" i="7" s="1"/>
  <c r="I53" i="7"/>
  <c r="J53" i="7" s="1"/>
  <c r="K53" i="7" s="1"/>
  <c r="L53" i="7" s="1"/>
  <c r="I34" i="7"/>
  <c r="J34" i="7" s="1"/>
  <c r="K34" i="7" s="1"/>
  <c r="L34" i="7" s="1"/>
  <c r="I30" i="7"/>
  <c r="J30" i="7" s="1"/>
  <c r="K30" i="7" s="1"/>
  <c r="N30" i="7" s="1"/>
  <c r="I39" i="7"/>
  <c r="I40" i="7"/>
  <c r="I41" i="7"/>
  <c r="J41" i="7" s="1"/>
  <c r="K41" i="7" s="1"/>
  <c r="L41" i="7" s="1"/>
  <c r="S41" i="7" s="1"/>
  <c r="I71" i="7"/>
  <c r="J71" i="7" s="1"/>
  <c r="K71" i="7" s="1"/>
  <c r="L71" i="7" s="1"/>
  <c r="I118" i="7"/>
  <c r="J118" i="7" s="1"/>
  <c r="K118" i="7" s="1"/>
  <c r="L118" i="7" s="1"/>
  <c r="I125" i="7"/>
  <c r="J125" i="7" s="1"/>
  <c r="K125" i="7" s="1"/>
  <c r="L125" i="7" s="1"/>
  <c r="I115" i="7"/>
  <c r="J115" i="7" s="1"/>
  <c r="K115" i="7" s="1"/>
  <c r="L115" i="7" s="1"/>
  <c r="O115" i="7" s="1"/>
  <c r="I79" i="7"/>
  <c r="J79" i="7" s="1"/>
  <c r="K79" i="7" s="1"/>
  <c r="L79" i="7" s="1"/>
  <c r="I110" i="7"/>
  <c r="J110" i="7" s="1"/>
  <c r="K110" i="7" s="1"/>
  <c r="L110" i="7" s="1"/>
  <c r="I87" i="7"/>
  <c r="J87" i="7" s="1"/>
  <c r="K87" i="7" s="1"/>
  <c r="L87" i="7" s="1"/>
  <c r="O87" i="7" s="1"/>
  <c r="I26" i="7"/>
  <c r="J26" i="7" s="1"/>
  <c r="K26" i="7" s="1"/>
  <c r="L26" i="7" s="1"/>
  <c r="S26" i="7" s="1"/>
  <c r="I92" i="7"/>
  <c r="J92" i="7" s="1"/>
  <c r="K92" i="7" s="1"/>
  <c r="L92" i="7" s="1"/>
  <c r="O92" i="7" s="1"/>
  <c r="I60" i="7"/>
  <c r="J60" i="7" s="1"/>
  <c r="K60" i="7" s="1"/>
  <c r="L60" i="7" s="1"/>
  <c r="O60" i="7" s="1"/>
  <c r="J39" i="7"/>
  <c r="K39" i="7" s="1"/>
  <c r="L39" i="7" s="1"/>
  <c r="S39" i="7" s="1"/>
  <c r="I8" i="7"/>
  <c r="J8" i="7" s="1"/>
  <c r="K8" i="7" s="1"/>
  <c r="L8" i="7" s="1"/>
  <c r="S8" i="7" s="1"/>
  <c r="I22" i="7"/>
  <c r="J22" i="7" s="1"/>
  <c r="K22" i="7" s="1"/>
  <c r="L22" i="7" s="1"/>
  <c r="S22" i="7" s="1"/>
  <c r="I84" i="7"/>
  <c r="J84" i="7" s="1"/>
  <c r="K84" i="7" s="1"/>
  <c r="L84" i="7" s="1"/>
  <c r="O84" i="7" s="1"/>
  <c r="I55" i="7"/>
  <c r="J55" i="7" s="1"/>
  <c r="K55" i="7" s="1"/>
  <c r="L55" i="7" s="1"/>
  <c r="I102" i="7"/>
  <c r="J102" i="7" s="1"/>
  <c r="K102" i="7" s="1"/>
  <c r="L102" i="7" s="1"/>
  <c r="O102" i="7" s="1"/>
  <c r="I23" i="7"/>
  <c r="J23" i="7" s="1"/>
  <c r="K23" i="7" s="1"/>
  <c r="L23" i="7" s="1"/>
  <c r="S23" i="7" s="1"/>
  <c r="I27" i="7"/>
  <c r="J27" i="7" s="1"/>
  <c r="K27" i="7" s="1"/>
  <c r="L27" i="7" s="1"/>
  <c r="S27" i="7" s="1"/>
  <c r="I32" i="7"/>
  <c r="J32" i="7" s="1"/>
  <c r="K32" i="7" s="1"/>
  <c r="L32" i="7" s="1"/>
  <c r="S32" i="7" s="1"/>
  <c r="I62" i="7"/>
  <c r="J62" i="7" s="1"/>
  <c r="K62" i="7" s="1"/>
  <c r="L62" i="7" s="1"/>
  <c r="O62" i="7" s="1"/>
  <c r="I70" i="7"/>
  <c r="J70" i="7" s="1"/>
  <c r="K70" i="7" s="1"/>
  <c r="L70" i="7" s="1"/>
  <c r="O70" i="7" s="1"/>
  <c r="I78" i="7"/>
  <c r="J78" i="7" s="1"/>
  <c r="K78" i="7" s="1"/>
  <c r="L78" i="7" s="1"/>
  <c r="O78" i="7" s="1"/>
  <c r="I86" i="7"/>
  <c r="J86" i="7" s="1"/>
  <c r="K86" i="7" s="1"/>
  <c r="L86" i="7" s="1"/>
  <c r="O86" i="7" s="1"/>
  <c r="I94" i="7"/>
  <c r="J94" i="7" s="1"/>
  <c r="K94" i="7" s="1"/>
  <c r="L94" i="7" s="1"/>
  <c r="O94" i="7" s="1"/>
  <c r="I109" i="7"/>
  <c r="J109" i="7" s="1"/>
  <c r="K109" i="7" s="1"/>
  <c r="L109" i="7" s="1"/>
  <c r="O109" i="7" s="1"/>
  <c r="I117" i="7"/>
  <c r="J117" i="7" s="1"/>
  <c r="K117" i="7" s="1"/>
  <c r="L117" i="7" s="1"/>
  <c r="O117" i="7" s="1"/>
  <c r="I124" i="7"/>
  <c r="J124" i="7" s="1"/>
  <c r="K124" i="7" s="1"/>
  <c r="L124" i="7" s="1"/>
  <c r="O124" i="7" s="1"/>
  <c r="I3" i="7"/>
  <c r="J3" i="7" s="1"/>
  <c r="K3" i="7" s="1"/>
  <c r="L3" i="7" s="1"/>
  <c r="S3" i="7" s="1"/>
  <c r="I6" i="7"/>
  <c r="J6" i="7" s="1"/>
  <c r="K6" i="7" s="1"/>
  <c r="L6" i="7" s="1"/>
  <c r="S6" i="7" s="1"/>
  <c r="I37" i="7"/>
  <c r="I49" i="7"/>
  <c r="J49" i="7" s="1"/>
  <c r="K49" i="7" s="1"/>
  <c r="L49" i="7" s="1"/>
  <c r="O49" i="7" s="1"/>
  <c r="I59" i="7"/>
  <c r="J59" i="7" s="1"/>
  <c r="K59" i="7" s="1"/>
  <c r="L59" i="7" s="1"/>
  <c r="O59" i="7" s="1"/>
  <c r="I67" i="7"/>
  <c r="J67" i="7" s="1"/>
  <c r="K67" i="7" s="1"/>
  <c r="L67" i="7" s="1"/>
  <c r="O67" i="7" s="1"/>
  <c r="I75" i="7"/>
  <c r="J75" i="7" s="1"/>
  <c r="K75" i="7" s="1"/>
  <c r="L75" i="7" s="1"/>
  <c r="O75" i="7" s="1"/>
  <c r="I83" i="7"/>
  <c r="J83" i="7" s="1"/>
  <c r="K83" i="7" s="1"/>
  <c r="L83" i="7" s="1"/>
  <c r="O83" i="7" s="1"/>
  <c r="I91" i="7"/>
  <c r="J91" i="7" s="1"/>
  <c r="K91" i="7" s="1"/>
  <c r="L91" i="7" s="1"/>
  <c r="O91" i="7" s="1"/>
  <c r="I99" i="7"/>
  <c r="J99" i="7" s="1"/>
  <c r="K99" i="7" s="1"/>
  <c r="L99" i="7" s="1"/>
  <c r="O99" i="7" s="1"/>
  <c r="I106" i="7"/>
  <c r="J106" i="7" s="1"/>
  <c r="K106" i="7" s="1"/>
  <c r="L106" i="7" s="1"/>
  <c r="O106" i="7" s="1"/>
  <c r="I114" i="7"/>
  <c r="J114" i="7" s="1"/>
  <c r="K114" i="7" s="1"/>
  <c r="L114" i="7" s="1"/>
  <c r="O114" i="7" s="1"/>
  <c r="I122" i="7"/>
  <c r="J122" i="7" s="1"/>
  <c r="K122" i="7" s="1"/>
  <c r="L122" i="7" s="1"/>
  <c r="O122" i="7" s="1"/>
  <c r="I129" i="7"/>
  <c r="J129" i="7" s="1"/>
  <c r="K129" i="7" s="1"/>
  <c r="L129" i="7" s="1"/>
  <c r="O129" i="7" s="1"/>
  <c r="I24" i="7"/>
  <c r="J24" i="7" s="1"/>
  <c r="K24" i="7" s="1"/>
  <c r="L24" i="7" s="1"/>
  <c r="S24" i="7" s="1"/>
  <c r="I28" i="7"/>
  <c r="J28" i="7" s="1"/>
  <c r="K28" i="7" s="1"/>
  <c r="L28" i="7" s="1"/>
  <c r="S28" i="7" s="1"/>
  <c r="I33" i="7"/>
  <c r="J33" i="7" s="1"/>
  <c r="K33" i="7" s="1"/>
  <c r="L33" i="7" s="1"/>
  <c r="S33" i="7" s="1"/>
  <c r="I56" i="7"/>
  <c r="J56" i="7" s="1"/>
  <c r="K56" i="7" s="1"/>
  <c r="L56" i="7" s="1"/>
  <c r="O56" i="7" s="1"/>
  <c r="I64" i="7"/>
  <c r="J64" i="7" s="1"/>
  <c r="K64" i="7" s="1"/>
  <c r="L64" i="7" s="1"/>
  <c r="O64" i="7" s="1"/>
  <c r="I72" i="7"/>
  <c r="J72" i="7" s="1"/>
  <c r="K72" i="7" s="1"/>
  <c r="L72" i="7" s="1"/>
  <c r="O72" i="7" s="1"/>
  <c r="I80" i="7"/>
  <c r="J80" i="7" s="1"/>
  <c r="K80" i="7" s="1"/>
  <c r="L80" i="7" s="1"/>
  <c r="O80" i="7" s="1"/>
  <c r="I88" i="7"/>
  <c r="J88" i="7" s="1"/>
  <c r="K88" i="7" s="1"/>
  <c r="L88" i="7" s="1"/>
  <c r="O88" i="7" s="1"/>
  <c r="I96" i="7"/>
  <c r="J96" i="7" s="1"/>
  <c r="K96" i="7" s="1"/>
  <c r="L96" i="7" s="1"/>
  <c r="O96" i="7" s="1"/>
  <c r="I103" i="7"/>
  <c r="J103" i="7" s="1"/>
  <c r="K103" i="7" s="1"/>
  <c r="L103" i="7" s="1"/>
  <c r="O103" i="7" s="1"/>
  <c r="I111" i="7"/>
  <c r="J111" i="7" s="1"/>
  <c r="K111" i="7" s="1"/>
  <c r="L111" i="7" s="1"/>
  <c r="O111" i="7" s="1"/>
  <c r="I119" i="7"/>
  <c r="J119" i="7" s="1"/>
  <c r="K119" i="7" s="1"/>
  <c r="L119" i="7" s="1"/>
  <c r="O119" i="7" s="1"/>
  <c r="I126" i="7"/>
  <c r="J126" i="7" s="1"/>
  <c r="K126" i="7" s="1"/>
  <c r="L126" i="7" s="1"/>
  <c r="O126" i="7" s="1"/>
  <c r="I4" i="7"/>
  <c r="J4" i="7" s="1"/>
  <c r="K4" i="7" s="1"/>
  <c r="L4" i="7" s="1"/>
  <c r="S4" i="7" s="1"/>
  <c r="I7" i="7"/>
  <c r="J7" i="7" s="1"/>
  <c r="K7" i="7" s="1"/>
  <c r="L7" i="7" s="1"/>
  <c r="S7" i="7" s="1"/>
  <c r="I38" i="7"/>
  <c r="J38" i="7" s="1"/>
  <c r="K38" i="7" s="1"/>
  <c r="L38" i="7" s="1"/>
  <c r="S38" i="7" s="1"/>
  <c r="I61" i="7"/>
  <c r="J61" i="7" s="1"/>
  <c r="K61" i="7" s="1"/>
  <c r="L61" i="7" s="1"/>
  <c r="O61" i="7" s="1"/>
  <c r="I69" i="7"/>
  <c r="J69" i="7" s="1"/>
  <c r="K69" i="7" s="1"/>
  <c r="L69" i="7" s="1"/>
  <c r="O69" i="7" s="1"/>
  <c r="I77" i="7"/>
  <c r="J77" i="7" s="1"/>
  <c r="K77" i="7" s="1"/>
  <c r="L77" i="7" s="1"/>
  <c r="O77" i="7" s="1"/>
  <c r="I85" i="7"/>
  <c r="J85" i="7" s="1"/>
  <c r="K85" i="7" s="1"/>
  <c r="L85" i="7" s="1"/>
  <c r="O85" i="7" s="1"/>
  <c r="I93" i="7"/>
  <c r="J93" i="7" s="1"/>
  <c r="K93" i="7" s="1"/>
  <c r="O93" i="7" s="1"/>
  <c r="I101" i="7"/>
  <c r="J101" i="7" s="1"/>
  <c r="K101" i="7" s="1"/>
  <c r="L101" i="7" s="1"/>
  <c r="O101" i="7" s="1"/>
  <c r="I108" i="7"/>
  <c r="J108" i="7" s="1"/>
  <c r="K108" i="7" s="1"/>
  <c r="L108" i="7" s="1"/>
  <c r="O108" i="7" s="1"/>
  <c r="I116" i="7"/>
  <c r="J116" i="7" s="1"/>
  <c r="K116" i="7" s="1"/>
  <c r="L116" i="7" s="1"/>
  <c r="O116" i="7" s="1"/>
  <c r="I123" i="7"/>
  <c r="J123" i="7" s="1"/>
  <c r="K123" i="7" s="1"/>
  <c r="L123" i="7" s="1"/>
  <c r="O123" i="7" s="1"/>
  <c r="I21" i="7"/>
  <c r="I25" i="7"/>
  <c r="J25" i="7" s="1"/>
  <c r="K25" i="7" s="1"/>
  <c r="L25" i="7" s="1"/>
  <c r="S25" i="7" s="1"/>
  <c r="I29" i="7"/>
  <c r="J29" i="7" s="1"/>
  <c r="K29" i="7" s="1"/>
  <c r="L29" i="7" s="1"/>
  <c r="S29" i="7" s="1"/>
  <c r="I48" i="7"/>
  <c r="J48" i="7" s="1"/>
  <c r="K48" i="7" s="1"/>
  <c r="L48" i="7" s="1"/>
  <c r="O48" i="7" s="1"/>
  <c r="I58" i="7"/>
  <c r="J58" i="7" s="1"/>
  <c r="K58" i="7" s="1"/>
  <c r="L58" i="7" s="1"/>
  <c r="O58" i="7" s="1"/>
  <c r="I66" i="7"/>
  <c r="J66" i="7" s="1"/>
  <c r="K66" i="7" s="1"/>
  <c r="L66" i="7" s="1"/>
  <c r="O66" i="7" s="1"/>
  <c r="I74" i="7"/>
  <c r="J74" i="7" s="1"/>
  <c r="K74" i="7" s="1"/>
  <c r="L74" i="7" s="1"/>
  <c r="O74" i="7" s="1"/>
  <c r="I82" i="7"/>
  <c r="J82" i="7" s="1"/>
  <c r="K82" i="7" s="1"/>
  <c r="L82" i="7" s="1"/>
  <c r="O82" i="7" s="1"/>
  <c r="I90" i="7"/>
  <c r="J90" i="7" s="1"/>
  <c r="K90" i="7" s="1"/>
  <c r="L90" i="7" s="1"/>
  <c r="O90" i="7" s="1"/>
  <c r="I98" i="7"/>
  <c r="J98" i="7" s="1"/>
  <c r="K98" i="7" s="1"/>
  <c r="L98" i="7" s="1"/>
  <c r="O98" i="7" s="1"/>
  <c r="I105" i="7"/>
  <c r="J105" i="7" s="1"/>
  <c r="K105" i="7" s="1"/>
  <c r="L105" i="7" s="1"/>
  <c r="O105" i="7" s="1"/>
  <c r="I113" i="7"/>
  <c r="J113" i="7" s="1"/>
  <c r="K113" i="7" s="1"/>
  <c r="L113" i="7" s="1"/>
  <c r="O113" i="7" s="1"/>
  <c r="I121" i="7"/>
  <c r="J121" i="7" s="1"/>
  <c r="K121" i="7" s="1"/>
  <c r="L121" i="7" s="1"/>
  <c r="O121" i="7" s="1"/>
  <c r="I128" i="7"/>
  <c r="J128" i="7" s="1"/>
  <c r="K128" i="7" s="1"/>
  <c r="L128" i="7" s="1"/>
  <c r="O128" i="7" s="1"/>
  <c r="I2" i="7"/>
  <c r="I5" i="7"/>
  <c r="J5" i="7" s="1"/>
  <c r="K5" i="7" s="1"/>
  <c r="L5" i="7" s="1"/>
  <c r="S5" i="7" s="1"/>
  <c r="J40" i="7"/>
  <c r="K40" i="7" s="1"/>
  <c r="L40" i="7" s="1"/>
  <c r="S40" i="7" s="1"/>
  <c r="I57" i="7"/>
  <c r="J57" i="7" s="1"/>
  <c r="K57" i="7" s="1"/>
  <c r="L57" i="7" s="1"/>
  <c r="O57" i="7" s="1"/>
  <c r="I65" i="7"/>
  <c r="J65" i="7" s="1"/>
  <c r="K65" i="7" s="1"/>
  <c r="L65" i="7" s="1"/>
  <c r="O65" i="7" s="1"/>
  <c r="I73" i="7"/>
  <c r="J73" i="7" s="1"/>
  <c r="K73" i="7" s="1"/>
  <c r="L73" i="7" s="1"/>
  <c r="O73" i="7" s="1"/>
  <c r="I81" i="7"/>
  <c r="J81" i="7" s="1"/>
  <c r="K81" i="7" s="1"/>
  <c r="L81" i="7" s="1"/>
  <c r="O81" i="7" s="1"/>
  <c r="I89" i="7"/>
  <c r="J89" i="7" s="1"/>
  <c r="K89" i="7" s="1"/>
  <c r="L89" i="7" s="1"/>
  <c r="O89" i="7" s="1"/>
  <c r="I97" i="7"/>
  <c r="J97" i="7" s="1"/>
  <c r="K97" i="7" s="1"/>
  <c r="L97" i="7" s="1"/>
  <c r="O97" i="7" s="1"/>
  <c r="I104" i="7"/>
  <c r="J104" i="7" s="1"/>
  <c r="K104" i="7" s="1"/>
  <c r="L104" i="7" s="1"/>
  <c r="O104" i="7" s="1"/>
  <c r="I112" i="7"/>
  <c r="J112" i="7" s="1"/>
  <c r="K112" i="7" s="1"/>
  <c r="L112" i="7" s="1"/>
  <c r="O112" i="7" s="1"/>
  <c r="I120" i="7"/>
  <c r="J120" i="7" s="1"/>
  <c r="K120" i="7" s="1"/>
  <c r="L120" i="7" s="1"/>
  <c r="O120" i="7" s="1"/>
  <c r="I127" i="7"/>
  <c r="J127" i="7" s="1"/>
  <c r="K127" i="7" s="1"/>
  <c r="L127" i="7" s="1"/>
  <c r="O127" i="7" s="1"/>
  <c r="I107" i="7"/>
  <c r="J107" i="7" s="1"/>
  <c r="K107" i="7" s="1"/>
  <c r="L107" i="7" s="1"/>
  <c r="O107" i="7" s="1"/>
  <c r="I76" i="7"/>
  <c r="J76" i="7" s="1"/>
  <c r="K76" i="7" s="1"/>
  <c r="L76" i="7" s="1"/>
  <c r="O76" i="7" s="1"/>
  <c r="I95" i="7"/>
  <c r="J95" i="7" s="1"/>
  <c r="K95" i="7" s="1"/>
  <c r="L95" i="7" s="1"/>
  <c r="O95" i="7" s="1"/>
  <c r="I63" i="7"/>
  <c r="J63" i="7" s="1"/>
  <c r="K63" i="7" s="1"/>
  <c r="O63" i="7" s="1"/>
  <c r="I31" i="7"/>
  <c r="J31" i="7" s="1"/>
  <c r="K31" i="7" s="1"/>
  <c r="L31" i="7" s="1"/>
  <c r="S31" i="7" s="1"/>
  <c r="I100" i="7"/>
  <c r="J100" i="7" s="1"/>
  <c r="K100" i="7" s="1"/>
  <c r="O100" i="7" s="1"/>
  <c r="I68" i="7"/>
  <c r="J68" i="7" s="1"/>
  <c r="K68" i="7" s="1"/>
  <c r="L68" i="7" s="1"/>
  <c r="O68" i="7" s="1"/>
  <c r="T30" i="7" l="1"/>
  <c r="P30" i="7"/>
  <c r="Q30" i="7" s="1"/>
  <c r="O55" i="7"/>
  <c r="D39" i="9"/>
  <c r="E39" i="9" s="1"/>
  <c r="S34" i="7"/>
  <c r="N34" i="7"/>
  <c r="P34" i="7" s="1"/>
  <c r="Q34" i="7" s="1"/>
  <c r="S12" i="7"/>
  <c r="S16" i="7"/>
  <c r="N16" i="7"/>
  <c r="S14" i="7"/>
  <c r="N14" i="7"/>
  <c r="S15" i="7"/>
  <c r="N15" i="7"/>
  <c r="S13" i="7"/>
  <c r="N13" i="7"/>
  <c r="T12" i="7"/>
  <c r="P12" i="7"/>
  <c r="Q12" i="7" s="1"/>
  <c r="N47" i="7"/>
  <c r="P47" i="7" s="1"/>
  <c r="S10" i="7"/>
  <c r="N10" i="7"/>
  <c r="N11" i="7"/>
  <c r="S11" i="7"/>
  <c r="N9" i="7"/>
  <c r="S9" i="7"/>
  <c r="O50" i="7"/>
  <c r="N50" i="7"/>
  <c r="P50" i="7" s="1"/>
  <c r="N51" i="7"/>
  <c r="P51" i="7" s="1"/>
  <c r="O51" i="7"/>
  <c r="O53" i="7"/>
  <c r="N53" i="7"/>
  <c r="P53" i="7" s="1"/>
  <c r="O54" i="7"/>
  <c r="N54" i="7"/>
  <c r="P54" i="7" s="1"/>
  <c r="O52" i="7"/>
  <c r="N52" i="7"/>
  <c r="P52" i="7" s="1"/>
  <c r="T34" i="7"/>
  <c r="D147" i="9"/>
  <c r="E147" i="9" s="1"/>
  <c r="O110" i="7"/>
  <c r="N79" i="7"/>
  <c r="P79" i="7" s="1"/>
  <c r="O79" i="7"/>
  <c r="N125" i="7"/>
  <c r="P125" i="7" s="1"/>
  <c r="O125" i="7"/>
  <c r="N118" i="7"/>
  <c r="P118" i="7" s="1"/>
  <c r="O118" i="7"/>
  <c r="N71" i="7"/>
  <c r="P71" i="7" s="1"/>
  <c r="O71" i="7"/>
  <c r="D82" i="9"/>
  <c r="E82" i="9" s="1"/>
  <c r="D62" i="9"/>
  <c r="E62" i="9" s="1"/>
  <c r="D121" i="9"/>
  <c r="E121" i="9" s="1"/>
  <c r="N110" i="7"/>
  <c r="P110" i="7" s="1"/>
  <c r="I43" i="7"/>
  <c r="N115" i="7"/>
  <c r="P115" i="7" s="1"/>
  <c r="D166" i="9"/>
  <c r="E166" i="9" s="1"/>
  <c r="D159" i="9"/>
  <c r="E159" i="9" s="1"/>
  <c r="D72" i="9"/>
  <c r="E72" i="9" s="1"/>
  <c r="E118" i="9"/>
  <c r="N107" i="7"/>
  <c r="P107" i="7" s="1"/>
  <c r="D144" i="9"/>
  <c r="E144" i="9" s="1"/>
  <c r="N73" i="7"/>
  <c r="P73" i="7" s="1"/>
  <c r="D64" i="9"/>
  <c r="E64" i="9" s="1"/>
  <c r="N113" i="7"/>
  <c r="P113" i="7" s="1"/>
  <c r="D164" i="9"/>
  <c r="E164" i="9" s="1"/>
  <c r="D157" i="9"/>
  <c r="E157" i="9" s="1"/>
  <c r="N48" i="7"/>
  <c r="P48" i="7" s="1"/>
  <c r="D12" i="9"/>
  <c r="E12" i="9" s="1"/>
  <c r="N93" i="7"/>
  <c r="P93" i="7" s="1"/>
  <c r="D102" i="9"/>
  <c r="E102" i="9" s="1"/>
  <c r="N4" i="7"/>
  <c r="T4" i="7" s="1"/>
  <c r="D10" i="9"/>
  <c r="E10" i="9" s="1"/>
  <c r="D63" i="9"/>
  <c r="E63" i="9" s="1"/>
  <c r="N72" i="7"/>
  <c r="P72" i="7" s="1"/>
  <c r="N114" i="7"/>
  <c r="P114" i="7" s="1"/>
  <c r="D165" i="9"/>
  <c r="E165" i="9" s="1"/>
  <c r="D158" i="9"/>
  <c r="E158" i="9" s="1"/>
  <c r="N49" i="7"/>
  <c r="P49" i="7" s="1"/>
  <c r="D13" i="9"/>
  <c r="E13" i="9" s="1"/>
  <c r="E133" i="9"/>
  <c r="N27" i="7"/>
  <c r="D109" i="9"/>
  <c r="E109" i="9" s="1"/>
  <c r="N39" i="7"/>
  <c r="T39" i="7" s="1"/>
  <c r="D51" i="9"/>
  <c r="E51" i="9" s="1"/>
  <c r="N127" i="7"/>
  <c r="P127" i="7" s="1"/>
  <c r="D150" i="9"/>
  <c r="E150" i="9" s="1"/>
  <c r="N65" i="7"/>
  <c r="P65" i="7" s="1"/>
  <c r="D56" i="9"/>
  <c r="E56" i="9" s="1"/>
  <c r="N105" i="7"/>
  <c r="P105" i="7" s="1"/>
  <c r="D138" i="9"/>
  <c r="E138" i="9" s="1"/>
  <c r="N29" i="7"/>
  <c r="D111" i="9"/>
  <c r="E111" i="9" s="1"/>
  <c r="N85" i="7"/>
  <c r="P85" i="7" s="1"/>
  <c r="D87" i="9"/>
  <c r="E87" i="9" s="1"/>
  <c r="D149" i="9"/>
  <c r="E149" i="9" s="1"/>
  <c r="N126" i="7"/>
  <c r="P126" i="7" s="1"/>
  <c r="D55" i="9"/>
  <c r="E55" i="9" s="1"/>
  <c r="N64" i="7"/>
  <c r="P64" i="7" s="1"/>
  <c r="N106" i="7"/>
  <c r="P106" i="7" s="1"/>
  <c r="D139" i="9"/>
  <c r="E139" i="9" s="1"/>
  <c r="N41" i="7"/>
  <c r="T41" i="7" s="1"/>
  <c r="D70" i="9"/>
  <c r="E70" i="9" s="1"/>
  <c r="N94" i="7"/>
  <c r="P94" i="7" s="1"/>
  <c r="D113" i="9"/>
  <c r="E113" i="9" s="1"/>
  <c r="N23" i="7"/>
  <c r="D105" i="9"/>
  <c r="E105" i="9" s="1"/>
  <c r="N60" i="7"/>
  <c r="P60" i="7" s="1"/>
  <c r="D48" i="9"/>
  <c r="E48" i="9" s="1"/>
  <c r="N57" i="7"/>
  <c r="P57" i="7" s="1"/>
  <c r="D43" i="9"/>
  <c r="E43" i="9" s="1"/>
  <c r="N98" i="7"/>
  <c r="P98" i="7" s="1"/>
  <c r="D125" i="9"/>
  <c r="E125" i="9" s="1"/>
  <c r="N25" i="7"/>
  <c r="D107" i="9"/>
  <c r="E107" i="9" s="1"/>
  <c r="N77" i="7"/>
  <c r="P77" i="7" s="1"/>
  <c r="D69" i="9"/>
  <c r="E69" i="9" s="1"/>
  <c r="N119" i="7"/>
  <c r="P119" i="7" s="1"/>
  <c r="D83" i="9"/>
  <c r="E83" i="9" s="1"/>
  <c r="N56" i="7"/>
  <c r="P56" i="7" s="1"/>
  <c r="D42" i="9"/>
  <c r="E42" i="9" s="1"/>
  <c r="D126" i="9"/>
  <c r="E126" i="9" s="1"/>
  <c r="N99" i="7"/>
  <c r="P99" i="7" s="1"/>
  <c r="J37" i="7"/>
  <c r="K37" i="7" s="1"/>
  <c r="L37" i="7" s="1"/>
  <c r="S37" i="7" s="1"/>
  <c r="N86" i="7"/>
  <c r="P86" i="7" s="1"/>
  <c r="D88" i="9"/>
  <c r="E88" i="9" s="1"/>
  <c r="N102" i="7"/>
  <c r="P102" i="7" s="1"/>
  <c r="D134" i="9"/>
  <c r="E134" i="9" s="1"/>
  <c r="N92" i="7"/>
  <c r="P92" i="7" s="1"/>
  <c r="D96" i="9"/>
  <c r="E96" i="9" s="1"/>
  <c r="N112" i="7"/>
  <c r="P112" i="7" s="1"/>
  <c r="D156" i="9"/>
  <c r="E156" i="9" s="1"/>
  <c r="D163" i="9"/>
  <c r="E163" i="9" s="1"/>
  <c r="N40" i="7"/>
  <c r="T40" i="7" s="1"/>
  <c r="D52" i="9"/>
  <c r="E52" i="9" s="1"/>
  <c r="N90" i="7"/>
  <c r="P90" i="7" s="1"/>
  <c r="D92" i="9"/>
  <c r="E92" i="9" s="1"/>
  <c r="I36" i="7"/>
  <c r="J21" i="7"/>
  <c r="K21" i="7" s="1"/>
  <c r="L21" i="7" s="1"/>
  <c r="S21" i="7" s="1"/>
  <c r="N69" i="7"/>
  <c r="P69" i="7" s="1"/>
  <c r="D60" i="9"/>
  <c r="E60" i="9" s="1"/>
  <c r="N111" i="7"/>
  <c r="P111" i="7" s="1"/>
  <c r="D155" i="9"/>
  <c r="E155" i="9" s="1"/>
  <c r="D162" i="9"/>
  <c r="E162" i="9" s="1"/>
  <c r="D130" i="9"/>
  <c r="E130" i="9" s="1"/>
  <c r="N33" i="7"/>
  <c r="D95" i="9"/>
  <c r="E95" i="9" s="1"/>
  <c r="N91" i="7"/>
  <c r="P91" i="7" s="1"/>
  <c r="D15" i="9"/>
  <c r="E15" i="9" s="1"/>
  <c r="N6" i="7"/>
  <c r="T6" i="7" s="1"/>
  <c r="N78" i="7"/>
  <c r="P78" i="7" s="1"/>
  <c r="D71" i="9"/>
  <c r="E71" i="9" s="1"/>
  <c r="N26" i="7"/>
  <c r="D108" i="9"/>
  <c r="E108" i="9" s="1"/>
  <c r="N104" i="7"/>
  <c r="P104" i="7" s="1"/>
  <c r="D137" i="9"/>
  <c r="E137" i="9" s="1"/>
  <c r="N82" i="7"/>
  <c r="P82" i="7" s="1"/>
  <c r="D77" i="9"/>
  <c r="E77" i="9" s="1"/>
  <c r="N123" i="7"/>
  <c r="P123" i="7" s="1"/>
  <c r="D119" i="9"/>
  <c r="E119" i="9" s="1"/>
  <c r="N61" i="7"/>
  <c r="P61" i="7" s="1"/>
  <c r="D49" i="9"/>
  <c r="E49" i="9" s="1"/>
  <c r="D135" i="9"/>
  <c r="E135" i="9" s="1"/>
  <c r="N103" i="7"/>
  <c r="P103" i="7" s="1"/>
  <c r="N28" i="7"/>
  <c r="D110" i="9"/>
  <c r="E110" i="9" s="1"/>
  <c r="N83" i="7"/>
  <c r="P83" i="7" s="1"/>
  <c r="D78" i="9"/>
  <c r="E78" i="9" s="1"/>
  <c r="N3" i="7"/>
  <c r="T3" i="7" s="1"/>
  <c r="D9" i="9"/>
  <c r="E9" i="9" s="1"/>
  <c r="N70" i="7"/>
  <c r="P70" i="7" s="1"/>
  <c r="D61" i="9"/>
  <c r="E61" i="9" s="1"/>
  <c r="N55" i="7"/>
  <c r="P55" i="7" s="1"/>
  <c r="N100" i="7"/>
  <c r="P100" i="7" s="1"/>
  <c r="D127" i="9"/>
  <c r="E127" i="9" s="1"/>
  <c r="N5" i="7"/>
  <c r="T5" i="7" s="1"/>
  <c r="D14" i="9"/>
  <c r="E14" i="9" s="1"/>
  <c r="N63" i="7"/>
  <c r="P63" i="7" s="1"/>
  <c r="D53" i="9"/>
  <c r="E53" i="9" s="1"/>
  <c r="N97" i="7"/>
  <c r="P97" i="7" s="1"/>
  <c r="D124" i="9"/>
  <c r="E124" i="9" s="1"/>
  <c r="J2" i="7"/>
  <c r="K2" i="7" s="1"/>
  <c r="L2" i="7" s="1"/>
  <c r="S2" i="7" s="1"/>
  <c r="I18" i="7"/>
  <c r="N74" i="7"/>
  <c r="P74" i="7" s="1"/>
  <c r="D65" i="9"/>
  <c r="E65" i="9" s="1"/>
  <c r="N116" i="7"/>
  <c r="P116" i="7" s="1"/>
  <c r="D160" i="9"/>
  <c r="E160" i="9" s="1"/>
  <c r="D167" i="9"/>
  <c r="E167" i="9" s="1"/>
  <c r="N96" i="7"/>
  <c r="P96" i="7" s="1"/>
  <c r="D115" i="9"/>
  <c r="E115" i="9" s="1"/>
  <c r="N24" i="7"/>
  <c r="D106" i="9"/>
  <c r="E106" i="9" s="1"/>
  <c r="N75" i="7"/>
  <c r="P75" i="7" s="1"/>
  <c r="D67" i="9"/>
  <c r="E67" i="9" s="1"/>
  <c r="N124" i="7"/>
  <c r="P124" i="7" s="1"/>
  <c r="D120" i="9"/>
  <c r="E120" i="9" s="1"/>
  <c r="N62" i="7"/>
  <c r="P62" i="7" s="1"/>
  <c r="D50" i="9"/>
  <c r="E50" i="9" s="1"/>
  <c r="N84" i="7"/>
  <c r="P84" i="7" s="1"/>
  <c r="D79" i="9"/>
  <c r="E79" i="9" s="1"/>
  <c r="N87" i="7"/>
  <c r="P87" i="7" s="1"/>
  <c r="D89" i="9"/>
  <c r="E89" i="9" s="1"/>
  <c r="N68" i="7"/>
  <c r="P68" i="7" s="1"/>
  <c r="D59" i="9"/>
  <c r="E59" i="9" s="1"/>
  <c r="N95" i="7"/>
  <c r="P95" i="7" s="1"/>
  <c r="D114" i="9"/>
  <c r="E114" i="9" s="1"/>
  <c r="N128" i="7"/>
  <c r="P128" i="7" s="1"/>
  <c r="D151" i="9"/>
  <c r="E151" i="9" s="1"/>
  <c r="N66" i="7"/>
  <c r="P66" i="7" s="1"/>
  <c r="D57" i="9"/>
  <c r="E57" i="9" s="1"/>
  <c r="N108" i="7"/>
  <c r="P108" i="7" s="1"/>
  <c r="D145" i="9"/>
  <c r="E145" i="9" s="1"/>
  <c r="N38" i="7"/>
  <c r="T38" i="7" s="1"/>
  <c r="D46" i="9"/>
  <c r="E46" i="9" s="1"/>
  <c r="N88" i="7"/>
  <c r="P88" i="7" s="1"/>
  <c r="D90" i="9"/>
  <c r="E90" i="9" s="1"/>
  <c r="N129" i="7"/>
  <c r="P129" i="7" s="1"/>
  <c r="D152" i="9"/>
  <c r="E152" i="9" s="1"/>
  <c r="D58" i="9"/>
  <c r="E58" i="9" s="1"/>
  <c r="N67" i="7"/>
  <c r="P67" i="7" s="1"/>
  <c r="N117" i="7"/>
  <c r="P117" i="7" s="1"/>
  <c r="D81" i="9"/>
  <c r="E81" i="9" s="1"/>
  <c r="N22" i="7"/>
  <c r="D104" i="9"/>
  <c r="E104" i="9" s="1"/>
  <c r="N120" i="7"/>
  <c r="P120" i="7" s="1"/>
  <c r="D84" i="9"/>
  <c r="E84" i="9" s="1"/>
  <c r="N31" i="7"/>
  <c r="D122" i="9"/>
  <c r="E122" i="9" s="1"/>
  <c r="N89" i="7"/>
  <c r="P89" i="7" s="1"/>
  <c r="D91" i="9"/>
  <c r="E91" i="9" s="1"/>
  <c r="N76" i="7"/>
  <c r="P76" i="7" s="1"/>
  <c r="D68" i="9"/>
  <c r="E68" i="9" s="1"/>
  <c r="N81" i="7"/>
  <c r="P81" i="7" s="1"/>
  <c r="D76" i="9"/>
  <c r="E76" i="9" s="1"/>
  <c r="N121" i="7"/>
  <c r="P121" i="7" s="1"/>
  <c r="D116" i="9"/>
  <c r="E116" i="9" s="1"/>
  <c r="N58" i="7"/>
  <c r="P58" i="7" s="1"/>
  <c r="D44" i="9"/>
  <c r="E44" i="9" s="1"/>
  <c r="N101" i="7"/>
  <c r="P101" i="7" s="1"/>
  <c r="D128" i="9"/>
  <c r="E128" i="9" s="1"/>
  <c r="N7" i="7"/>
  <c r="T7" i="7" s="1"/>
  <c r="D16" i="9"/>
  <c r="E16" i="9" s="1"/>
  <c r="N80" i="7"/>
  <c r="P80" i="7" s="1"/>
  <c r="D73" i="9"/>
  <c r="E73" i="9" s="1"/>
  <c r="D117" i="9"/>
  <c r="E117" i="9" s="1"/>
  <c r="N122" i="7"/>
  <c r="P122" i="7" s="1"/>
  <c r="N59" i="7"/>
  <c r="P59" i="7" s="1"/>
  <c r="D47" i="9"/>
  <c r="E47" i="9" s="1"/>
  <c r="N109" i="7"/>
  <c r="P109" i="7" s="1"/>
  <c r="D146" i="9"/>
  <c r="E146" i="9" s="1"/>
  <c r="N32" i="7"/>
  <c r="D129" i="9"/>
  <c r="E129" i="9" s="1"/>
  <c r="N8" i="7"/>
  <c r="T8" i="7" s="1"/>
  <c r="D17" i="9"/>
  <c r="E17" i="9" s="1"/>
  <c r="T13" i="7" l="1"/>
  <c r="P13" i="7"/>
  <c r="Q13" i="7" s="1"/>
  <c r="P15" i="7"/>
  <c r="Q15" i="7" s="1"/>
  <c r="T15" i="7"/>
  <c r="T14" i="7"/>
  <c r="P14" i="7"/>
  <c r="Q14" i="7" s="1"/>
  <c r="P16" i="7"/>
  <c r="Q16" i="7" s="1"/>
  <c r="T16" i="7"/>
  <c r="T9" i="7"/>
  <c r="P9" i="7"/>
  <c r="Q9" i="7" s="1"/>
  <c r="P11" i="7"/>
  <c r="Q11" i="7" s="1"/>
  <c r="T11" i="7"/>
  <c r="T10" i="7"/>
  <c r="P10" i="7"/>
  <c r="Q10" i="7" s="1"/>
  <c r="P31" i="7"/>
  <c r="Q31" i="7" s="1"/>
  <c r="T31" i="7"/>
  <c r="P28" i="7"/>
  <c r="Q28" i="7" s="1"/>
  <c r="T28" i="7"/>
  <c r="P26" i="7"/>
  <c r="Q26" i="7" s="1"/>
  <c r="T26" i="7"/>
  <c r="P23" i="7"/>
  <c r="Q23" i="7" s="1"/>
  <c r="T23" i="7"/>
  <c r="P27" i="7"/>
  <c r="Q27" i="7" s="1"/>
  <c r="T27" i="7"/>
  <c r="P24" i="7"/>
  <c r="Q24" i="7" s="1"/>
  <c r="T24" i="7"/>
  <c r="P33" i="7"/>
  <c r="Q33" i="7" s="1"/>
  <c r="T33" i="7"/>
  <c r="P29" i="7"/>
  <c r="Q29" i="7" s="1"/>
  <c r="T29" i="7"/>
  <c r="P32" i="7"/>
  <c r="Q32" i="7" s="1"/>
  <c r="T32" i="7"/>
  <c r="P25" i="7"/>
  <c r="Q25" i="7" s="1"/>
  <c r="T25" i="7"/>
  <c r="P22" i="7"/>
  <c r="Q22" i="7" s="1"/>
  <c r="T22" i="7"/>
  <c r="P41" i="7"/>
  <c r="Q41" i="7" s="1"/>
  <c r="P8" i="7"/>
  <c r="Q8" i="7" s="1"/>
  <c r="P6" i="7"/>
  <c r="Q6" i="7" s="1"/>
  <c r="P40" i="7"/>
  <c r="Q40" i="7" s="1"/>
  <c r="P4" i="7"/>
  <c r="Q4" i="7" s="1"/>
  <c r="P38" i="7"/>
  <c r="Q38" i="7" s="1"/>
  <c r="P7" i="7"/>
  <c r="Q7" i="7" s="1"/>
  <c r="P5" i="7"/>
  <c r="Q5" i="7" s="1"/>
  <c r="N2" i="7"/>
  <c r="T2" i="7" s="1"/>
  <c r="D8" i="9"/>
  <c r="E8" i="9" s="1"/>
  <c r="P3" i="7"/>
  <c r="Q3" i="7" s="1"/>
  <c r="N21" i="7"/>
  <c r="T21" i="7" s="1"/>
  <c r="D103" i="9"/>
  <c r="E103" i="9" s="1"/>
  <c r="D45" i="9"/>
  <c r="E45" i="9" s="1"/>
  <c r="N37" i="7"/>
  <c r="T37" i="7" s="1"/>
  <c r="P39" i="7"/>
  <c r="Q39" i="7" s="1"/>
  <c r="P2" i="7" l="1"/>
  <c r="P18" i="7" s="1"/>
  <c r="P37" i="7"/>
  <c r="P43" i="7" s="1"/>
  <c r="P21" i="7"/>
  <c r="Q37" i="7" l="1"/>
  <c r="Q43" i="7" s="1"/>
  <c r="Q21" i="7"/>
  <c r="Q36" i="7" s="1"/>
  <c r="P36" i="7"/>
  <c r="Q2" i="7"/>
  <c r="Q18" i="7" s="1"/>
  <c r="I44" i="7"/>
  <c r="O44" i="7"/>
  <c r="Q44" i="7" l="1"/>
  <c r="P44" i="7"/>
  <c r="B60" i="4" l="1"/>
  <c r="B61" i="4" s="1"/>
  <c r="Q4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Easley, Maria</author>
  </authors>
  <commentList>
    <comment ref="B48" authorId="0" shapeId="0" xr:uid="{6A5CAB29-B9B5-411A-856A-83E56D8D5077}">
      <text>
        <r>
          <rPr>
            <sz val="9"/>
            <color indexed="81"/>
            <rFont val="Tahoma"/>
            <family val="2"/>
          </rPr>
          <t xml:space="preserve">This represents the rate per ton plus an allocation of the fixed charges per ton per the King Co FAC Allocation Schedule.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Easley, Maria</author>
  </authors>
  <commentList>
    <comment ref="F68" authorId="0" shapeId="0" xr:uid="{AE1A1B7F-0C54-4A64-AA53-C92F6EE5A7F3}">
      <text>
        <r>
          <rPr>
            <b/>
            <sz val="9"/>
            <color indexed="81"/>
            <rFont val="Tahoma"/>
            <family val="2"/>
          </rPr>
          <t>Easley, Maria:</t>
        </r>
        <r>
          <rPr>
            <sz val="9"/>
            <color indexed="81"/>
            <rFont val="Tahoma"/>
            <family val="2"/>
          </rPr>
          <t xml:space="preserve">
Per King Co disposal rates effective Jan 1, 2022
</t>
        </r>
      </text>
    </comment>
  </commentList>
</comments>
</file>

<file path=xl/sharedStrings.xml><?xml version="1.0" encoding="utf-8"?>
<sst xmlns="http://schemas.openxmlformats.org/spreadsheetml/2006/main" count="689" uniqueCount="293">
  <si>
    <t>Monthly Frequency</t>
  </si>
  <si>
    <t>Annual PU's</t>
  </si>
  <si>
    <t>Gross Up</t>
  </si>
  <si>
    <t>Totals</t>
  </si>
  <si>
    <t>Increase per ton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</si>
  <si>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</si>
  <si>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</si>
  <si>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</si>
  <si>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</si>
  <si>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</si>
  <si>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</si>
  <si>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</si>
  <si>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</si>
  <si>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Collected Revenue Excess/(Deficiency)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</si>
  <si>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</si>
  <si>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</si>
  <si>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</si>
  <si>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</si>
  <si>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</si>
  <si>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</si>
  <si>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</si>
  <si>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</si>
  <si>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</si>
  <si>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</si>
  <si>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</si>
  <si>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</si>
  <si>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</si>
  <si>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</si>
  <si>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</si>
  <si>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</si>
  <si>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</si>
  <si>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</si>
  <si>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</si>
  <si>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</si>
  <si>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</si>
  <si>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</si>
  <si>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</si>
  <si>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Company Proposed Tariff</t>
  </si>
  <si>
    <t>Company Current Tariff</t>
  </si>
  <si>
    <t>Company Current Revenue</t>
  </si>
  <si>
    <t>Monthly Customers</t>
  </si>
  <si>
    <t xml:space="preserve"> Company Over/(Under) collecting</t>
  </si>
  <si>
    <t>Tariff Rate Increase</t>
  </si>
  <si>
    <t>1 unit</t>
  </si>
  <si>
    <t>2 units</t>
  </si>
  <si>
    <t>3 units</t>
  </si>
  <si>
    <t>n/a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</si>
  <si>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</si>
  <si>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</si>
  <si>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</si>
  <si>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</si>
  <si>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</si>
  <si>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</si>
  <si>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</si>
  <si>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</si>
  <si>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</si>
  <si>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</si>
  <si>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</si>
  <si>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</si>
  <si>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</si>
  <si>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</si>
  <si>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</si>
  <si>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</si>
  <si>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</si>
  <si>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</si>
  <si>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</si>
  <si>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</si>
  <si>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</si>
  <si>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</si>
  <si>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</si>
  <si>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</si>
  <si>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</si>
  <si>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</si>
  <si>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</si>
  <si>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</si>
  <si>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</si>
  <si>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</si>
  <si>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</si>
  <si>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</si>
  <si>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</si>
  <si>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</si>
  <si>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</si>
  <si>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</si>
  <si>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</si>
  <si>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Res'l &amp; Com'l</t>
  </si>
  <si>
    <t>Revenue Inc from Co Proposed Rates</t>
  </si>
  <si>
    <t>Company Proposed Rates</t>
  </si>
  <si>
    <t>Adjustment Factor Calculation</t>
  </si>
  <si>
    <t>4 Times per Week</t>
  </si>
  <si>
    <t>1 yd packer/compactor</t>
  </si>
  <si>
    <t>1.5 yd packer/compactor</t>
  </si>
  <si>
    <t>8 yd packer/compactor</t>
  </si>
  <si>
    <t>35 gallon Can</t>
  </si>
  <si>
    <t>1 Can Monthly</t>
  </si>
  <si>
    <t>* not on meeks - calculated by staff in previous cases</t>
  </si>
  <si>
    <t>Multi-Family</t>
  </si>
  <si>
    <t>King County</t>
  </si>
  <si>
    <t>20 Gallon Can</t>
  </si>
  <si>
    <t>1 Can</t>
  </si>
  <si>
    <t>2 Can</t>
  </si>
  <si>
    <t>3 Can</t>
  </si>
  <si>
    <t>32 Gal Toter</t>
  </si>
  <si>
    <t>64 Gal Toter</t>
  </si>
  <si>
    <t>96 Gal Toter</t>
  </si>
  <si>
    <t>4 Can</t>
  </si>
  <si>
    <t>32 Gallon First Pickup</t>
  </si>
  <si>
    <t>64 Gallon First Pickup</t>
  </si>
  <si>
    <t>96 Gallon First Pickup</t>
  </si>
  <si>
    <t>1 Yard First Pickup</t>
  </si>
  <si>
    <t>1.5 Yard First Pickup</t>
  </si>
  <si>
    <t>2 Yard First Pickup</t>
  </si>
  <si>
    <t>3 Yard First Pickup</t>
  </si>
  <si>
    <t>4 Yard First Pickup</t>
  </si>
  <si>
    <t>6 Yard First Pickup</t>
  </si>
  <si>
    <t>8 Yard First Pickup</t>
  </si>
  <si>
    <t>3 Yard Pickup Temp</t>
  </si>
  <si>
    <t>8 Yard Pickup Temp</t>
  </si>
  <si>
    <t>5 Can</t>
  </si>
  <si>
    <t>32 Can or Bag, Extra</t>
  </si>
  <si>
    <t>20 Gallon</t>
  </si>
  <si>
    <t>20 Gallon Special</t>
  </si>
  <si>
    <t>32 Gallon Special</t>
  </si>
  <si>
    <t>64 Gallon Special</t>
  </si>
  <si>
    <t>96 Gallon Special</t>
  </si>
  <si>
    <t>1 Yard</t>
  </si>
  <si>
    <t>1 Yard Special</t>
  </si>
  <si>
    <t>1.5 Yard Special</t>
  </si>
  <si>
    <t>2 Yard Special</t>
  </si>
  <si>
    <t>3 Yard Special</t>
  </si>
  <si>
    <t>4 Yard Special</t>
  </si>
  <si>
    <t>6 Yard</t>
  </si>
  <si>
    <t>8 Yard Special</t>
  </si>
  <si>
    <t>3 Yard</t>
  </si>
  <si>
    <t>4 Yard</t>
  </si>
  <si>
    <t>5 Yard</t>
  </si>
  <si>
    <t>2 Yard</t>
  </si>
  <si>
    <t xml:space="preserve">Item 150, pg 38 </t>
  </si>
  <si>
    <t>Bulky</t>
  </si>
  <si>
    <t>Loose Material</t>
  </si>
  <si>
    <t>1 Yard Pickup Temp</t>
  </si>
  <si>
    <t>1.5 Yard Pickup Temp</t>
  </si>
  <si>
    <t>2 Yard Pickup Temp</t>
  </si>
  <si>
    <t>4 Yard Pickup Temp</t>
  </si>
  <si>
    <t>6 Yard Pickup Temp</t>
  </si>
  <si>
    <t>No Customers</t>
  </si>
  <si>
    <t>32 Gal Special</t>
  </si>
  <si>
    <t>64 Gal Special</t>
  </si>
  <si>
    <t>96 Gal Special</t>
  </si>
  <si>
    <t xml:space="preserve">Item 100, pg 21 Appendix A </t>
  </si>
  <si>
    <t>Item 105, pg 31</t>
  </si>
  <si>
    <t>Item 106, pg 34 Compacted</t>
  </si>
  <si>
    <t>Item 106, pg 35 Compacted</t>
  </si>
  <si>
    <t>Item 240, pg 45</t>
  </si>
  <si>
    <t>Item 245, pg 46</t>
  </si>
  <si>
    <t>Item 255, pg 47 Compacted</t>
  </si>
  <si>
    <t>Item 255, pg 48 Compacted</t>
  </si>
  <si>
    <t>Monthly Pickups</t>
  </si>
  <si>
    <t>Annual Frequency</t>
  </si>
  <si>
    <t>Company Calculated Revenue</t>
  </si>
  <si>
    <t>Alternative to 32 Gal. - Blue Bag</t>
  </si>
  <si>
    <t>1 Yard temp</t>
  </si>
  <si>
    <t>1.5 Yard temp</t>
  </si>
  <si>
    <t>2 Yard temp</t>
  </si>
  <si>
    <t>4 Yard temp</t>
  </si>
  <si>
    <t>8 Yard temp</t>
  </si>
  <si>
    <t>5 Yard Special</t>
  </si>
  <si>
    <t>6 Yard Special</t>
  </si>
  <si>
    <t>1 Yard Pickup Special</t>
  </si>
  <si>
    <t>1.5 Yard Pickup Special</t>
  </si>
  <si>
    <t>2 Yard Pickup Special</t>
  </si>
  <si>
    <t>4 Yard Pickup Special</t>
  </si>
  <si>
    <t>3 Yard Pickup Special</t>
  </si>
  <si>
    <t>6 Yard Pickup Special</t>
  </si>
  <si>
    <t>6 Yard temp</t>
  </si>
  <si>
    <t>Disposal Summary Report</t>
  </si>
  <si>
    <t>LOB</t>
  </si>
  <si>
    <t>Matrl</t>
  </si>
  <si>
    <t>Rev Dist</t>
  </si>
  <si>
    <t>TOTAL</t>
  </si>
  <si>
    <t>TONNAGE</t>
  </si>
  <si>
    <t>Per GL</t>
  </si>
  <si>
    <t>Roll-off / Industrial garbage</t>
  </si>
  <si>
    <t>Roll-off / Industrial RCY</t>
  </si>
  <si>
    <t>Commercial Garbage</t>
  </si>
  <si>
    <t>Commercial RCY</t>
  </si>
  <si>
    <t>Residential MSW</t>
  </si>
  <si>
    <t>Residential RCY</t>
  </si>
  <si>
    <t>Roll-off / Industrial</t>
  </si>
  <si>
    <t>I</t>
  </si>
  <si>
    <t>MSW</t>
  </si>
  <si>
    <t>R</t>
  </si>
  <si>
    <t>Regulated Garbage</t>
  </si>
  <si>
    <t>U</t>
  </si>
  <si>
    <t>Unregulated Garbage</t>
  </si>
  <si>
    <t>RCY</t>
  </si>
  <si>
    <t>Regulated RCY</t>
  </si>
  <si>
    <t>Unregulated RCY / COGS</t>
  </si>
  <si>
    <t>YW</t>
  </si>
  <si>
    <t>(Account #)</t>
  </si>
  <si>
    <t>LESS: King County Transfer Hauls</t>
  </si>
  <si>
    <t>Variance to GL</t>
  </si>
  <si>
    <t>Regulated Pass Thru Disposal Tons</t>
  </si>
  <si>
    <t>Unregulated Pass Thru Disposal Tons</t>
  </si>
  <si>
    <t>C</t>
  </si>
  <si>
    <t>Regulated RCY (MF)</t>
  </si>
  <si>
    <t>Regulated Yardwaste</t>
  </si>
  <si>
    <t>Unregulated Yardwaste</t>
  </si>
  <si>
    <t>Unregulated RCY</t>
  </si>
  <si>
    <t>Total Garbage</t>
  </si>
  <si>
    <t>Total Recycling</t>
  </si>
  <si>
    <t>Total Yardwaste</t>
  </si>
  <si>
    <t xml:space="preserve">Total Disposal/COGS Tons </t>
  </si>
  <si>
    <t>PRICE</t>
  </si>
  <si>
    <t>Regulated Pass Thru Disposal Rate</t>
  </si>
  <si>
    <t>Unregulated Pass Thru Disposal Rate</t>
  </si>
  <si>
    <t>COST</t>
  </si>
  <si>
    <t>Disposal Expense per GL</t>
  </si>
  <si>
    <t>COGS Expense per GL</t>
  </si>
  <si>
    <t>Calculated:</t>
  </si>
  <si>
    <t>Less: Renton MSW</t>
  </si>
  <si>
    <t>Regulated Pass Thru Disposal $</t>
  </si>
  <si>
    <t>Unregulated Pass Thru Disposal $</t>
  </si>
  <si>
    <t>TOTAL REGULATED DISP COST</t>
  </si>
  <si>
    <t>TOTAL CALC'D DISP COST</t>
  </si>
  <si>
    <t>no customers</t>
  </si>
  <si>
    <t>Company</t>
  </si>
  <si>
    <t>Current</t>
  </si>
  <si>
    <t>Proposed Increase</t>
  </si>
  <si>
    <t>Proposed</t>
  </si>
  <si>
    <t>Tariff</t>
  </si>
  <si>
    <t>1 Mini Can</t>
  </si>
  <si>
    <t>1 Can wk</t>
  </si>
  <si>
    <t>2  Can wk</t>
  </si>
  <si>
    <t>3 Can wk</t>
  </si>
  <si>
    <t>4 Can wk</t>
  </si>
  <si>
    <t>5 Can wk</t>
  </si>
  <si>
    <t>32 Gal Tote wk</t>
  </si>
  <si>
    <t>64 Gal Tote wk</t>
  </si>
  <si>
    <t>96 Gal Tote wk</t>
  </si>
  <si>
    <t>32 Gallon or Bag, Extra</t>
  </si>
  <si>
    <t>Each</t>
  </si>
  <si>
    <t>64 Gallon</t>
  </si>
  <si>
    <t>32 Gallon Special Pickup</t>
  </si>
  <si>
    <t>96 Gallon Special Pickup</t>
  </si>
  <si>
    <t>1 Yard Special Pickup</t>
  </si>
  <si>
    <t>1.5 Yard Special Pickup</t>
  </si>
  <si>
    <t>2 Yard Special Pickup</t>
  </si>
  <si>
    <t>3 Yard Special Pickup</t>
  </si>
  <si>
    <t>4 Yard Special Pickup</t>
  </si>
  <si>
    <t>6 Yard Special Pickup</t>
  </si>
  <si>
    <t>8 Yard Special Pickup</t>
  </si>
  <si>
    <t>1 Yard Temp</t>
  </si>
  <si>
    <t>1.5 Yard Temp</t>
  </si>
  <si>
    <t>2 Yard Temp</t>
  </si>
  <si>
    <t>3 Yard Temp</t>
  </si>
  <si>
    <t>4 Yard Temp</t>
  </si>
  <si>
    <t>6 Yard Temp</t>
  </si>
  <si>
    <t>8 Yard Temp</t>
  </si>
  <si>
    <t>1 Yard Temp Pickup</t>
  </si>
  <si>
    <t>1.5 Yard Temp Pickup</t>
  </si>
  <si>
    <t>2 Yard Temp Pickup</t>
  </si>
  <si>
    <t>3 Yard Temp Pickup</t>
  </si>
  <si>
    <t>4 Yard Temp Pickup</t>
  </si>
  <si>
    <t>6 Yard Temp Pickup</t>
  </si>
  <si>
    <t>8 Yard Temp Pickup</t>
  </si>
  <si>
    <t>Sea-Tac Disposal</t>
  </si>
  <si>
    <t>Residential YW</t>
  </si>
  <si>
    <t>3 Yard Pickup temp</t>
  </si>
  <si>
    <t>2G</t>
  </si>
  <si>
    <t>Check</t>
  </si>
  <si>
    <t>Tons</t>
  </si>
  <si>
    <t>Expense</t>
  </si>
  <si>
    <t>From last General Rate Case in 2023</t>
  </si>
  <si>
    <t>DF Effective 1/1/2024</t>
  </si>
  <si>
    <t>% Increase</t>
  </si>
  <si>
    <t>Rate check</t>
  </si>
  <si>
    <t>1 Yard first/special</t>
  </si>
  <si>
    <t>2 Yard first/special</t>
  </si>
  <si>
    <t>3 Yard first/special</t>
  </si>
  <si>
    <t>4 Yard first/special</t>
  </si>
  <si>
    <t>5 Yard first/special</t>
  </si>
  <si>
    <t>6 Yard first/special</t>
  </si>
  <si>
    <t>King County TS</t>
  </si>
  <si>
    <t>Per ton</t>
  </si>
  <si>
    <t>Item 230, pg 44</t>
  </si>
  <si>
    <t>Item 100, pg 21/25 Appendix A/B</t>
  </si>
  <si>
    <t>32 Gal Bear Proof Toter</t>
  </si>
  <si>
    <t>64 Gal Bear Proof Toter</t>
  </si>
  <si>
    <t>96 Gal Bear Proof Toter</t>
  </si>
  <si>
    <t>Item 100, pg 21 Appendix A</t>
  </si>
  <si>
    <t>Item 100, pg 25 Appendix B</t>
  </si>
  <si>
    <t xml:space="preserve">Item 100, pg 25 Appendix B </t>
  </si>
  <si>
    <t>Item 100, pg 22/26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</si>
</sst>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  <numFmt numFmtId="172" formatCode="[$-409]mmmm\-yy;@"/>
    <numFmt numFmtId="173" formatCode="_(* #,##0.0_);_(* \(#,##0.0\);_(* &quot;-&quot;??_);_(@_)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i/>
      <sz val="11"/>
      <color rgb="FF0000FF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FFFF66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dash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dashed">
        <color auto="1"/>
      </top>
      <bottom style="thin">
        <color rgb="FFB2B2B2"/>
      </bottom>
      <diagonal/>
    </border>
    <border>
      <left/>
      <right/>
      <top style="dashed">
        <color auto="1"/>
      </top>
      <bottom style="thin">
        <color rgb="FFB2B2B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2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3" borderId="0" applyNumberFormat="0" applyFont="0" applyBorder="0" applyAlignment="0" applyProtection="0"/>
    <xf numFmtId="166" fontId="4" fillId="4" borderId="0" applyFont="0" applyFill="0" applyBorder="0" applyAlignment="0" applyProtection="0">
      <alignment wrapText="1"/>
    </xf>
    <xf numFmtId="0" fontId="13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4" borderId="4" applyNumberFormat="0" applyAlignment="0" applyProtection="0"/>
    <xf numFmtId="0" fontId="32" fillId="24" borderId="4" applyNumberFormat="0" applyAlignment="0" applyProtection="0"/>
    <xf numFmtId="0" fontId="17" fillId="25" borderId="5" applyNumberFormat="0" applyAlignment="0" applyProtection="0"/>
    <xf numFmtId="0" fontId="17" fillId="26" borderId="6" applyNumberFormat="0" applyAlignment="0" applyProtection="0"/>
    <xf numFmtId="0" fontId="2" fillId="27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8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9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9" borderId="0">
      <alignment horizontal="right"/>
      <protection locked="0"/>
    </xf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2" fillId="0" borderId="7" applyNumberFormat="0" applyFill="0" applyAlignment="0" applyProtection="0"/>
    <xf numFmtId="0" fontId="36" fillId="0" borderId="8" applyNumberFormat="0" applyFill="0" applyAlignment="0" applyProtection="0"/>
    <xf numFmtId="0" fontId="23" fillId="0" borderId="9" applyNumberFormat="0" applyFill="0" applyAlignment="0" applyProtection="0"/>
    <xf numFmtId="0" fontId="37" fillId="0" borderId="10" applyNumberFormat="0" applyFill="0" applyAlignment="0" applyProtection="0"/>
    <xf numFmtId="0" fontId="24" fillId="0" borderId="11" applyNumberFormat="0" applyFill="0" applyAlignment="0" applyProtection="0"/>
    <xf numFmtId="0" fontId="38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3" borderId="4" applyNumberFormat="0" applyAlignment="0" applyProtection="0"/>
    <xf numFmtId="0" fontId="41" fillId="13" borderId="4" applyNumberFormat="0" applyAlignment="0" applyProtection="0"/>
    <xf numFmtId="3" fontId="10" fillId="31" borderId="0">
      <protection locked="0"/>
    </xf>
    <xf numFmtId="4" fontId="10" fillId="31" borderId="0">
      <protection locked="0"/>
    </xf>
    <xf numFmtId="0" fontId="26" fillId="0" borderId="13" applyNumberFormat="0" applyFill="0" applyAlignment="0" applyProtection="0"/>
    <xf numFmtId="0" fontId="42" fillId="0" borderId="14" applyNumberFormat="0" applyFill="0" applyAlignment="0" applyProtection="0"/>
    <xf numFmtId="0" fontId="27" fillId="13" borderId="0" applyNumberFormat="0" applyBorder="0" applyAlignment="0" applyProtection="0"/>
    <xf numFmtId="0" fontId="43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10" borderId="15" applyNumberFormat="0" applyFont="0" applyAlignment="0" applyProtection="0"/>
    <xf numFmtId="0" fontId="18" fillId="10" borderId="15" applyNumberFormat="0" applyFont="0" applyAlignment="0" applyProtection="0"/>
    <xf numFmtId="171" fontId="44" fillId="0" borderId="0" applyNumberFormat="0"/>
    <xf numFmtId="0" fontId="29" fillId="24" borderId="16" applyNumberFormat="0" applyAlignment="0" applyProtection="0"/>
    <xf numFmtId="0" fontId="24" fillId="24" borderId="17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1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16" borderId="0" applyNumberFormat="0" applyBorder="0" applyAlignment="0" applyProtection="0"/>
    <xf numFmtId="0" fontId="48" fillId="24" borderId="4" applyNumberFormat="0" applyAlignment="0" applyProtection="0"/>
    <xf numFmtId="0" fontId="48" fillId="12" borderId="4" applyNumberFormat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2" fillId="0" borderId="0"/>
    <xf numFmtId="1" fontId="2" fillId="0" borderId="0">
      <alignment horizontal="center"/>
    </xf>
    <xf numFmtId="0" fontId="22" fillId="0" borderId="27" applyNumberFormat="0" applyFill="0" applyAlignment="0" applyProtection="0"/>
    <xf numFmtId="0" fontId="50" fillId="0" borderId="28" applyNumberFormat="0" applyFill="0" applyAlignment="0" applyProtection="0"/>
    <xf numFmtId="0" fontId="23" fillId="0" borderId="10" applyNumberFormat="0" applyFill="0" applyAlignment="0" applyProtection="0"/>
    <xf numFmtId="0" fontId="51" fillId="0" borderId="10" applyNumberFormat="0" applyFill="0" applyAlignment="0" applyProtection="0"/>
    <xf numFmtId="0" fontId="24" fillId="0" borderId="29" applyNumberFormat="0" applyFill="0" applyAlignment="0" applyProtection="0"/>
    <xf numFmtId="0" fontId="52" fillId="0" borderId="30" applyNumberFormat="0" applyFill="0" applyAlignment="0" applyProtection="0"/>
    <xf numFmtId="0" fontId="53" fillId="0" borderId="31" applyNumberFormat="0" applyFill="0" applyAlignment="0" applyProtection="0"/>
    <xf numFmtId="0" fontId="54" fillId="13" borderId="0" applyNumberFormat="0" applyBorder="0" applyAlignment="0" applyProtection="0"/>
    <xf numFmtId="0" fontId="8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10" borderId="15" applyNumberFormat="0" applyFont="0" applyAlignment="0" applyProtection="0"/>
    <xf numFmtId="0" fontId="49" fillId="10" borderId="15" applyNumberFormat="0" applyFont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37" fontId="56" fillId="0" borderId="0"/>
    <xf numFmtId="0" fontId="31" fillId="0" borderId="32" applyNumberFormat="0" applyFill="0" applyAlignment="0" applyProtection="0"/>
    <xf numFmtId="0" fontId="31" fillId="0" borderId="33" applyNumberFormat="0" applyFill="0" applyAlignment="0" applyProtection="0"/>
    <xf numFmtId="0" fontId="57" fillId="0" borderId="0"/>
    <xf numFmtId="43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14" fillId="22" borderId="0" applyNumberFormat="0" applyBorder="0" applyAlignment="0" applyProtection="0"/>
    <xf numFmtId="0" fontId="14" fillId="35" borderId="0" applyNumberFormat="0" applyBorder="0" applyAlignment="0" applyProtection="0"/>
    <xf numFmtId="0" fontId="52" fillId="0" borderId="0" applyNumberFormat="0" applyFill="0" applyBorder="0" applyAlignment="0" applyProtection="0"/>
    <xf numFmtId="0" fontId="25" fillId="8" borderId="4" applyNumberFormat="0" applyAlignment="0" applyProtection="0"/>
    <xf numFmtId="0" fontId="29" fillId="12" borderId="16" applyNumberFormat="0" applyAlignment="0" applyProtection="0"/>
    <xf numFmtId="37" fontId="58" fillId="0" borderId="0"/>
    <xf numFmtId="0" fontId="59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60" fillId="0" borderId="0"/>
    <xf numFmtId="43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60" fillId="10" borderId="15" applyNumberFormat="0" applyFont="0" applyAlignment="0" applyProtection="0"/>
    <xf numFmtId="9" fontId="60" fillId="0" borderId="0" applyFont="0" applyFill="0" applyBorder="0" applyAlignment="0" applyProtection="0"/>
    <xf numFmtId="0" fontId="1" fillId="39" borderId="37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8" fillId="0" borderId="0" applyFont="0" applyFill="0" applyBorder="0" applyAlignment="0" applyProtection="0"/>
    <xf numFmtId="0" fontId="28" fillId="39" borderId="37" applyNumberFormat="0" applyFont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</cellStyleXfs>
  <cellXfs count="294">
    <xf numFmtId="0" fontId="0" fillId="0" borderId="0" xfId="0"/>
    <xf numFmtId="43" fontId="0" fillId="0" borderId="0" xfId="1" applyFont="1"/>
    <xf numFmtId="0" fontId="3" fillId="0" borderId="0" xfId="0" applyFont="1"/>
    <xf numFmtId="0" fontId="0" fillId="0" borderId="0" xfId="0" applyFont="1"/>
    <xf numFmtId="44" fontId="3" fillId="0" borderId="0" xfId="0" applyNumberFormat="1" applyFont="1"/>
    <xf numFmtId="166" fontId="0" fillId="0" borderId="0" xfId="1" applyNumberFormat="1" applyFont="1"/>
    <xf numFmtId="166" fontId="0" fillId="0" borderId="1" xfId="1" applyNumberFormat="1" applyFont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168" fontId="0" fillId="0" borderId="0" xfId="0" applyNumberFormat="1" applyFont="1"/>
    <xf numFmtId="44" fontId="0" fillId="0" borderId="0" xfId="0" applyNumberFormat="1" applyFont="1"/>
    <xf numFmtId="170" fontId="0" fillId="0" borderId="0" xfId="0" applyNumberFormat="1" applyFont="1"/>
    <xf numFmtId="0" fontId="0" fillId="6" borderId="1" xfId="0" applyFont="1" applyFill="1" applyBorder="1" applyAlignment="1">
      <alignment horizontal="center"/>
    </xf>
    <xf numFmtId="0" fontId="0" fillId="6" borderId="1" xfId="0" applyFont="1" applyFill="1" applyBorder="1"/>
    <xf numFmtId="0" fontId="3" fillId="6" borderId="1" xfId="0" applyFont="1" applyFill="1" applyBorder="1"/>
    <xf numFmtId="0" fontId="0" fillId="0" borderId="0" xfId="0" applyFont="1"/>
    <xf numFmtId="43" fontId="0" fillId="0" borderId="0" xfId="0" applyNumberFormat="1" applyFont="1"/>
    <xf numFmtId="0" fontId="3" fillId="0" borderId="0" xfId="0" applyFont="1"/>
    <xf numFmtId="166" fontId="0" fillId="0" borderId="0" xfId="1" applyNumberFormat="1" applyFont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43" fontId="0" fillId="0" borderId="0" xfId="1" applyFont="1" applyAlignment="1">
      <alignment horizontal="center"/>
    </xf>
    <xf numFmtId="164" fontId="0" fillId="0" borderId="0" xfId="2" applyNumberFormat="1" applyFont="1" applyBorder="1"/>
    <xf numFmtId="10" fontId="0" fillId="0" borderId="0" xfId="3" applyNumberFormat="1" applyFont="1" applyBorder="1"/>
    <xf numFmtId="43" fontId="0" fillId="0" borderId="0" xfId="1" applyFont="1" applyFill="1" applyBorder="1"/>
    <xf numFmtId="43" fontId="0" fillId="0" borderId="0" xfId="1" applyFont="1" applyBorder="1"/>
    <xf numFmtId="165" fontId="0" fillId="0" borderId="0" xfId="2" applyNumberFormat="1" applyFont="1" applyBorder="1"/>
    <xf numFmtId="44" fontId="0" fillId="0" borderId="0" xfId="2" applyFont="1" applyBorder="1" applyAlignment="1">
      <alignment horizontal="right"/>
    </xf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6" fontId="0" fillId="0" borderId="0" xfId="1" applyNumberFormat="1" applyFont="1"/>
    <xf numFmtId="0" fontId="3" fillId="0" borderId="0" xfId="0" applyFont="1" applyBorder="1" applyAlignment="1">
      <alignment horizontal="center"/>
    </xf>
    <xf numFmtId="43" fontId="0" fillId="0" borderId="0" xfId="1" applyFont="1" applyBorder="1" applyAlignment="1">
      <alignment horizontal="right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43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44" fontId="0" fillId="0" borderId="0" xfId="0" applyNumberFormat="1" applyFont="1" applyBorder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166" fontId="0" fillId="0" borderId="0" xfId="1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0" fillId="6" borderId="1" xfId="0" applyFont="1" applyFill="1" applyBorder="1" applyAlignment="1">
      <alignment vertical="center" textRotation="90"/>
    </xf>
    <xf numFmtId="0" fontId="12" fillId="6" borderId="1" xfId="4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horizontal="right"/>
    </xf>
    <xf numFmtId="43" fontId="0" fillId="6" borderId="1" xfId="1" applyFont="1" applyFill="1" applyBorder="1"/>
    <xf numFmtId="166" fontId="3" fillId="0" borderId="1" xfId="1" applyNumberFormat="1" applyFont="1" applyBorder="1" applyAlignment="1">
      <alignment horizontal="center"/>
    </xf>
    <xf numFmtId="44" fontId="0" fillId="0" borderId="0" xfId="1" applyNumberFormat="1" applyFont="1" applyFill="1" applyBorder="1"/>
    <xf numFmtId="166" fontId="0" fillId="0" borderId="0" xfId="1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 textRotation="90"/>
    </xf>
    <xf numFmtId="0" fontId="12" fillId="0" borderId="0" xfId="4" applyFont="1" applyFill="1" applyBorder="1" applyAlignment="1">
      <alignment horizontal="left"/>
    </xf>
    <xf numFmtId="166" fontId="3" fillId="0" borderId="0" xfId="1" applyNumberFormat="1" applyFont="1" applyBorder="1" applyAlignment="1">
      <alignment horizontal="right"/>
    </xf>
    <xf numFmtId="0" fontId="9" fillId="0" borderId="0" xfId="274" applyFont="1" applyBorder="1" applyAlignment="1">
      <alignment horizontal="left"/>
    </xf>
    <xf numFmtId="44" fontId="0" fillId="0" borderId="0" xfId="2" applyFont="1" applyFill="1" applyBorder="1"/>
    <xf numFmtId="166" fontId="0" fillId="0" borderId="0" xfId="1" applyNumberFormat="1" applyFont="1" applyFill="1" applyBorder="1"/>
    <xf numFmtId="43" fontId="0" fillId="0" borderId="0" xfId="1" applyNumberFormat="1" applyFont="1" applyFill="1" applyBorder="1"/>
    <xf numFmtId="43" fontId="0" fillId="0" borderId="3" xfId="1" applyNumberFormat="1" applyFont="1" applyFill="1" applyBorder="1"/>
    <xf numFmtId="44" fontId="0" fillId="0" borderId="3" xfId="2" applyFont="1" applyFill="1" applyBorder="1"/>
    <xf numFmtId="44" fontId="3" fillId="6" borderId="1" xfId="2" applyFont="1" applyFill="1" applyBorder="1"/>
    <xf numFmtId="44" fontId="0" fillId="6" borderId="1" xfId="2" applyFont="1" applyFill="1" applyBorder="1"/>
    <xf numFmtId="44" fontId="3" fillId="0" borderId="0" xfId="2" applyFont="1" applyBorder="1" applyAlignment="1">
      <alignment horizontal="right"/>
    </xf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11" fillId="0" borderId="0" xfId="274" applyFont="1" applyBorder="1" applyAlignment="1">
      <alignment horizontal="left"/>
    </xf>
    <xf numFmtId="44" fontId="0" fillId="0" borderId="0" xfId="2" applyFont="1" applyBorder="1"/>
    <xf numFmtId="0" fontId="3" fillId="0" borderId="20" xfId="0" applyFont="1" applyBorder="1"/>
    <xf numFmtId="0" fontId="0" fillId="6" borderId="25" xfId="0" applyFont="1" applyFill="1" applyBorder="1" applyAlignment="1">
      <alignment horizontal="center"/>
    </xf>
    <xf numFmtId="0" fontId="0" fillId="0" borderId="21" xfId="0" applyFont="1" applyBorder="1"/>
    <xf numFmtId="44" fontId="0" fillId="0" borderId="22" xfId="2" applyFont="1" applyBorder="1"/>
    <xf numFmtId="0" fontId="0" fillId="0" borderId="22" xfId="0" applyFont="1" applyBorder="1"/>
    <xf numFmtId="0" fontId="3" fillId="0" borderId="21" xfId="0" applyFont="1" applyBorder="1"/>
    <xf numFmtId="0" fontId="0" fillId="6" borderId="26" xfId="0" applyFont="1" applyFill="1" applyBorder="1" applyAlignment="1">
      <alignment horizontal="center"/>
    </xf>
    <xf numFmtId="44" fontId="1" fillId="0" borderId="22" xfId="2" applyFont="1" applyBorder="1"/>
    <xf numFmtId="0" fontId="0" fillId="0" borderId="23" xfId="0" applyFont="1" applyBorder="1" applyAlignment="1">
      <alignment horizontal="left"/>
    </xf>
    <xf numFmtId="44" fontId="0" fillId="0" borderId="24" xfId="2" applyFont="1" applyBorder="1"/>
    <xf numFmtId="0" fontId="3" fillId="6" borderId="1" xfId="0" applyFont="1" applyFill="1" applyBorder="1" applyAlignment="1">
      <alignment wrapText="1"/>
    </xf>
    <xf numFmtId="0" fontId="3" fillId="6" borderId="0" xfId="0" applyFont="1" applyFill="1" applyBorder="1" applyAlignment="1">
      <alignment horizontal="center" wrapText="1"/>
    </xf>
    <xf numFmtId="166" fontId="3" fillId="6" borderId="0" xfId="1" applyNumberFormat="1" applyFont="1" applyFill="1" applyBorder="1" applyAlignment="1">
      <alignment horizontal="center" wrapText="1"/>
    </xf>
    <xf numFmtId="43" fontId="0" fillId="0" borderId="0" xfId="1" applyNumberFormat="1" applyFont="1" applyBorder="1"/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Alignment="1"/>
    <xf numFmtId="166" fontId="3" fillId="6" borderId="1" xfId="1" applyNumberFormat="1" applyFont="1" applyFill="1" applyBorder="1" applyAlignment="1">
      <alignment horizontal="left" wrapText="1" indent="2"/>
    </xf>
    <xf numFmtId="166" fontId="0" fillId="6" borderId="1" xfId="1" applyNumberFormat="1" applyFont="1" applyFill="1" applyBorder="1" applyAlignment="1">
      <alignment horizontal="left" indent="2"/>
    </xf>
    <xf numFmtId="166" fontId="3" fillId="6" borderId="1" xfId="1" applyNumberFormat="1" applyFont="1" applyFill="1" applyBorder="1" applyAlignment="1">
      <alignment horizontal="left" indent="2"/>
    </xf>
    <xf numFmtId="166" fontId="3" fillId="0" borderId="0" xfId="1" applyNumberFormat="1" applyFont="1" applyBorder="1" applyAlignment="1">
      <alignment horizontal="left" indent="2"/>
    </xf>
    <xf numFmtId="166" fontId="0" fillId="0" borderId="0" xfId="1" applyNumberFormat="1" applyFont="1" applyBorder="1" applyAlignment="1">
      <alignment horizontal="left" indent="2"/>
    </xf>
    <xf numFmtId="166" fontId="0" fillId="0" borderId="0" xfId="1" applyNumberFormat="1" applyFont="1" applyFill="1" applyBorder="1" applyAlignment="1">
      <alignment horizontal="left" indent="2"/>
    </xf>
    <xf numFmtId="166" fontId="11" fillId="0" borderId="0" xfId="1" applyNumberFormat="1" applyFont="1" applyFill="1" applyBorder="1" applyAlignment="1">
      <alignment horizontal="left" indent="2"/>
    </xf>
    <xf numFmtId="0" fontId="0" fillId="0" borderId="3" xfId="0" applyFont="1" applyBorder="1" applyAlignment="1">
      <alignment horizontal="left" vertical="top" indent="1"/>
    </xf>
    <xf numFmtId="0" fontId="0" fillId="0" borderId="0" xfId="0" applyFont="1" applyAlignment="1">
      <alignment horizontal="left" vertical="top" indent="1"/>
    </xf>
    <xf numFmtId="0" fontId="0" fillId="0" borderId="0" xfId="0" applyFont="1" applyFill="1" applyBorder="1" applyAlignment="1">
      <alignment vertical="center"/>
    </xf>
    <xf numFmtId="166" fontId="11" fillId="0" borderId="0" xfId="373" applyNumberFormat="1" applyFont="1"/>
    <xf numFmtId="37" fontId="11" fillId="0" borderId="0" xfId="4" applyNumberFormat="1" applyFont="1" applyAlignment="1" applyProtection="1">
      <alignment horizontal="right"/>
    </xf>
    <xf numFmtId="166" fontId="11" fillId="0" borderId="0" xfId="1" applyNumberFormat="1" applyFont="1" applyAlignment="1">
      <alignment horizontal="left" indent="2"/>
    </xf>
    <xf numFmtId="44" fontId="11" fillId="0" borderId="0" xfId="10" applyFont="1"/>
    <xf numFmtId="0" fontId="11" fillId="0" borderId="0" xfId="4" applyFont="1" applyFill="1" applyBorder="1" applyAlignment="1">
      <alignment horizontal="left"/>
    </xf>
    <xf numFmtId="166" fontId="11" fillId="0" borderId="0" xfId="1" applyNumberFormat="1" applyFont="1"/>
    <xf numFmtId="44" fontId="3" fillId="6" borderId="1" xfId="2" applyFont="1" applyFill="1" applyBorder="1" applyAlignment="1">
      <alignment horizontal="right"/>
    </xf>
    <xf numFmtId="0" fontId="0" fillId="0" borderId="0" xfId="0" applyFont="1" applyBorder="1" applyAlignment="1">
      <alignment horizontal="left" vertical="top" indent="1"/>
    </xf>
    <xf numFmtId="37" fontId="11" fillId="0" borderId="0" xfId="4" applyNumberFormat="1" applyFont="1" applyBorder="1" applyAlignment="1" applyProtection="1">
      <alignment horizontal="right"/>
    </xf>
    <xf numFmtId="166" fontId="11" fillId="0" borderId="0" xfId="1" applyNumberFormat="1" applyFont="1" applyBorder="1" applyAlignment="1">
      <alignment horizontal="left" indent="2"/>
    </xf>
    <xf numFmtId="44" fontId="11" fillId="0" borderId="0" xfId="10" applyFont="1" applyBorder="1"/>
    <xf numFmtId="0" fontId="11" fillId="0" borderId="0" xfId="0" applyFont="1"/>
    <xf numFmtId="0" fontId="0" fillId="6" borderId="36" xfId="0" applyFont="1" applyFill="1" applyBorder="1"/>
    <xf numFmtId="0" fontId="0" fillId="6" borderId="34" xfId="0" applyFont="1" applyFill="1" applyBorder="1" applyAlignment="1">
      <alignment horizontal="center"/>
    </xf>
    <xf numFmtId="0" fontId="3" fillId="6" borderId="34" xfId="0" applyFont="1" applyFill="1" applyBorder="1"/>
    <xf numFmtId="0" fontId="0" fillId="6" borderId="34" xfId="0" applyFont="1" applyFill="1" applyBorder="1" applyAlignment="1">
      <alignment horizontal="right"/>
    </xf>
    <xf numFmtId="0" fontId="0" fillId="6" borderId="34" xfId="0" applyFont="1" applyFill="1" applyBorder="1"/>
    <xf numFmtId="166" fontId="0" fillId="6" borderId="34" xfId="1" applyNumberFormat="1" applyFont="1" applyFill="1" applyBorder="1" applyAlignment="1">
      <alignment horizontal="left" indent="2"/>
    </xf>
    <xf numFmtId="166" fontId="0" fillId="6" borderId="34" xfId="1" applyNumberFormat="1" applyFont="1" applyFill="1" applyBorder="1"/>
    <xf numFmtId="44" fontId="0" fillId="6" borderId="34" xfId="1" applyNumberFormat="1" applyFont="1" applyFill="1" applyBorder="1"/>
    <xf numFmtId="0" fontId="0" fillId="0" borderId="35" xfId="0" applyFont="1" applyBorder="1"/>
    <xf numFmtId="0" fontId="0" fillId="0" borderId="0" xfId="0" applyFont="1" applyFill="1" applyBorder="1" applyAlignment="1">
      <alignment horizontal="left" vertical="center"/>
    </xf>
    <xf numFmtId="0" fontId="0" fillId="0" borderId="35" xfId="0" applyFont="1" applyFill="1" applyBorder="1" applyAlignment="1">
      <alignment vertical="center" textRotation="90"/>
    </xf>
    <xf numFmtId="0" fontId="0" fillId="0" borderId="3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top"/>
    </xf>
    <xf numFmtId="44" fontId="0" fillId="0" borderId="0" xfId="2" applyFont="1" applyFill="1"/>
    <xf numFmtId="165" fontId="0" fillId="0" borderId="0" xfId="2" applyNumberFormat="1" applyFont="1" applyFill="1"/>
    <xf numFmtId="165" fontId="0" fillId="0" borderId="1" xfId="2" applyNumberFormat="1" applyFont="1" applyFill="1" applyBorder="1"/>
    <xf numFmtId="169" fontId="0" fillId="0" borderId="0" xfId="2" applyNumberFormat="1" applyFont="1" applyFill="1"/>
    <xf numFmtId="43" fontId="0" fillId="0" borderId="0" xfId="1" applyNumberFormat="1" applyFont="1" applyFill="1" applyBorder="1"/>
    <xf numFmtId="0" fontId="11" fillId="0" borderId="0" xfId="4" applyFont="1" applyFill="1" applyBorder="1" applyAlignment="1">
      <alignment horizontal="left"/>
    </xf>
    <xf numFmtId="166" fontId="0" fillId="6" borderId="0" xfId="1" applyNumberFormat="1" applyFont="1" applyFill="1" applyBorder="1" applyAlignment="1">
      <alignment horizontal="left" indent="2"/>
    </xf>
    <xf numFmtId="44" fontId="0" fillId="6" borderId="0" xfId="2" applyFont="1" applyFill="1" applyBorder="1"/>
    <xf numFmtId="44" fontId="3" fillId="6" borderId="0" xfId="2" applyFont="1" applyFill="1" applyBorder="1" applyAlignment="1">
      <alignment horizontal="right"/>
    </xf>
    <xf numFmtId="0" fontId="0" fillId="6" borderId="0" xfId="0" applyFill="1" applyAlignment="1">
      <alignment vertical="center" textRotation="90"/>
    </xf>
    <xf numFmtId="0" fontId="0" fillId="6" borderId="0" xfId="0" applyFill="1" applyAlignment="1">
      <alignment horizontal="center" vertical="center"/>
    </xf>
    <xf numFmtId="0" fontId="12" fillId="6" borderId="0" xfId="4" applyFont="1" applyFill="1" applyAlignment="1">
      <alignment horizontal="left"/>
    </xf>
    <xf numFmtId="3" fontId="3" fillId="6" borderId="0" xfId="0" applyNumberFormat="1" applyFont="1" applyFill="1" applyAlignment="1">
      <alignment horizontal="center"/>
    </xf>
    <xf numFmtId="43" fontId="3" fillId="6" borderId="0" xfId="1" applyFont="1" applyFill="1" applyBorder="1" applyAlignment="1">
      <alignment horizontal="center" wrapText="1"/>
    </xf>
    <xf numFmtId="3" fontId="3" fillId="6" borderId="0" xfId="0" applyNumberFormat="1" applyFont="1" applyFill="1" applyAlignment="1">
      <alignment horizontal="right"/>
    </xf>
    <xf numFmtId="37" fontId="11" fillId="0" borderId="0" xfId="4" applyNumberFormat="1" applyFont="1" applyAlignment="1">
      <alignment horizontal="right"/>
    </xf>
    <xf numFmtId="0" fontId="3" fillId="6" borderId="0" xfId="0" applyFont="1" applyFill="1" applyAlignment="1">
      <alignment horizontal="center" wrapText="1"/>
    </xf>
    <xf numFmtId="167" fontId="0" fillId="38" borderId="0" xfId="1" applyNumberFormat="1" applyFont="1" applyFill="1"/>
    <xf numFmtId="167" fontId="0" fillId="38" borderId="0" xfId="1" applyNumberFormat="1" applyFont="1" applyFill="1" applyBorder="1"/>
    <xf numFmtId="167" fontId="0" fillId="38" borderId="1" xfId="1" applyNumberFormat="1" applyFont="1" applyFill="1" applyBorder="1"/>
    <xf numFmtId="166" fontId="0" fillId="38" borderId="0" xfId="1" applyNumberFormat="1" applyFont="1" applyFill="1" applyBorder="1" applyAlignment="1">
      <alignment horizontal="right"/>
    </xf>
    <xf numFmtId="0" fontId="1" fillId="0" borderId="0" xfId="23"/>
    <xf numFmtId="0" fontId="3" fillId="0" borderId="0" xfId="23" applyFont="1"/>
    <xf numFmtId="172" fontId="3" fillId="39" borderId="37" xfId="411" applyNumberFormat="1" applyFont="1"/>
    <xf numFmtId="172" fontId="3" fillId="0" borderId="0" xfId="23" applyNumberFormat="1" applyFont="1"/>
    <xf numFmtId="0" fontId="61" fillId="0" borderId="0" xfId="23" applyFont="1" applyAlignment="1">
      <alignment horizontal="center"/>
    </xf>
    <xf numFmtId="0" fontId="61" fillId="0" borderId="0" xfId="23" applyFont="1"/>
    <xf numFmtId="0" fontId="62" fillId="0" borderId="0" xfId="23" applyFont="1"/>
    <xf numFmtId="0" fontId="1" fillId="0" borderId="0" xfId="23" applyAlignment="1">
      <alignment horizontal="center"/>
    </xf>
    <xf numFmtId="0" fontId="3" fillId="0" borderId="2" xfId="23" applyFont="1" applyBorder="1"/>
    <xf numFmtId="0" fontId="1" fillId="0" borderId="2" xfId="23" applyBorder="1"/>
    <xf numFmtId="166" fontId="1" fillId="0" borderId="0" xfId="23" applyNumberFormat="1"/>
    <xf numFmtId="166" fontId="3" fillId="0" borderId="0" xfId="23" applyNumberFormat="1" applyFont="1"/>
    <xf numFmtId="0" fontId="1" fillId="0" borderId="1" xfId="23" applyBorder="1"/>
    <xf numFmtId="0" fontId="11" fillId="39" borderId="37" xfId="411" applyFont="1" applyAlignment="1">
      <alignment horizontal="center"/>
    </xf>
    <xf numFmtId="0" fontId="63" fillId="0" borderId="38" xfId="23" applyFont="1" applyBorder="1" applyAlignment="1">
      <alignment horizontal="center"/>
    </xf>
    <xf numFmtId="0" fontId="63" fillId="0" borderId="38" xfId="23" applyFont="1" applyBorder="1"/>
    <xf numFmtId="166" fontId="64" fillId="2" borderId="38" xfId="23" applyNumberFormat="1" applyFont="1" applyFill="1" applyBorder="1"/>
    <xf numFmtId="0" fontId="63" fillId="0" borderId="0" xfId="23" applyFont="1"/>
    <xf numFmtId="0" fontId="65" fillId="0" borderId="38" xfId="23" applyFont="1" applyBorder="1" applyAlignment="1">
      <alignment horizontal="center"/>
    </xf>
    <xf numFmtId="0" fontId="65" fillId="0" borderId="38" xfId="23" applyFont="1" applyBorder="1"/>
    <xf numFmtId="166" fontId="65" fillId="0" borderId="0" xfId="413" applyNumberFormat="1" applyFont="1"/>
    <xf numFmtId="166" fontId="66" fillId="0" borderId="0" xfId="413" applyNumberFormat="1" applyFont="1"/>
    <xf numFmtId="166" fontId="63" fillId="0" borderId="0" xfId="413" applyNumberFormat="1" applyFont="1"/>
    <xf numFmtId="0" fontId="1" fillId="0" borderId="3" xfId="23" applyBorder="1" applyAlignment="1">
      <alignment horizontal="center"/>
    </xf>
    <xf numFmtId="0" fontId="1" fillId="0" borderId="3" xfId="23" applyBorder="1"/>
    <xf numFmtId="166" fontId="11" fillId="0" borderId="3" xfId="413" applyNumberFormat="1" applyFont="1" applyBorder="1"/>
    <xf numFmtId="166" fontId="3" fillId="0" borderId="3" xfId="23" applyNumberFormat="1" applyFont="1" applyBorder="1"/>
    <xf numFmtId="166" fontId="11" fillId="0" borderId="0" xfId="413" applyNumberFormat="1" applyFont="1"/>
    <xf numFmtId="43" fontId="11" fillId="0" borderId="0" xfId="413" applyFont="1"/>
    <xf numFmtId="166" fontId="3" fillId="0" borderId="0" xfId="413" applyNumberFormat="1" applyFont="1"/>
    <xf numFmtId="166" fontId="63" fillId="0" borderId="38" xfId="413" applyNumberFormat="1" applyFont="1" applyBorder="1"/>
    <xf numFmtId="166" fontId="64" fillId="0" borderId="38" xfId="23" applyNumberFormat="1" applyFont="1" applyBorder="1"/>
    <xf numFmtId="0" fontId="63" fillId="2" borderId="38" xfId="23" applyFont="1" applyFill="1" applyBorder="1"/>
    <xf numFmtId="166" fontId="63" fillId="2" borderId="38" xfId="413" applyNumberFormat="1" applyFont="1" applyFill="1" applyBorder="1"/>
    <xf numFmtId="0" fontId="9" fillId="0" borderId="0" xfId="23" applyFont="1"/>
    <xf numFmtId="0" fontId="9" fillId="0" borderId="3" xfId="23" applyFont="1" applyBorder="1"/>
    <xf numFmtId="44" fontId="11" fillId="39" borderId="37" xfId="411" applyNumberFormat="1" applyFont="1"/>
    <xf numFmtId="166" fontId="11" fillId="0" borderId="1" xfId="413" applyNumberFormat="1" applyFont="1" applyBorder="1"/>
    <xf numFmtId="166" fontId="3" fillId="0" borderId="1" xfId="23" applyNumberFormat="1" applyFont="1" applyBorder="1"/>
    <xf numFmtId="0" fontId="1" fillId="5" borderId="0" xfId="23" applyFill="1"/>
    <xf numFmtId="166" fontId="11" fillId="0" borderId="0" xfId="413" applyNumberFormat="1" applyFont="1" applyBorder="1"/>
    <xf numFmtId="0" fontId="67" fillId="0" borderId="0" xfId="414" applyFont="1"/>
    <xf numFmtId="43" fontId="1" fillId="0" borderId="0" xfId="1" applyFont="1" applyFill="1"/>
    <xf numFmtId="43" fontId="1" fillId="0" borderId="0" xfId="1" applyFont="1"/>
    <xf numFmtId="0" fontId="67" fillId="0" borderId="0" xfId="415" applyFont="1"/>
    <xf numFmtId="0" fontId="68" fillId="0" borderId="0" xfId="414" applyFont="1"/>
    <xf numFmtId="43" fontId="49" fillId="0" borderId="0" xfId="1" applyFont="1" applyFill="1" applyBorder="1"/>
    <xf numFmtId="43" fontId="2" fillId="0" borderId="0" xfId="1" applyFont="1"/>
    <xf numFmtId="0" fontId="2" fillId="0" borderId="0" xfId="415"/>
    <xf numFmtId="0" fontId="0" fillId="5" borderId="0" xfId="0" applyFill="1"/>
    <xf numFmtId="43" fontId="67" fillId="0" borderId="0" xfId="1" applyFont="1" applyFill="1" applyAlignment="1">
      <alignment horizontal="center"/>
    </xf>
    <xf numFmtId="43" fontId="67" fillId="0" borderId="0" xfId="1" applyFont="1" applyAlignment="1">
      <alignment horizontal="center"/>
    </xf>
    <xf numFmtId="0" fontId="2" fillId="0" borderId="0" xfId="415" applyAlignment="1">
      <alignment horizontal="center"/>
    </xf>
    <xf numFmtId="14" fontId="3" fillId="0" borderId="0" xfId="1" applyNumberFormat="1" applyFont="1" applyAlignment="1">
      <alignment horizontal="center"/>
    </xf>
    <xf numFmtId="43" fontId="2" fillId="0" borderId="0" xfId="1" applyFont="1" applyFill="1"/>
    <xf numFmtId="0" fontId="0" fillId="0" borderId="0" xfId="0" applyAlignment="1">
      <alignment horizontal="left" vertical="top" indent="1"/>
    </xf>
    <xf numFmtId="0" fontId="0" fillId="5" borderId="0" xfId="0" applyFill="1" applyAlignment="1">
      <alignment horizontal="left" vertical="top" indent="1"/>
    </xf>
    <xf numFmtId="0" fontId="2" fillId="5" borderId="0" xfId="415" applyFill="1"/>
    <xf numFmtId="43" fontId="2" fillId="5" borderId="0" xfId="1" applyFont="1" applyFill="1"/>
    <xf numFmtId="0" fontId="11" fillId="5" borderId="0" xfId="4" applyFont="1" applyFill="1" applyAlignment="1">
      <alignment horizontal="left"/>
    </xf>
    <xf numFmtId="0" fontId="11" fillId="0" borderId="0" xfId="4" applyFont="1" applyAlignment="1">
      <alignment horizontal="left"/>
    </xf>
    <xf numFmtId="43" fontId="1" fillId="5" borderId="0" xfId="1" applyFont="1" applyFill="1"/>
    <xf numFmtId="0" fontId="3" fillId="0" borderId="0" xfId="0" applyFont="1" applyBorder="1" applyAlignment="1">
      <alignment horizontal="left"/>
    </xf>
    <xf numFmtId="0" fontId="0" fillId="0" borderId="0" xfId="0" applyFont="1" applyFill="1" applyBorder="1" applyAlignment="1">
      <alignment horizontal="center" vertical="center" textRotation="90"/>
    </xf>
    <xf numFmtId="0" fontId="65" fillId="0" borderId="0" xfId="23" applyFont="1"/>
    <xf numFmtId="0" fontId="1" fillId="0" borderId="39" xfId="23" applyBorder="1" applyAlignment="1">
      <alignment horizontal="center"/>
    </xf>
    <xf numFmtId="166" fontId="12" fillId="0" borderId="39" xfId="413" applyNumberFormat="1" applyFont="1" applyBorder="1" applyAlignment="1">
      <alignment horizontal="center"/>
    </xf>
    <xf numFmtId="0" fontId="1" fillId="0" borderId="0" xfId="23" applyAlignment="1">
      <alignment horizontal="center" vertical="center"/>
    </xf>
    <xf numFmtId="0" fontId="11" fillId="39" borderId="41" xfId="411" applyFont="1" applyBorder="1" applyAlignment="1">
      <alignment horizontal="center"/>
    </xf>
    <xf numFmtId="173" fontId="63" fillId="0" borderId="40" xfId="413" applyNumberFormat="1" applyFont="1" applyBorder="1"/>
    <xf numFmtId="173" fontId="11" fillId="40" borderId="40" xfId="413" applyNumberFormat="1" applyFont="1" applyFill="1" applyBorder="1"/>
    <xf numFmtId="173" fontId="11" fillId="0" borderId="40" xfId="413" applyNumberFormat="1" applyFont="1" applyBorder="1"/>
    <xf numFmtId="0" fontId="63" fillId="0" borderId="42" xfId="23" applyFont="1" applyBorder="1"/>
    <xf numFmtId="166" fontId="63" fillId="0" borderId="40" xfId="413" applyNumberFormat="1" applyFont="1" applyBorder="1"/>
    <xf numFmtId="0" fontId="1" fillId="2" borderId="3" xfId="23" applyFill="1" applyBorder="1"/>
    <xf numFmtId="166" fontId="11" fillId="2" borderId="3" xfId="413" applyNumberFormat="1" applyFont="1" applyFill="1" applyBorder="1"/>
    <xf numFmtId="166" fontId="3" fillId="2" borderId="3" xfId="23" applyNumberFormat="1" applyFont="1" applyFill="1" applyBorder="1"/>
    <xf numFmtId="166" fontId="11" fillId="0" borderId="40" xfId="413" applyNumberFormat="1" applyFont="1" applyBorder="1"/>
    <xf numFmtId="173" fontId="1" fillId="40" borderId="40" xfId="23" applyNumberFormat="1" applyFill="1" applyBorder="1"/>
    <xf numFmtId="173" fontId="12" fillId="0" borderId="39" xfId="413" applyNumberFormat="1" applyFont="1" applyBorder="1"/>
    <xf numFmtId="0" fontId="69" fillId="41" borderId="43" xfId="23" applyFont="1" applyFill="1" applyBorder="1"/>
    <xf numFmtId="166" fontId="69" fillId="41" borderId="43" xfId="413" applyNumberFormat="1" applyFont="1" applyFill="1" applyBorder="1"/>
    <xf numFmtId="166" fontId="70" fillId="41" borderId="43" xfId="23" applyNumberFormat="1" applyFont="1" applyFill="1" applyBorder="1"/>
    <xf numFmtId="0" fontId="11" fillId="0" borderId="0" xfId="4" applyFont="1" applyFill="1" applyAlignment="1">
      <alignment horizontal="left"/>
    </xf>
    <xf numFmtId="0" fontId="2" fillId="0" borderId="0" xfId="415" applyFill="1"/>
    <xf numFmtId="44" fontId="0" fillId="38" borderId="22" xfId="2" applyFont="1" applyFill="1" applyBorder="1"/>
    <xf numFmtId="0" fontId="0" fillId="0" borderId="0" xfId="0" applyFont="1" applyFill="1" applyBorder="1" applyAlignment="1">
      <alignment horizontal="center" vertical="center" textRotation="90"/>
    </xf>
    <xf numFmtId="0" fontId="3" fillId="0" borderId="0" xfId="23" applyFont="1" applyAlignment="1">
      <alignment horizontal="left"/>
    </xf>
    <xf numFmtId="0" fontId="3" fillId="0" borderId="0" xfId="23" applyFont="1" applyAlignment="1">
      <alignment horizontal="center"/>
    </xf>
    <xf numFmtId="44" fontId="11" fillId="42" borderId="0" xfId="10" applyFont="1" applyFill="1"/>
    <xf numFmtId="166" fontId="11" fillId="42" borderId="0" xfId="1" applyNumberFormat="1" applyFont="1" applyFill="1" applyAlignment="1">
      <alignment horizontal="left" indent="2"/>
    </xf>
    <xf numFmtId="166" fontId="11" fillId="42" borderId="0" xfId="1" applyNumberFormat="1" applyFont="1" applyFill="1" applyBorder="1" applyAlignment="1">
      <alignment horizontal="left" indent="2"/>
    </xf>
    <xf numFmtId="44" fontId="11" fillId="42" borderId="0" xfId="10" applyFont="1" applyFill="1" applyBorder="1"/>
    <xf numFmtId="44" fontId="0" fillId="42" borderId="0" xfId="2" applyFont="1" applyFill="1" applyBorder="1"/>
    <xf numFmtId="166" fontId="11" fillId="0" borderId="0" xfId="413" applyNumberFormat="1" applyFont="1" applyFill="1"/>
    <xf numFmtId="166" fontId="11" fillId="0" borderId="1" xfId="413" applyNumberFormat="1" applyFont="1" applyFill="1" applyBorder="1"/>
    <xf numFmtId="171" fontId="11" fillId="0" borderId="0" xfId="417" applyNumberFormat="1" applyFont="1"/>
    <xf numFmtId="1" fontId="65" fillId="39" borderId="37" xfId="418" applyNumberFormat="1" applyFont="1" applyAlignment="1">
      <alignment horizontal="center"/>
    </xf>
    <xf numFmtId="0" fontId="73" fillId="0" borderId="0" xfId="23" applyFont="1" applyAlignment="1">
      <alignment horizontal="left" vertical="center"/>
    </xf>
    <xf numFmtId="0" fontId="63" fillId="0" borderId="0" xfId="419" applyNumberFormat="1" applyFont="1"/>
    <xf numFmtId="171" fontId="63" fillId="0" borderId="0" xfId="419" applyNumberFormat="1" applyFont="1"/>
    <xf numFmtId="171" fontId="63" fillId="0" borderId="0" xfId="419" applyNumberFormat="1" applyFont="1" applyFill="1"/>
    <xf numFmtId="0" fontId="65" fillId="0" borderId="0" xfId="419" applyNumberFormat="1" applyFont="1"/>
    <xf numFmtId="44" fontId="11" fillId="0" borderId="0" xfId="420" applyFont="1"/>
    <xf numFmtId="44" fontId="3" fillId="0" borderId="0" xfId="420" applyFont="1"/>
    <xf numFmtId="8" fontId="11" fillId="39" borderId="37" xfId="411" applyNumberFormat="1" applyFont="1"/>
    <xf numFmtId="44" fontId="11" fillId="0" borderId="0" xfId="420" applyFont="1" applyFill="1"/>
    <xf numFmtId="166" fontId="9" fillId="0" borderId="1" xfId="413" applyNumberFormat="1" applyFont="1" applyFill="1" applyBorder="1"/>
    <xf numFmtId="0" fontId="1" fillId="43" borderId="0" xfId="23" applyFill="1" applyAlignment="1">
      <alignment horizontal="center"/>
    </xf>
    <xf numFmtId="0" fontId="1" fillId="43" borderId="0" xfId="23" applyFill="1"/>
    <xf numFmtId="166" fontId="11" fillId="43" borderId="0" xfId="413" applyNumberFormat="1" applyFont="1" applyFill="1"/>
    <xf numFmtId="166" fontId="3" fillId="43" borderId="0" xfId="23" applyNumberFormat="1" applyFont="1" applyFill="1"/>
    <xf numFmtId="166" fontId="11" fillId="44" borderId="0" xfId="413" applyNumberFormat="1" applyFont="1" applyFill="1"/>
    <xf numFmtId="166" fontId="3" fillId="44" borderId="0" xfId="23" applyNumberFormat="1" applyFont="1" applyFill="1"/>
    <xf numFmtId="9" fontId="3" fillId="0" borderId="0" xfId="417" applyFont="1"/>
    <xf numFmtId="14" fontId="11" fillId="0" borderId="0" xfId="413" applyNumberFormat="1" applyFont="1"/>
    <xf numFmtId="166" fontId="12" fillId="0" borderId="0" xfId="413" applyNumberFormat="1" applyFont="1" applyAlignment="1">
      <alignment horizontal="center"/>
    </xf>
    <xf numFmtId="1" fontId="1" fillId="0" borderId="0" xfId="23" applyNumberFormat="1"/>
    <xf numFmtId="44" fontId="11" fillId="0" borderId="0" xfId="421" applyFont="1"/>
    <xf numFmtId="166" fontId="11" fillId="0" borderId="0" xfId="373" applyNumberFormat="1" applyFont="1" applyFill="1" applyBorder="1"/>
    <xf numFmtId="44" fontId="11" fillId="0" borderId="0" xfId="10" applyFont="1" applyFill="1" applyBorder="1"/>
    <xf numFmtId="44" fontId="0" fillId="38" borderId="1" xfId="2" applyFont="1" applyFill="1" applyBorder="1"/>
    <xf numFmtId="44" fontId="0" fillId="38" borderId="0" xfId="2" applyFont="1" applyFill="1"/>
    <xf numFmtId="10" fontId="0" fillId="0" borderId="0" xfId="3" applyNumberFormat="1" applyFont="1"/>
    <xf numFmtId="10" fontId="0" fillId="0" borderId="0" xfId="3" applyNumberFormat="1" applyFont="1" applyFill="1" applyBorder="1"/>
    <xf numFmtId="44" fontId="0" fillId="0" borderId="0" xfId="0" applyNumberFormat="1"/>
    <xf numFmtId="0" fontId="0" fillId="0" borderId="0" xfId="0" applyFont="1" applyFill="1" applyBorder="1" applyAlignment="1">
      <alignment horizontal="left"/>
    </xf>
    <xf numFmtId="37" fontId="11" fillId="0" borderId="0" xfId="4" applyNumberFormat="1" applyFont="1" applyFill="1" applyBorder="1" applyAlignment="1" applyProtection="1">
      <alignment horizontal="right"/>
    </xf>
    <xf numFmtId="0" fontId="0" fillId="0" borderId="0" xfId="0" applyFont="1" applyFill="1" applyBorder="1" applyAlignment="1">
      <alignment horizontal="left" vertical="top"/>
    </xf>
    <xf numFmtId="166" fontId="11" fillId="42" borderId="0" xfId="373" applyNumberFormat="1" applyFont="1" applyFill="1"/>
    <xf numFmtId="166" fontId="11" fillId="42" borderId="0" xfId="373" applyNumberFormat="1" applyFont="1" applyFill="1" applyBorder="1"/>
    <xf numFmtId="166" fontId="11" fillId="42" borderId="0" xfId="405" applyNumberFormat="1" applyFont="1" applyFill="1"/>
    <xf numFmtId="10" fontId="2" fillId="0" borderId="0" xfId="3" applyNumberFormat="1" applyFont="1" applyFill="1"/>
    <xf numFmtId="0" fontId="0" fillId="0" borderId="3" xfId="0" applyFont="1" applyFill="1" applyBorder="1" applyAlignment="1">
      <alignment horizontal="center" vertical="center" textRotation="90"/>
    </xf>
    <xf numFmtId="0" fontId="0" fillId="0" borderId="0" xfId="0" applyFont="1" applyFill="1" applyBorder="1" applyAlignment="1">
      <alignment horizontal="center" vertical="center" textRotation="90"/>
    </xf>
    <xf numFmtId="0" fontId="0" fillId="6" borderId="0" xfId="0" applyFont="1" applyFill="1" applyBorder="1" applyAlignment="1">
      <alignment horizontal="center"/>
    </xf>
    <xf numFmtId="0" fontId="0" fillId="6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0" borderId="0" xfId="23" applyFont="1" applyAlignment="1">
      <alignment horizontal="left"/>
    </xf>
    <xf numFmtId="0" fontId="3" fillId="0" borderId="0" xfId="23" applyFont="1" applyAlignment="1">
      <alignment horizontal="center"/>
    </xf>
    <xf numFmtId="43" fontId="11" fillId="0" borderId="0" xfId="1" applyNumberFormat="1" applyFont="1" applyFill="1" applyBorder="1"/>
  </cellXfs>
  <cellStyles count="422">
    <cellStyle name="20% - Accent1 2" xfId="40" xr:uid="{00000000-0005-0000-0000-000000000000}"/>
    <cellStyle name="20% - Accent1 2 2" xfId="299" xr:uid="{00000000-0005-0000-0000-000001000000}"/>
    <cellStyle name="20% - Accent1 3" xfId="39" xr:uid="{00000000-0005-0000-0000-000002000000}"/>
    <cellStyle name="20% - Accent1 3 2" xfId="300" xr:uid="{00000000-0005-0000-0000-000003000000}"/>
    <cellStyle name="20% - Accent2 2" xfId="42" xr:uid="{00000000-0005-0000-0000-000004000000}"/>
    <cellStyle name="20% - Accent2 3" xfId="41" xr:uid="{00000000-0005-0000-0000-000005000000}"/>
    <cellStyle name="20% - Accent2 4" xfId="390" xr:uid="{00000000-0005-0000-0000-000006000000}"/>
    <cellStyle name="20% - Accent3 2" xfId="44" xr:uid="{00000000-0005-0000-0000-000007000000}"/>
    <cellStyle name="20% - Accent3 3" xfId="43" xr:uid="{00000000-0005-0000-0000-000008000000}"/>
    <cellStyle name="20% - Accent3 4" xfId="391" xr:uid="{00000000-0005-0000-0000-000009000000}"/>
    <cellStyle name="20% - Accent4 2" xfId="46" xr:uid="{00000000-0005-0000-0000-00000A000000}"/>
    <cellStyle name="20% - Accent4 2 2" xfId="301" xr:uid="{00000000-0005-0000-0000-00000B000000}"/>
    <cellStyle name="20% - Accent4 3" xfId="45" xr:uid="{00000000-0005-0000-0000-00000C000000}"/>
    <cellStyle name="20% - Accent4 3 2" xfId="302" xr:uid="{00000000-0005-0000-0000-00000D000000}"/>
    <cellStyle name="20% - Accent5 2" xfId="48" xr:uid="{00000000-0005-0000-0000-00000E000000}"/>
    <cellStyle name="20% - Accent5 3" xfId="47" xr:uid="{00000000-0005-0000-0000-00000F000000}"/>
    <cellStyle name="20% - Accent6 2" xfId="50" xr:uid="{00000000-0005-0000-0000-000010000000}"/>
    <cellStyle name="20% - Accent6 3" xfId="49" xr:uid="{00000000-0005-0000-0000-000011000000}"/>
    <cellStyle name="20% - Accent6 4" xfId="392" xr:uid="{00000000-0005-0000-0000-000012000000}"/>
    <cellStyle name="40% - Accent1 2" xfId="52" xr:uid="{00000000-0005-0000-0000-000013000000}"/>
    <cellStyle name="40% - Accent1 3" xfId="51" xr:uid="{00000000-0005-0000-0000-000014000000}"/>
    <cellStyle name="40% - Accent1 3 2" xfId="303" xr:uid="{00000000-0005-0000-0000-000015000000}"/>
    <cellStyle name="40% - Accent2 2" xfId="54" xr:uid="{00000000-0005-0000-0000-000016000000}"/>
    <cellStyle name="40% - Accent2 3" xfId="53" xr:uid="{00000000-0005-0000-0000-000017000000}"/>
    <cellStyle name="40% - Accent3 2" xfId="56" xr:uid="{00000000-0005-0000-0000-000018000000}"/>
    <cellStyle name="40% - Accent3 3" xfId="55" xr:uid="{00000000-0005-0000-0000-000019000000}"/>
    <cellStyle name="40% - Accent3 4" xfId="393" xr:uid="{00000000-0005-0000-0000-00001A000000}"/>
    <cellStyle name="40% - Accent4 2" xfId="58" xr:uid="{00000000-0005-0000-0000-00001B000000}"/>
    <cellStyle name="40% - Accent4 3" xfId="57" xr:uid="{00000000-0005-0000-0000-00001C000000}"/>
    <cellStyle name="40% - Accent4 3 2" xfId="304" xr:uid="{00000000-0005-0000-0000-00001D000000}"/>
    <cellStyle name="40% - Accent5 2" xfId="60" xr:uid="{00000000-0005-0000-0000-00001E000000}"/>
    <cellStyle name="40% - Accent5 3" xfId="59" xr:uid="{00000000-0005-0000-0000-00001F000000}"/>
    <cellStyle name="40% - Accent6 2" xfId="62" xr:uid="{00000000-0005-0000-0000-000020000000}"/>
    <cellStyle name="40% - Accent6 3" xfId="61" xr:uid="{00000000-0005-0000-0000-000021000000}"/>
    <cellStyle name="40% - Accent6 3 2" xfId="305" xr:uid="{00000000-0005-0000-0000-000022000000}"/>
    <cellStyle name="60% - Accent1 2" xfId="64" xr:uid="{00000000-0005-0000-0000-000023000000}"/>
    <cellStyle name="60% - Accent1 2 2" xfId="306" xr:uid="{00000000-0005-0000-0000-000024000000}"/>
    <cellStyle name="60% - Accent1 3" xfId="63" xr:uid="{00000000-0005-0000-0000-000025000000}"/>
    <cellStyle name="60% - Accent1 3 2" xfId="307" xr:uid="{00000000-0005-0000-0000-000026000000}"/>
    <cellStyle name="60% - Accent2 2" xfId="66" xr:uid="{00000000-0005-0000-0000-000027000000}"/>
    <cellStyle name="60% - Accent2 3" xfId="65" xr:uid="{00000000-0005-0000-0000-000028000000}"/>
    <cellStyle name="60% - Accent3 2" xfId="68" xr:uid="{00000000-0005-0000-0000-000029000000}"/>
    <cellStyle name="60% - Accent3 3" xfId="67" xr:uid="{00000000-0005-0000-0000-00002A000000}"/>
    <cellStyle name="60% - Accent3 3 2" xfId="308" xr:uid="{00000000-0005-0000-0000-00002B000000}"/>
    <cellStyle name="60% - Accent4 2" xfId="70" xr:uid="{00000000-0005-0000-0000-00002C000000}"/>
    <cellStyle name="60% - Accent4 3" xfId="69" xr:uid="{00000000-0005-0000-0000-00002D000000}"/>
    <cellStyle name="60% - Accent4 3 2" xfId="309" xr:uid="{00000000-0005-0000-0000-00002E000000}"/>
    <cellStyle name="60% - Accent5 2" xfId="72" xr:uid="{00000000-0005-0000-0000-00002F000000}"/>
    <cellStyle name="60% - Accent5 2 2" xfId="310" xr:uid="{00000000-0005-0000-0000-000030000000}"/>
    <cellStyle name="60% - Accent5 3" xfId="71" xr:uid="{00000000-0005-0000-0000-000031000000}"/>
    <cellStyle name="60% - Accent6 2" xfId="74" xr:uid="{00000000-0005-0000-0000-000032000000}"/>
    <cellStyle name="60% - Accent6 3" xfId="73" xr:uid="{00000000-0005-0000-0000-000033000000}"/>
    <cellStyle name="60% - Accent6 4" xfId="394" xr:uid="{00000000-0005-0000-0000-000034000000}"/>
    <cellStyle name="Accent1 2" xfId="76" xr:uid="{00000000-0005-0000-0000-000035000000}"/>
    <cellStyle name="Accent1 2 2" xfId="311" xr:uid="{00000000-0005-0000-0000-000036000000}"/>
    <cellStyle name="Accent1 3" xfId="75" xr:uid="{00000000-0005-0000-0000-000037000000}"/>
    <cellStyle name="Accent1 3 2" xfId="312" xr:uid="{00000000-0005-0000-0000-000038000000}"/>
    <cellStyle name="Accent2 2" xfId="78" xr:uid="{00000000-0005-0000-0000-000039000000}"/>
    <cellStyle name="Accent2 3" xfId="77" xr:uid="{00000000-0005-0000-0000-00003A000000}"/>
    <cellStyle name="Accent3 2" xfId="80" xr:uid="{00000000-0005-0000-0000-00003B000000}"/>
    <cellStyle name="Accent3 2 2" xfId="313" xr:uid="{00000000-0005-0000-0000-00003C000000}"/>
    <cellStyle name="Accent3 3" xfId="79" xr:uid="{00000000-0005-0000-0000-00003D000000}"/>
    <cellStyle name="Accent4 2" xfId="82" xr:uid="{00000000-0005-0000-0000-00003E000000}"/>
    <cellStyle name="Accent4 3" xfId="81" xr:uid="{00000000-0005-0000-0000-00003F000000}"/>
    <cellStyle name="Accent4 4" xfId="395" xr:uid="{00000000-0005-0000-0000-000040000000}"/>
    <cellStyle name="Accent5 2" xfId="84" xr:uid="{00000000-0005-0000-0000-000041000000}"/>
    <cellStyle name="Accent5 3" xfId="83" xr:uid="{00000000-0005-0000-0000-000042000000}"/>
    <cellStyle name="Accent6 2" xfId="86" xr:uid="{00000000-0005-0000-0000-000043000000}"/>
    <cellStyle name="Accent6 2 2" xfId="314" xr:uid="{00000000-0005-0000-0000-000044000000}"/>
    <cellStyle name="Accent6 3" xfId="85" xr:uid="{00000000-0005-0000-0000-000045000000}"/>
    <cellStyle name="Accounting" xfId="87" xr:uid="{00000000-0005-0000-0000-000046000000}"/>
    <cellStyle name="Accounting 2" xfId="88" xr:uid="{00000000-0005-0000-0000-000047000000}"/>
    <cellStyle name="Accounting 3" xfId="89" xr:uid="{00000000-0005-0000-0000-000048000000}"/>
    <cellStyle name="Accounting_2011-11" xfId="90" xr:uid="{00000000-0005-0000-0000-000049000000}"/>
    <cellStyle name="Bad 2" xfId="92" xr:uid="{00000000-0005-0000-0000-00004A000000}"/>
    <cellStyle name="Bad 3" xfId="91" xr:uid="{00000000-0005-0000-0000-00004B000000}"/>
    <cellStyle name="Budget" xfId="93" xr:uid="{00000000-0005-0000-0000-00004C000000}"/>
    <cellStyle name="Budget 2" xfId="94" xr:uid="{00000000-0005-0000-0000-00004D000000}"/>
    <cellStyle name="Budget 3" xfId="95" xr:uid="{00000000-0005-0000-0000-00004E000000}"/>
    <cellStyle name="Budget_2011-11" xfId="96" xr:uid="{00000000-0005-0000-0000-00004F000000}"/>
    <cellStyle name="Calculation 2" xfId="98" xr:uid="{00000000-0005-0000-0000-000050000000}"/>
    <cellStyle name="Calculation 2 2" xfId="315" xr:uid="{00000000-0005-0000-0000-000051000000}"/>
    <cellStyle name="Calculation 3" xfId="97" xr:uid="{00000000-0005-0000-0000-000052000000}"/>
    <cellStyle name="Calculation 3 2" xfId="316" xr:uid="{00000000-0005-0000-0000-000053000000}"/>
    <cellStyle name="Check Cell 2" xfId="100" xr:uid="{00000000-0005-0000-0000-000054000000}"/>
    <cellStyle name="Check Cell 3" xfId="99" xr:uid="{00000000-0005-0000-0000-000055000000}"/>
    <cellStyle name="combo" xfId="101" xr:uid="{00000000-0005-0000-0000-000056000000}"/>
    <cellStyle name="Comma" xfId="1" builtinId="3"/>
    <cellStyle name="Comma 10" xfId="103" xr:uid="{00000000-0005-0000-0000-000058000000}"/>
    <cellStyle name="Comma 11" xfId="104" xr:uid="{00000000-0005-0000-0000-000059000000}"/>
    <cellStyle name="Comma 12" xfId="102" xr:uid="{00000000-0005-0000-0000-00005A000000}"/>
    <cellStyle name="Comma 12 2" xfId="277" xr:uid="{00000000-0005-0000-0000-00005B000000}"/>
    <cellStyle name="Comma 12 3" xfId="282" xr:uid="{00000000-0005-0000-0000-00005C000000}"/>
    <cellStyle name="Comma 13" xfId="283" xr:uid="{00000000-0005-0000-0000-00005D000000}"/>
    <cellStyle name="Comma 14" xfId="284" xr:uid="{00000000-0005-0000-0000-00005E000000}"/>
    <cellStyle name="Comma 15" xfId="285" xr:uid="{00000000-0005-0000-0000-00005F000000}"/>
    <cellStyle name="Comma 16" xfId="286" xr:uid="{00000000-0005-0000-0000-000060000000}"/>
    <cellStyle name="Comma 17" xfId="317" xr:uid="{00000000-0005-0000-0000-000061000000}"/>
    <cellStyle name="Comma 18" xfId="318" xr:uid="{00000000-0005-0000-0000-000062000000}"/>
    <cellStyle name="Comma 19" xfId="319" xr:uid="{00000000-0005-0000-0000-000063000000}"/>
    <cellStyle name="Comma 2" xfId="5" xr:uid="{00000000-0005-0000-0000-000064000000}"/>
    <cellStyle name="Comma 2 2" xfId="6" xr:uid="{00000000-0005-0000-0000-000065000000}"/>
    <cellStyle name="Comma 2 2 2" xfId="320" xr:uid="{00000000-0005-0000-0000-000066000000}"/>
    <cellStyle name="Comma 2 3" xfId="105" xr:uid="{00000000-0005-0000-0000-000067000000}"/>
    <cellStyle name="Comma 2 4" xfId="321" xr:uid="{00000000-0005-0000-0000-000068000000}"/>
    <cellStyle name="Comma 2 6" xfId="7" xr:uid="{00000000-0005-0000-0000-000069000000}"/>
    <cellStyle name="Comma 2 6 2" xfId="8" xr:uid="{00000000-0005-0000-0000-00006A000000}"/>
    <cellStyle name="Comma 20" xfId="370" xr:uid="{00000000-0005-0000-0000-00006B000000}"/>
    <cellStyle name="Comma 20 2" xfId="402" xr:uid="{00000000-0005-0000-0000-00006C000000}"/>
    <cellStyle name="Comma 21" xfId="407" xr:uid="{00000000-0005-0000-0000-00006D000000}"/>
    <cellStyle name="Comma 3" xfId="9" xr:uid="{00000000-0005-0000-0000-00006E000000}"/>
    <cellStyle name="Comma 3 2" xfId="106" xr:uid="{00000000-0005-0000-0000-00006F000000}"/>
    <cellStyle name="Comma 3 2 2" xfId="107" xr:uid="{00000000-0005-0000-0000-000070000000}"/>
    <cellStyle name="Comma 3 3" xfId="287" xr:uid="{00000000-0005-0000-0000-000071000000}"/>
    <cellStyle name="Comma 3 4" xfId="322" xr:uid="{00000000-0005-0000-0000-000072000000}"/>
    <cellStyle name="Comma 4" xfId="108" xr:uid="{00000000-0005-0000-0000-000073000000}"/>
    <cellStyle name="Comma 4 2" xfId="109" xr:uid="{00000000-0005-0000-0000-000074000000}"/>
    <cellStyle name="Comma 4 2 2" xfId="288" xr:uid="{00000000-0005-0000-0000-000075000000}"/>
    <cellStyle name="Comma 4 3" xfId="110" xr:uid="{00000000-0005-0000-0000-000076000000}"/>
    <cellStyle name="Comma 4 3 2" xfId="289" xr:uid="{00000000-0005-0000-0000-000077000000}"/>
    <cellStyle name="Comma 4 4" xfId="290" xr:uid="{00000000-0005-0000-0000-000078000000}"/>
    <cellStyle name="Comma 4 5" xfId="111" xr:uid="{00000000-0005-0000-0000-000079000000}"/>
    <cellStyle name="Comma 4 6" xfId="280" xr:uid="{00000000-0005-0000-0000-00007A000000}"/>
    <cellStyle name="Comma 5" xfId="112" xr:uid="{00000000-0005-0000-0000-00007B000000}"/>
    <cellStyle name="Comma 6" xfId="113" xr:uid="{00000000-0005-0000-0000-00007C000000}"/>
    <cellStyle name="Comma 6 2" xfId="323" xr:uid="{00000000-0005-0000-0000-00007D000000}"/>
    <cellStyle name="Comma 7" xfId="114" xr:uid="{00000000-0005-0000-0000-00007E000000}"/>
    <cellStyle name="Comma 7 3" xfId="413" xr:uid="{5561E8A5-6EBF-43B3-9744-28E0D767F4EF}"/>
    <cellStyle name="Comma 8" xfId="115" xr:uid="{00000000-0005-0000-0000-00007F000000}"/>
    <cellStyle name="Comma 9" xfId="116" xr:uid="{00000000-0005-0000-0000-000080000000}"/>
    <cellStyle name="Comma(2)" xfId="117" xr:uid="{00000000-0005-0000-0000-000081000000}"/>
    <cellStyle name="Comma0 - Style2" xfId="118" xr:uid="{00000000-0005-0000-0000-000082000000}"/>
    <cellStyle name="Comma1 - Style1" xfId="119" xr:uid="{00000000-0005-0000-0000-000083000000}"/>
    <cellStyle name="Comments" xfId="120" xr:uid="{00000000-0005-0000-0000-000084000000}"/>
    <cellStyle name="Currency" xfId="2" builtinId="4"/>
    <cellStyle name="Currency 10" xfId="324" xr:uid="{00000000-0005-0000-0000-000086000000}"/>
    <cellStyle name="Currency 11" xfId="371" xr:uid="{00000000-0005-0000-0000-000087000000}"/>
    <cellStyle name="Currency 11 2" xfId="403" xr:uid="{00000000-0005-0000-0000-000088000000}"/>
    <cellStyle name="Currency 12" xfId="408" xr:uid="{00000000-0005-0000-0000-000089000000}"/>
    <cellStyle name="Currency 13" xfId="421" xr:uid="{BF9A8D1D-10FA-4D22-BE48-310924DE364D}"/>
    <cellStyle name="Currency 2" xfId="10" xr:uid="{00000000-0005-0000-0000-00008A000000}"/>
    <cellStyle name="Currency 2 2" xfId="11" xr:uid="{00000000-0005-0000-0000-00008B000000}"/>
    <cellStyle name="Currency 2 2 2" xfId="123" xr:uid="{00000000-0005-0000-0000-00008C000000}"/>
    <cellStyle name="Currency 2 3" xfId="122" xr:uid="{00000000-0005-0000-0000-00008D000000}"/>
    <cellStyle name="Currency 2 3 2" xfId="325" xr:uid="{00000000-0005-0000-0000-00008E000000}"/>
    <cellStyle name="Currency 2 6" xfId="12" xr:uid="{00000000-0005-0000-0000-00008F000000}"/>
    <cellStyle name="Currency 2 6 2" xfId="13" xr:uid="{00000000-0005-0000-0000-000090000000}"/>
    <cellStyle name="Currency 3" xfId="14" xr:uid="{00000000-0005-0000-0000-000091000000}"/>
    <cellStyle name="Currency 3 2" xfId="125" xr:uid="{00000000-0005-0000-0000-000092000000}"/>
    <cellStyle name="Currency 3 3" xfId="124" xr:uid="{00000000-0005-0000-0000-000093000000}"/>
    <cellStyle name="Currency 3 4" xfId="291" xr:uid="{00000000-0005-0000-0000-000094000000}"/>
    <cellStyle name="Currency 4" xfId="15" xr:uid="{00000000-0005-0000-0000-000095000000}"/>
    <cellStyle name="Currency 4 2" xfId="16" xr:uid="{00000000-0005-0000-0000-000096000000}"/>
    <cellStyle name="Currency 5" xfId="121" xr:uid="{00000000-0005-0000-0000-000097000000}"/>
    <cellStyle name="Currency 5 2" xfId="276" xr:uid="{00000000-0005-0000-0000-000098000000}"/>
    <cellStyle name="Currency 5 3" xfId="292" xr:uid="{00000000-0005-0000-0000-000099000000}"/>
    <cellStyle name="Currency 6" xfId="293" xr:uid="{00000000-0005-0000-0000-00009A000000}"/>
    <cellStyle name="Currency 7" xfId="294" xr:uid="{00000000-0005-0000-0000-00009B000000}"/>
    <cellStyle name="Currency 7 2" xfId="420" xr:uid="{C9351244-ABFF-48A2-A09D-46F81CFCC395}"/>
    <cellStyle name="Currency 8" xfId="326" xr:uid="{00000000-0005-0000-0000-00009C000000}"/>
    <cellStyle name="Currency 9" xfId="327" xr:uid="{00000000-0005-0000-0000-00009D000000}"/>
    <cellStyle name="Data Enter" xfId="126" xr:uid="{00000000-0005-0000-0000-00009E000000}"/>
    <cellStyle name="date" xfId="328" xr:uid="{00000000-0005-0000-0000-00009F000000}"/>
    <cellStyle name="Explanatory Text 2" xfId="128" xr:uid="{00000000-0005-0000-0000-0000A0000000}"/>
    <cellStyle name="Explanatory Text 3" xfId="127" xr:uid="{00000000-0005-0000-0000-0000A1000000}"/>
    <cellStyle name="FactSheet" xfId="129" xr:uid="{00000000-0005-0000-0000-0000A2000000}"/>
    <cellStyle name="fish" xfId="329" xr:uid="{00000000-0005-0000-0000-0000A3000000}"/>
    <cellStyle name="Good 2" xfId="131" xr:uid="{00000000-0005-0000-0000-0000A4000000}"/>
    <cellStyle name="Good 3" xfId="130" xr:uid="{00000000-0005-0000-0000-0000A5000000}"/>
    <cellStyle name="Heading 1 2" xfId="133" xr:uid="{00000000-0005-0000-0000-0000A6000000}"/>
    <cellStyle name="Heading 1 2 2" xfId="330" xr:uid="{00000000-0005-0000-0000-0000A7000000}"/>
    <cellStyle name="Heading 1 3" xfId="132" xr:uid="{00000000-0005-0000-0000-0000A8000000}"/>
    <cellStyle name="Heading 1 3 2" xfId="331" xr:uid="{00000000-0005-0000-0000-0000A9000000}"/>
    <cellStyle name="Heading 2 2" xfId="135" xr:uid="{00000000-0005-0000-0000-0000AA000000}"/>
    <cellStyle name="Heading 2 2 2" xfId="332" xr:uid="{00000000-0005-0000-0000-0000AB000000}"/>
    <cellStyle name="Heading 2 3" xfId="134" xr:uid="{00000000-0005-0000-0000-0000AC000000}"/>
    <cellStyle name="Heading 2 3 2" xfId="333" xr:uid="{00000000-0005-0000-0000-0000AD000000}"/>
    <cellStyle name="Heading 3 2" xfId="137" xr:uid="{00000000-0005-0000-0000-0000AE000000}"/>
    <cellStyle name="Heading 3 2 2" xfId="334" xr:uid="{00000000-0005-0000-0000-0000AF000000}"/>
    <cellStyle name="Heading 3 3" xfId="136" xr:uid="{00000000-0005-0000-0000-0000B0000000}"/>
    <cellStyle name="Heading 3 3 2" xfId="335" xr:uid="{00000000-0005-0000-0000-0000B1000000}"/>
    <cellStyle name="Heading 4 2" xfId="139" xr:uid="{00000000-0005-0000-0000-0000B2000000}"/>
    <cellStyle name="Heading 4 3" xfId="138" xr:uid="{00000000-0005-0000-0000-0000B3000000}"/>
    <cellStyle name="Heading 4 4" xfId="396" xr:uid="{00000000-0005-0000-0000-0000B4000000}"/>
    <cellStyle name="Hyperlink 2" xfId="140" xr:uid="{00000000-0005-0000-0000-0000B5000000}"/>
    <cellStyle name="Hyperlink 3" xfId="141" xr:uid="{00000000-0005-0000-0000-0000B6000000}"/>
    <cellStyle name="Hyperlink 3 2" xfId="295" xr:uid="{00000000-0005-0000-0000-0000B7000000}"/>
    <cellStyle name="Input 2" xfId="143" xr:uid="{00000000-0005-0000-0000-0000B8000000}"/>
    <cellStyle name="Input 3" xfId="142" xr:uid="{00000000-0005-0000-0000-0000B9000000}"/>
    <cellStyle name="Input 4" xfId="397" xr:uid="{00000000-0005-0000-0000-0000BA000000}"/>
    <cellStyle name="input(0)" xfId="144" xr:uid="{00000000-0005-0000-0000-0000BB000000}"/>
    <cellStyle name="Input(2)" xfId="145" xr:uid="{00000000-0005-0000-0000-0000BC000000}"/>
    <cellStyle name="Linked Cell 2" xfId="147" xr:uid="{00000000-0005-0000-0000-0000BD000000}"/>
    <cellStyle name="Linked Cell 2 2" xfId="336" xr:uid="{00000000-0005-0000-0000-0000BE000000}"/>
    <cellStyle name="Linked Cell 3" xfId="146" xr:uid="{00000000-0005-0000-0000-0000BF000000}"/>
    <cellStyle name="Neutral 2" xfId="149" xr:uid="{00000000-0005-0000-0000-0000C0000000}"/>
    <cellStyle name="Neutral 2 2" xfId="337" xr:uid="{00000000-0005-0000-0000-0000C1000000}"/>
    <cellStyle name="Neutral 3" xfId="148" xr:uid="{00000000-0005-0000-0000-0000C2000000}"/>
    <cellStyle name="New_normal" xfId="150" xr:uid="{00000000-0005-0000-0000-0000C3000000}"/>
    <cellStyle name="Normal" xfId="0" builtinId="0"/>
    <cellStyle name="Normal - Style1" xfId="151" xr:uid="{00000000-0005-0000-0000-0000C5000000}"/>
    <cellStyle name="Normal - Style2" xfId="152" xr:uid="{00000000-0005-0000-0000-0000C6000000}"/>
    <cellStyle name="Normal - Style3" xfId="153" xr:uid="{00000000-0005-0000-0000-0000C7000000}"/>
    <cellStyle name="Normal - Style4" xfId="154" xr:uid="{00000000-0005-0000-0000-0000C8000000}"/>
    <cellStyle name="Normal - Style5" xfId="155" xr:uid="{00000000-0005-0000-0000-0000C9000000}"/>
    <cellStyle name="Normal 10" xfId="156" xr:uid="{00000000-0005-0000-0000-0000CA000000}"/>
    <cellStyle name="Normal 10 2" xfId="17" xr:uid="{00000000-0005-0000-0000-0000CB000000}"/>
    <cellStyle name="Normal 10 2 2" xfId="339" xr:uid="{00000000-0005-0000-0000-0000CC000000}"/>
    <cellStyle name="Normal 10 2 3" xfId="338" xr:uid="{00000000-0005-0000-0000-0000CD000000}"/>
    <cellStyle name="Normal 10_2112 DF Schedule" xfId="340" xr:uid="{00000000-0005-0000-0000-0000CE000000}"/>
    <cellStyle name="Normal 100" xfId="380" xr:uid="{00000000-0005-0000-0000-0000CF000000}"/>
    <cellStyle name="Normal 101" xfId="382" xr:uid="{00000000-0005-0000-0000-0000D0000000}"/>
    <cellStyle name="Normal 102" xfId="383" xr:uid="{00000000-0005-0000-0000-0000D1000000}"/>
    <cellStyle name="Normal 103" xfId="384" xr:uid="{00000000-0005-0000-0000-0000D2000000}"/>
    <cellStyle name="Normal 104" xfId="385" xr:uid="{00000000-0005-0000-0000-0000D3000000}"/>
    <cellStyle name="Normal 105" xfId="381" xr:uid="{00000000-0005-0000-0000-0000D4000000}"/>
    <cellStyle name="Normal 106" xfId="386" xr:uid="{00000000-0005-0000-0000-0000D5000000}"/>
    <cellStyle name="Normal 107" xfId="387" xr:uid="{00000000-0005-0000-0000-0000D6000000}"/>
    <cellStyle name="Normal 108" xfId="388" xr:uid="{00000000-0005-0000-0000-0000D7000000}"/>
    <cellStyle name="Normal 109" xfId="389" xr:uid="{00000000-0005-0000-0000-0000D8000000}"/>
    <cellStyle name="Normal 109 2" xfId="406" xr:uid="{00000000-0005-0000-0000-0000D9000000}"/>
    <cellStyle name="Normal 11" xfId="157" xr:uid="{00000000-0005-0000-0000-0000DA000000}"/>
    <cellStyle name="Normal 12" xfId="158" xr:uid="{00000000-0005-0000-0000-0000DB000000}"/>
    <cellStyle name="Normal 12 2" xfId="341" xr:uid="{00000000-0005-0000-0000-0000DC000000}"/>
    <cellStyle name="Normal 13" xfId="159" xr:uid="{00000000-0005-0000-0000-0000DD000000}"/>
    <cellStyle name="Normal 13 2" xfId="342" xr:uid="{00000000-0005-0000-0000-0000DE000000}"/>
    <cellStyle name="Normal 14" xfId="160" xr:uid="{00000000-0005-0000-0000-0000DF000000}"/>
    <cellStyle name="Normal 14 2" xfId="343" xr:uid="{00000000-0005-0000-0000-0000E0000000}"/>
    <cellStyle name="Normal 15" xfId="161" xr:uid="{00000000-0005-0000-0000-0000E1000000}"/>
    <cellStyle name="Normal 15 2" xfId="344" xr:uid="{00000000-0005-0000-0000-0000E2000000}"/>
    <cellStyle name="Normal 16" xfId="162" xr:uid="{00000000-0005-0000-0000-0000E3000000}"/>
    <cellStyle name="Normal 16 2" xfId="345" xr:uid="{00000000-0005-0000-0000-0000E4000000}"/>
    <cellStyle name="Normal 163" xfId="416" xr:uid="{AB7D9197-7765-4449-8613-D4AA4ABAA054}"/>
    <cellStyle name="Normal 17" xfId="163" xr:uid="{00000000-0005-0000-0000-0000E5000000}"/>
    <cellStyle name="Normal 17 2" xfId="346" xr:uid="{00000000-0005-0000-0000-0000E6000000}"/>
    <cellStyle name="Normal 18" xfId="164" xr:uid="{00000000-0005-0000-0000-0000E7000000}"/>
    <cellStyle name="Normal 18 2" xfId="347" xr:uid="{00000000-0005-0000-0000-0000E8000000}"/>
    <cellStyle name="Normal 19" xfId="165" xr:uid="{00000000-0005-0000-0000-0000E9000000}"/>
    <cellStyle name="Normal 19 2" xfId="348" xr:uid="{00000000-0005-0000-0000-0000EA000000}"/>
    <cellStyle name="Normal 2" xfId="18" xr:uid="{00000000-0005-0000-0000-0000EB000000}"/>
    <cellStyle name="Normal 2 2" xfId="19" xr:uid="{00000000-0005-0000-0000-0000EC000000}"/>
    <cellStyle name="Normal 2 2 2" xfId="167" xr:uid="{00000000-0005-0000-0000-0000ED000000}"/>
    <cellStyle name="Normal 2 2 3" xfId="166" xr:uid="{00000000-0005-0000-0000-0000EE000000}"/>
    <cellStyle name="Normal 2 2_Actual_Fuel" xfId="168" xr:uid="{00000000-0005-0000-0000-0000EF000000}"/>
    <cellStyle name="Normal 2 3" xfId="169" xr:uid="{00000000-0005-0000-0000-0000F0000000}"/>
    <cellStyle name="Normal 2 3 2" xfId="170" xr:uid="{00000000-0005-0000-0000-0000F1000000}"/>
    <cellStyle name="Normal 2 3 3" xfId="296" xr:uid="{00000000-0005-0000-0000-0000F2000000}"/>
    <cellStyle name="Normal 2 4" xfId="297" xr:uid="{00000000-0005-0000-0000-0000F3000000}"/>
    <cellStyle name="Normal 2 5" xfId="298" xr:uid="{00000000-0005-0000-0000-0000F4000000}"/>
    <cellStyle name="Normal 2_2012-10" xfId="171" xr:uid="{00000000-0005-0000-0000-0000F5000000}"/>
    <cellStyle name="Normal 20" xfId="172" xr:uid="{00000000-0005-0000-0000-0000F6000000}"/>
    <cellStyle name="Normal 21" xfId="173" xr:uid="{00000000-0005-0000-0000-0000F7000000}"/>
    <cellStyle name="Normal 22" xfId="174" xr:uid="{00000000-0005-0000-0000-0000F8000000}"/>
    <cellStyle name="Normal 23" xfId="175" xr:uid="{00000000-0005-0000-0000-0000F9000000}"/>
    <cellStyle name="Normal 24" xfId="176" xr:uid="{00000000-0005-0000-0000-0000FA000000}"/>
    <cellStyle name="Normal 25" xfId="177" xr:uid="{00000000-0005-0000-0000-0000FB000000}"/>
    <cellStyle name="Normal 26" xfId="178" xr:uid="{00000000-0005-0000-0000-0000FC000000}"/>
    <cellStyle name="Normal 27" xfId="179" xr:uid="{00000000-0005-0000-0000-0000FD000000}"/>
    <cellStyle name="Normal 28" xfId="180" xr:uid="{00000000-0005-0000-0000-0000FE000000}"/>
    <cellStyle name="Normal 29" xfId="181" xr:uid="{00000000-0005-0000-0000-0000FF000000}"/>
    <cellStyle name="Normal 3" xfId="20" xr:uid="{00000000-0005-0000-0000-000000010000}"/>
    <cellStyle name="Normal 3 2" xfId="183" xr:uid="{00000000-0005-0000-0000-000001010000}"/>
    <cellStyle name="Normal 3 3" xfId="182" xr:uid="{00000000-0005-0000-0000-000002010000}"/>
    <cellStyle name="Normal 3 4" xfId="281" xr:uid="{00000000-0005-0000-0000-000003010000}"/>
    <cellStyle name="Normal 3_2012 PR" xfId="184" xr:uid="{00000000-0005-0000-0000-000004010000}"/>
    <cellStyle name="Normal 30" xfId="185" xr:uid="{00000000-0005-0000-0000-000005010000}"/>
    <cellStyle name="Normal 31" xfId="186" xr:uid="{00000000-0005-0000-0000-000006010000}"/>
    <cellStyle name="Normal 32" xfId="187" xr:uid="{00000000-0005-0000-0000-000007010000}"/>
    <cellStyle name="Normal 33" xfId="188" xr:uid="{00000000-0005-0000-0000-000008010000}"/>
    <cellStyle name="Normal 34" xfId="189" xr:uid="{00000000-0005-0000-0000-000009010000}"/>
    <cellStyle name="Normal 35" xfId="190" xr:uid="{00000000-0005-0000-0000-00000A010000}"/>
    <cellStyle name="Normal 36" xfId="191" xr:uid="{00000000-0005-0000-0000-00000B010000}"/>
    <cellStyle name="Normal 37" xfId="192" xr:uid="{00000000-0005-0000-0000-00000C010000}"/>
    <cellStyle name="Normal 38" xfId="193" xr:uid="{00000000-0005-0000-0000-00000D010000}"/>
    <cellStyle name="Normal 39" xfId="194" xr:uid="{00000000-0005-0000-0000-00000E010000}"/>
    <cellStyle name="Normal 4" xfId="21" xr:uid="{00000000-0005-0000-0000-00000F010000}"/>
    <cellStyle name="Normal 4 2" xfId="195" xr:uid="{00000000-0005-0000-0000-000010010000}"/>
    <cellStyle name="Normal 40" xfId="196" xr:uid="{00000000-0005-0000-0000-000011010000}"/>
    <cellStyle name="Normal 41" xfId="197" xr:uid="{00000000-0005-0000-0000-000012010000}"/>
    <cellStyle name="Normal 42" xfId="198" xr:uid="{00000000-0005-0000-0000-000013010000}"/>
    <cellStyle name="Normal 43" xfId="199" xr:uid="{00000000-0005-0000-0000-000014010000}"/>
    <cellStyle name="Normal 44" xfId="200" xr:uid="{00000000-0005-0000-0000-000015010000}"/>
    <cellStyle name="Normal 45" xfId="201" xr:uid="{00000000-0005-0000-0000-000016010000}"/>
    <cellStyle name="Normal 46" xfId="202" xr:uid="{00000000-0005-0000-0000-000017010000}"/>
    <cellStyle name="Normal 47" xfId="203" xr:uid="{00000000-0005-0000-0000-000018010000}"/>
    <cellStyle name="Normal 48" xfId="204" xr:uid="{00000000-0005-0000-0000-000019010000}"/>
    <cellStyle name="Normal 49" xfId="205" xr:uid="{00000000-0005-0000-0000-00001A010000}"/>
    <cellStyle name="Normal 5" xfId="22" xr:uid="{00000000-0005-0000-0000-00001B010000}"/>
    <cellStyle name="Normal 5 2" xfId="206" xr:uid="{00000000-0005-0000-0000-00001C010000}"/>
    <cellStyle name="Normal 5 3" xfId="400" xr:uid="{00000000-0005-0000-0000-00001D010000}"/>
    <cellStyle name="Normal 5_2112 DF Schedule" xfId="349" xr:uid="{00000000-0005-0000-0000-00001E010000}"/>
    <cellStyle name="Normal 50" xfId="207" xr:uid="{00000000-0005-0000-0000-00001F010000}"/>
    <cellStyle name="Normal 51" xfId="208" xr:uid="{00000000-0005-0000-0000-000020010000}"/>
    <cellStyle name="Normal 52" xfId="209" xr:uid="{00000000-0005-0000-0000-000021010000}"/>
    <cellStyle name="Normal 53" xfId="210" xr:uid="{00000000-0005-0000-0000-000022010000}"/>
    <cellStyle name="Normal 54" xfId="211" xr:uid="{00000000-0005-0000-0000-000023010000}"/>
    <cellStyle name="Normal 55" xfId="212" xr:uid="{00000000-0005-0000-0000-000024010000}"/>
    <cellStyle name="Normal 56" xfId="213" xr:uid="{00000000-0005-0000-0000-000025010000}"/>
    <cellStyle name="Normal 57" xfId="214" xr:uid="{00000000-0005-0000-0000-000026010000}"/>
    <cellStyle name="Normal 58" xfId="215" xr:uid="{00000000-0005-0000-0000-000027010000}"/>
    <cellStyle name="Normal 59" xfId="216" xr:uid="{00000000-0005-0000-0000-000028010000}"/>
    <cellStyle name="Normal 6" xfId="23" xr:uid="{00000000-0005-0000-0000-000029010000}"/>
    <cellStyle name="Normal 6 2" xfId="217" xr:uid="{00000000-0005-0000-0000-00002A010000}"/>
    <cellStyle name="Normal 6 6" xfId="412" xr:uid="{E1158C85-F9ED-472A-B9C5-77235F4F3279}"/>
    <cellStyle name="Normal 60" xfId="218" xr:uid="{00000000-0005-0000-0000-00002B010000}"/>
    <cellStyle name="Normal 61" xfId="219" xr:uid="{00000000-0005-0000-0000-00002C010000}"/>
    <cellStyle name="Normal 62" xfId="220" xr:uid="{00000000-0005-0000-0000-00002D010000}"/>
    <cellStyle name="Normal 63" xfId="221" xr:uid="{00000000-0005-0000-0000-00002E010000}"/>
    <cellStyle name="Normal 64" xfId="222" xr:uid="{00000000-0005-0000-0000-00002F010000}"/>
    <cellStyle name="Normal 65" xfId="223" xr:uid="{00000000-0005-0000-0000-000030010000}"/>
    <cellStyle name="Normal 66" xfId="224" xr:uid="{00000000-0005-0000-0000-000031010000}"/>
    <cellStyle name="Normal 67" xfId="225" xr:uid="{00000000-0005-0000-0000-000032010000}"/>
    <cellStyle name="Normal 68" xfId="226" xr:uid="{00000000-0005-0000-0000-000033010000}"/>
    <cellStyle name="Normal 69" xfId="227" xr:uid="{00000000-0005-0000-0000-000034010000}"/>
    <cellStyle name="Normal 7" xfId="228" xr:uid="{00000000-0005-0000-0000-000035010000}"/>
    <cellStyle name="Normal 70" xfId="229" xr:uid="{00000000-0005-0000-0000-000036010000}"/>
    <cellStyle name="Normal 71" xfId="230" xr:uid="{00000000-0005-0000-0000-000037010000}"/>
    <cellStyle name="Normal 72" xfId="231" xr:uid="{00000000-0005-0000-0000-000038010000}"/>
    <cellStyle name="Normal 73" xfId="232" xr:uid="{00000000-0005-0000-0000-000039010000}"/>
    <cellStyle name="Normal 74" xfId="233" xr:uid="{00000000-0005-0000-0000-00003A010000}"/>
    <cellStyle name="Normal 75" xfId="234" xr:uid="{00000000-0005-0000-0000-00003B010000}"/>
    <cellStyle name="Normal 76" xfId="235" xr:uid="{00000000-0005-0000-0000-00003C010000}"/>
    <cellStyle name="Normal 77" xfId="236" xr:uid="{00000000-0005-0000-0000-00003D010000}"/>
    <cellStyle name="Normal 78" xfId="237" xr:uid="{00000000-0005-0000-0000-00003E010000}"/>
    <cellStyle name="Normal 79" xfId="238" xr:uid="{00000000-0005-0000-0000-00003F010000}"/>
    <cellStyle name="Normal 8" xfId="239" xr:uid="{00000000-0005-0000-0000-000040010000}"/>
    <cellStyle name="Normal 80" xfId="240" xr:uid="{00000000-0005-0000-0000-000041010000}"/>
    <cellStyle name="Normal 81" xfId="241" xr:uid="{00000000-0005-0000-0000-000042010000}"/>
    <cellStyle name="Normal 82" xfId="242" xr:uid="{00000000-0005-0000-0000-000043010000}"/>
    <cellStyle name="Normal 83" xfId="243" xr:uid="{00000000-0005-0000-0000-000044010000}"/>
    <cellStyle name="Normal 84" xfId="38" xr:uid="{00000000-0005-0000-0000-000045010000}"/>
    <cellStyle name="Normal 84 2" xfId="278" xr:uid="{00000000-0005-0000-0000-000046010000}"/>
    <cellStyle name="Normal 84 3" xfId="350" xr:uid="{00000000-0005-0000-0000-000047010000}"/>
    <cellStyle name="Normal 85" xfId="252" xr:uid="{00000000-0005-0000-0000-000048010000}"/>
    <cellStyle name="Normal 86" xfId="270" xr:uid="{00000000-0005-0000-0000-000049010000}"/>
    <cellStyle name="Normal 87" xfId="271" xr:uid="{00000000-0005-0000-0000-00004A010000}"/>
    <cellStyle name="Normal 88" xfId="272" xr:uid="{00000000-0005-0000-0000-00004B010000}"/>
    <cellStyle name="Normal 89" xfId="273" xr:uid="{00000000-0005-0000-0000-00004C010000}"/>
    <cellStyle name="Normal 9" xfId="244" xr:uid="{00000000-0005-0000-0000-00004D010000}"/>
    <cellStyle name="Normal 90" xfId="274" xr:uid="{00000000-0005-0000-0000-00004E010000}"/>
    <cellStyle name="Normal 91" xfId="279" xr:uid="{00000000-0005-0000-0000-00004F010000}"/>
    <cellStyle name="Normal 92" xfId="369" xr:uid="{00000000-0005-0000-0000-000050010000}"/>
    <cellStyle name="Normal 92 2" xfId="401" xr:uid="{00000000-0005-0000-0000-000051010000}"/>
    <cellStyle name="Normal 93" xfId="373" xr:uid="{00000000-0005-0000-0000-000052010000}"/>
    <cellStyle name="Normal 93 2" xfId="405" xr:uid="{00000000-0005-0000-0000-000053010000}"/>
    <cellStyle name="Normal 94" xfId="374" xr:uid="{00000000-0005-0000-0000-000054010000}"/>
    <cellStyle name="Normal 95" xfId="375" xr:uid="{00000000-0005-0000-0000-000055010000}"/>
    <cellStyle name="Normal 96" xfId="376" xr:uid="{00000000-0005-0000-0000-000056010000}"/>
    <cellStyle name="Normal 97" xfId="377" xr:uid="{00000000-0005-0000-0000-000057010000}"/>
    <cellStyle name="Normal 98" xfId="378" xr:uid="{00000000-0005-0000-0000-000058010000}"/>
    <cellStyle name="Normal 99" xfId="379" xr:uid="{00000000-0005-0000-0000-000059010000}"/>
    <cellStyle name="Normal_Book3" xfId="414" xr:uid="{B4C48001-81DD-4528-A0E0-6EE034C522CA}"/>
    <cellStyle name="Normal_Price out" xfId="4" xr:uid="{00000000-0005-0000-0000-00005C010000}"/>
    <cellStyle name="Normal_Sheet1" xfId="415" xr:uid="{D473F732-17ED-4AE9-A686-D0298B42F512}"/>
    <cellStyle name="Note 2" xfId="246" xr:uid="{00000000-0005-0000-0000-00005E010000}"/>
    <cellStyle name="Note 2 2" xfId="351" xr:uid="{00000000-0005-0000-0000-00005F010000}"/>
    <cellStyle name="Note 3" xfId="245" xr:uid="{00000000-0005-0000-0000-000060010000}"/>
    <cellStyle name="Note 3 2" xfId="352" xr:uid="{00000000-0005-0000-0000-000061010000}"/>
    <cellStyle name="Note 4" xfId="409" xr:uid="{00000000-0005-0000-0000-000062010000}"/>
    <cellStyle name="Note 5" xfId="418" xr:uid="{D1107A38-2C76-44B8-87FF-E7F00577ABA1}"/>
    <cellStyle name="Note 6" xfId="411" xr:uid="{CCCBF242-15DF-4C64-B0F3-FEC883D5A9C9}"/>
    <cellStyle name="Notes" xfId="247" xr:uid="{00000000-0005-0000-0000-000063010000}"/>
    <cellStyle name="Output 2" xfId="249" xr:uid="{00000000-0005-0000-0000-000064010000}"/>
    <cellStyle name="Output 3" xfId="248" xr:uid="{00000000-0005-0000-0000-000065010000}"/>
    <cellStyle name="Output 4" xfId="398" xr:uid="{00000000-0005-0000-0000-000066010000}"/>
    <cellStyle name="Percent" xfId="3" builtinId="5"/>
    <cellStyle name="Percent 10" xfId="410" xr:uid="{00000000-0005-0000-0000-000068010000}"/>
    <cellStyle name="Percent 11" xfId="417" xr:uid="{8F323763-6242-4412-9729-0624BF9DE8C8}"/>
    <cellStyle name="Percent 2" xfId="24" xr:uid="{00000000-0005-0000-0000-000069010000}"/>
    <cellStyle name="Percent 2 2" xfId="25" xr:uid="{00000000-0005-0000-0000-00006A010000}"/>
    <cellStyle name="Percent 2 2 2" xfId="251" xr:uid="{00000000-0005-0000-0000-00006B010000}"/>
    <cellStyle name="Percent 2 3" xfId="353" xr:uid="{00000000-0005-0000-0000-00006C010000}"/>
    <cellStyle name="Percent 2 6" xfId="26" xr:uid="{00000000-0005-0000-0000-00006D010000}"/>
    <cellStyle name="Percent 3" xfId="27" xr:uid="{00000000-0005-0000-0000-00006E010000}"/>
    <cellStyle name="Percent 3 2" xfId="28" xr:uid="{00000000-0005-0000-0000-00006F010000}"/>
    <cellStyle name="Percent 4" xfId="29" xr:uid="{00000000-0005-0000-0000-000070010000}"/>
    <cellStyle name="Percent 4 2" xfId="355" xr:uid="{00000000-0005-0000-0000-000071010000}"/>
    <cellStyle name="Percent 4 3" xfId="354" xr:uid="{00000000-0005-0000-0000-000072010000}"/>
    <cellStyle name="Percent 5" xfId="253" xr:uid="{00000000-0005-0000-0000-000073010000}"/>
    <cellStyle name="Percent 5 2" xfId="419" xr:uid="{64494B18-2CEE-410E-A29F-0ECC86C0DF9E}"/>
    <cellStyle name="Percent 6" xfId="254" xr:uid="{00000000-0005-0000-0000-000074010000}"/>
    <cellStyle name="Percent 7" xfId="250" xr:uid="{00000000-0005-0000-0000-000075010000}"/>
    <cellStyle name="Percent 7 2" xfId="275" xr:uid="{00000000-0005-0000-0000-000076010000}"/>
    <cellStyle name="Percent 7 3" xfId="356" xr:uid="{00000000-0005-0000-0000-000077010000}"/>
    <cellStyle name="Percent 8" xfId="357" xr:uid="{00000000-0005-0000-0000-000078010000}"/>
    <cellStyle name="Percent 9" xfId="372" xr:uid="{00000000-0005-0000-0000-000079010000}"/>
    <cellStyle name="Percent 9 2" xfId="404" xr:uid="{00000000-0005-0000-0000-00007A010000}"/>
    <cellStyle name="Percent(1)" xfId="255" xr:uid="{00000000-0005-0000-0000-00007B010000}"/>
    <cellStyle name="Percent(2)" xfId="256" xr:uid="{00000000-0005-0000-0000-00007C010000}"/>
    <cellStyle name="PRM" xfId="257" xr:uid="{00000000-0005-0000-0000-00007D010000}"/>
    <cellStyle name="PRM 2" xfId="258" xr:uid="{00000000-0005-0000-0000-00007E010000}"/>
    <cellStyle name="PRM 3" xfId="259" xr:uid="{00000000-0005-0000-0000-00007F010000}"/>
    <cellStyle name="PRM_2011-11" xfId="260" xr:uid="{00000000-0005-0000-0000-000080010000}"/>
    <cellStyle name="PS_Comma" xfId="30" xr:uid="{00000000-0005-0000-0000-000081010000}"/>
    <cellStyle name="PSChar" xfId="31" xr:uid="{00000000-0005-0000-0000-000082010000}"/>
    <cellStyle name="PSDate" xfId="32" xr:uid="{00000000-0005-0000-0000-000083010000}"/>
    <cellStyle name="PSDec" xfId="33" xr:uid="{00000000-0005-0000-0000-000084010000}"/>
    <cellStyle name="PSHeading" xfId="34" xr:uid="{00000000-0005-0000-0000-000085010000}"/>
    <cellStyle name="PSInt" xfId="35" xr:uid="{00000000-0005-0000-0000-000086010000}"/>
    <cellStyle name="PSSpacer" xfId="36" xr:uid="{00000000-0005-0000-0000-000087010000}"/>
    <cellStyle name="STYL0 - Style1" xfId="358" xr:uid="{00000000-0005-0000-0000-000088010000}"/>
    <cellStyle name="STYL1 - Style2" xfId="359" xr:uid="{00000000-0005-0000-0000-000089010000}"/>
    <cellStyle name="STYL2 - Style3" xfId="360" xr:uid="{00000000-0005-0000-0000-00008A010000}"/>
    <cellStyle name="STYL3 - Style4" xfId="361" xr:uid="{00000000-0005-0000-0000-00008B010000}"/>
    <cellStyle name="STYL4 - Style5" xfId="362" xr:uid="{00000000-0005-0000-0000-00008C010000}"/>
    <cellStyle name="STYL5 - Style6" xfId="363" xr:uid="{00000000-0005-0000-0000-00008D010000}"/>
    <cellStyle name="STYL6 - Style7" xfId="364" xr:uid="{00000000-0005-0000-0000-00008E010000}"/>
    <cellStyle name="STYL7 - Style8" xfId="365" xr:uid="{00000000-0005-0000-0000-00008F010000}"/>
    <cellStyle name="Style 1" xfId="261" xr:uid="{00000000-0005-0000-0000-000090010000}"/>
    <cellStyle name="Style 1 2" xfId="262" xr:uid="{00000000-0005-0000-0000-000091010000}"/>
    <cellStyle name="STYLE1" xfId="263" xr:uid="{00000000-0005-0000-0000-000092010000}"/>
    <cellStyle name="sub heading" xfId="366" xr:uid="{00000000-0005-0000-0000-000093010000}"/>
    <cellStyle name="Title 2" xfId="265" xr:uid="{00000000-0005-0000-0000-000094010000}"/>
    <cellStyle name="Title 3" xfId="264" xr:uid="{00000000-0005-0000-0000-000095010000}"/>
    <cellStyle name="title 4" xfId="399" xr:uid="{00000000-0005-0000-0000-000096010000}"/>
    <cellStyle name="Total 2" xfId="267" xr:uid="{00000000-0005-0000-0000-000097010000}"/>
    <cellStyle name="Total 2 2" xfId="367" xr:uid="{00000000-0005-0000-0000-000098010000}"/>
    <cellStyle name="Total 3" xfId="266" xr:uid="{00000000-0005-0000-0000-000099010000}"/>
    <cellStyle name="Total 3 2" xfId="368" xr:uid="{00000000-0005-0000-0000-00009A010000}"/>
    <cellStyle name="Warning Text 2" xfId="269" xr:uid="{00000000-0005-0000-0000-00009B010000}"/>
    <cellStyle name="Warning Text 3" xfId="268" xr:uid="{00000000-0005-0000-0000-00009C010000}"/>
    <cellStyle name="WM_STANDARD" xfId="37" xr:uid="{00000000-0005-0000-0000-00009D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AFE1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Z$\Users\Chuck%20&amp;%20Erin\AppData\Local\Temp\Temp1_Infinium%20to%20Lawson%20Mapping-final.zip\Infin%20to%20Laws%20Co-AU%20Mapping%201-5-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Z$\Users\Chuck%20&amp;%20Erin\AppData\Local\Temp\Temp1_Infinium%20to%20Lawson%20Mapping-final.zip\AW%20P&amp;L%20map%200811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Z$\District\Joe_Garza\mark%20gregg\WUTC%20Files\Eastside\Eastside%20Rate%20Case%202006\Eastside%20RC%202006%20Filing%20Docs\Proforma%20Eastside%202005%204.17.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Documents\F-E-B%20Div%20%23%20Propos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ndobi\AppData\Local\Microsoft\Windows\Temporary%20Internet%20Files\Content.Outlook\R1VAHYB7\4172\2017.10%20_%204172%20Eastside%20Recycle%20Credits-Revised.xlsb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WUTC%20Model%20-%20Sea-Tac%20-%20Dec%202022%20v2%20-%20final%20internal%20version.xlsx?1D22F461" TargetMode="External"/><Relationship Id="rId1" Type="http://schemas.openxmlformats.org/officeDocument/2006/relationships/externalLinkPath" Target="file:///\\1D22F461\WUTC%20Model%20-%20Sea-Tac%20-%20Dec%202022%20v2%20-%20final%20internal%20version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172-01\Share\Division\Accounting\2014\Accounts%20Receivable\County%20&amp;%20City%20Reporting\172%20-%20Eastside\Bellevue\12%20December\2014%20Bellevue%20Monthly%20Report%20December-Diane.xlsb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DPUBLIC\EXCEL\97SEATAC\SKM97T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Z$\Users\dkermode\Documents\+2018\LG%20replacement\SolidWaste-NonPublic%20LG%202018%20V5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E by Company"/>
      <sheetName val="AFE by Writer"/>
      <sheetName val="AFE Table"/>
      <sheetName val="Recap 99"/>
      <sheetName val="Table 99"/>
      <sheetName val="Recap GL Codes"/>
      <sheetName val="GL Codes"/>
      <sheetName val="Formula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I3">
            <v>94181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 # Ranges"/>
      <sheetName val="Co. Mapping"/>
      <sheetName val="LOB Mapping Summary"/>
      <sheetName val="LOB list - BS Only"/>
      <sheetName val="LOB list PL Only"/>
      <sheetName val="AU Mapping TEMPLATE"/>
      <sheetName val="AU Add-Delete"/>
      <sheetName val="PL Exceptions-Chart Rule Change"/>
      <sheetName val="Chris Daly Map exceptions"/>
      <sheetName val="PL Exceptions-move LOB Only"/>
      <sheetName val="7 Rule Exceptions"/>
      <sheetName val="AW Co's - Mapped only 10-23-08"/>
      <sheetName val="Known duplicate AUs"/>
      <sheetName val="Excluded divis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00</v>
          </cell>
          <cell r="B1">
            <v>10</v>
          </cell>
        </row>
        <row r="2">
          <cell r="A2" t="str">
            <v>01</v>
          </cell>
          <cell r="B2">
            <v>720</v>
          </cell>
        </row>
        <row r="3">
          <cell r="A3" t="str">
            <v>02</v>
          </cell>
          <cell r="B3">
            <v>721</v>
          </cell>
        </row>
        <row r="4">
          <cell r="A4" t="str">
            <v>03</v>
          </cell>
          <cell r="B4">
            <v>722</v>
          </cell>
        </row>
        <row r="5">
          <cell r="A5" t="str">
            <v>04</v>
          </cell>
          <cell r="B5">
            <v>723</v>
          </cell>
        </row>
        <row r="6">
          <cell r="A6" t="str">
            <v>05</v>
          </cell>
          <cell r="B6">
            <v>724</v>
          </cell>
        </row>
        <row r="7">
          <cell r="A7" t="str">
            <v>06</v>
          </cell>
          <cell r="B7">
            <v>725</v>
          </cell>
        </row>
        <row r="8">
          <cell r="A8" t="str">
            <v>07</v>
          </cell>
          <cell r="B8">
            <v>726</v>
          </cell>
        </row>
        <row r="9">
          <cell r="A9" t="str">
            <v>08</v>
          </cell>
          <cell r="B9">
            <v>727</v>
          </cell>
        </row>
        <row r="10">
          <cell r="A10" t="str">
            <v>09</v>
          </cell>
          <cell r="B10">
            <v>728</v>
          </cell>
        </row>
        <row r="11">
          <cell r="A11" t="str">
            <v>0A</v>
          </cell>
          <cell r="B11">
            <v>830</v>
          </cell>
        </row>
        <row r="12">
          <cell r="A12" t="str">
            <v>0B</v>
          </cell>
          <cell r="B12">
            <v>831</v>
          </cell>
        </row>
        <row r="13">
          <cell r="A13" t="str">
            <v>0C</v>
          </cell>
          <cell r="B13">
            <v>832</v>
          </cell>
        </row>
        <row r="14">
          <cell r="A14" t="str">
            <v>0D</v>
          </cell>
          <cell r="B14">
            <v>833</v>
          </cell>
        </row>
        <row r="15">
          <cell r="A15" t="str">
            <v>0E</v>
          </cell>
          <cell r="B15">
            <v>834</v>
          </cell>
        </row>
        <row r="16">
          <cell r="A16" t="str">
            <v>0F</v>
          </cell>
          <cell r="B16">
            <v>835</v>
          </cell>
        </row>
        <row r="17">
          <cell r="A17" t="str">
            <v>0G</v>
          </cell>
          <cell r="B17">
            <v>836</v>
          </cell>
        </row>
        <row r="18">
          <cell r="A18" t="str">
            <v>0H</v>
          </cell>
          <cell r="B18">
            <v>837</v>
          </cell>
        </row>
        <row r="19">
          <cell r="A19" t="str">
            <v>0I</v>
          </cell>
          <cell r="B19">
            <v>838</v>
          </cell>
        </row>
        <row r="20">
          <cell r="A20" t="str">
            <v>0J</v>
          </cell>
          <cell r="B20">
            <v>839</v>
          </cell>
        </row>
        <row r="21">
          <cell r="A21" t="str">
            <v>0K</v>
          </cell>
          <cell r="B21">
            <v>840</v>
          </cell>
        </row>
        <row r="22">
          <cell r="A22" t="str">
            <v>0L</v>
          </cell>
          <cell r="B22">
            <v>841</v>
          </cell>
        </row>
        <row r="23">
          <cell r="A23" t="str">
            <v>0M</v>
          </cell>
          <cell r="B23">
            <v>842</v>
          </cell>
        </row>
        <row r="24">
          <cell r="A24" t="str">
            <v>0N</v>
          </cell>
          <cell r="B24">
            <v>843</v>
          </cell>
        </row>
        <row r="25">
          <cell r="A25" t="str">
            <v>0P</v>
          </cell>
          <cell r="B25">
            <v>844</v>
          </cell>
        </row>
        <row r="26">
          <cell r="A26" t="str">
            <v>0Q</v>
          </cell>
          <cell r="B26">
            <v>845</v>
          </cell>
        </row>
        <row r="27">
          <cell r="A27" t="str">
            <v>0R</v>
          </cell>
          <cell r="B27">
            <v>846</v>
          </cell>
        </row>
        <row r="28">
          <cell r="A28" t="str">
            <v>0S</v>
          </cell>
          <cell r="B28">
            <v>847</v>
          </cell>
        </row>
        <row r="29">
          <cell r="A29" t="str">
            <v>0Z</v>
          </cell>
          <cell r="B29">
            <v>847</v>
          </cell>
        </row>
        <row r="30">
          <cell r="A30" t="str">
            <v>HK</v>
          </cell>
          <cell r="B30">
            <v>848</v>
          </cell>
        </row>
        <row r="31">
          <cell r="A31" t="str">
            <v>HR</v>
          </cell>
          <cell r="B31">
            <v>849</v>
          </cell>
        </row>
        <row r="32">
          <cell r="A32" t="str">
            <v>10</v>
          </cell>
          <cell r="B32">
            <v>200</v>
          </cell>
        </row>
        <row r="33">
          <cell r="A33" t="str">
            <v>11</v>
          </cell>
          <cell r="B33">
            <v>201</v>
          </cell>
        </row>
        <row r="34">
          <cell r="A34" t="str">
            <v>12</v>
          </cell>
          <cell r="B34">
            <v>202</v>
          </cell>
        </row>
        <row r="35">
          <cell r="A35" t="str">
            <v>13</v>
          </cell>
          <cell r="B35">
            <v>203</v>
          </cell>
        </row>
        <row r="36">
          <cell r="A36" t="str">
            <v>14</v>
          </cell>
          <cell r="B36">
            <v>204</v>
          </cell>
        </row>
        <row r="37">
          <cell r="A37" t="str">
            <v>15</v>
          </cell>
          <cell r="B37">
            <v>205</v>
          </cell>
        </row>
        <row r="38">
          <cell r="A38" t="str">
            <v>16</v>
          </cell>
          <cell r="B38">
            <v>206</v>
          </cell>
        </row>
        <row r="39">
          <cell r="A39" t="str">
            <v>17</v>
          </cell>
          <cell r="B39">
            <v>207</v>
          </cell>
        </row>
        <row r="40">
          <cell r="A40" t="str">
            <v>18</v>
          </cell>
          <cell r="B40">
            <v>208</v>
          </cell>
        </row>
        <row r="41">
          <cell r="A41" t="str">
            <v>19</v>
          </cell>
          <cell r="B41">
            <v>209</v>
          </cell>
        </row>
        <row r="42">
          <cell r="A42" t="str">
            <v>1A</v>
          </cell>
          <cell r="B42">
            <v>210</v>
          </cell>
        </row>
        <row r="43">
          <cell r="A43" t="str">
            <v>1B</v>
          </cell>
          <cell r="B43">
            <v>211</v>
          </cell>
        </row>
        <row r="44">
          <cell r="A44" t="str">
            <v>1C</v>
          </cell>
          <cell r="B44">
            <v>212</v>
          </cell>
        </row>
        <row r="45">
          <cell r="A45" t="str">
            <v>1D</v>
          </cell>
          <cell r="B45">
            <v>213</v>
          </cell>
        </row>
        <row r="46">
          <cell r="A46" t="str">
            <v>1E</v>
          </cell>
          <cell r="B46">
            <v>214</v>
          </cell>
        </row>
        <row r="47">
          <cell r="A47" t="str">
            <v>1F</v>
          </cell>
          <cell r="B47">
            <v>215</v>
          </cell>
        </row>
        <row r="48">
          <cell r="A48" t="str">
            <v>1G</v>
          </cell>
          <cell r="B48">
            <v>216</v>
          </cell>
        </row>
        <row r="49">
          <cell r="A49" t="str">
            <v>1H</v>
          </cell>
          <cell r="B49">
            <v>217</v>
          </cell>
        </row>
        <row r="50">
          <cell r="A50" t="str">
            <v>1I</v>
          </cell>
          <cell r="B50">
            <v>218</v>
          </cell>
        </row>
        <row r="51">
          <cell r="A51" t="str">
            <v>1J</v>
          </cell>
          <cell r="B51">
            <v>219</v>
          </cell>
        </row>
        <row r="52">
          <cell r="A52" t="str">
            <v>1K</v>
          </cell>
          <cell r="B52">
            <v>220</v>
          </cell>
        </row>
        <row r="53">
          <cell r="A53" t="str">
            <v>1L</v>
          </cell>
          <cell r="B53">
            <v>221</v>
          </cell>
        </row>
        <row r="54">
          <cell r="A54" t="str">
            <v>1M</v>
          </cell>
          <cell r="B54">
            <v>222</v>
          </cell>
        </row>
        <row r="55">
          <cell r="A55" t="str">
            <v>1N</v>
          </cell>
          <cell r="B55">
            <v>223</v>
          </cell>
        </row>
        <row r="56">
          <cell r="A56" t="str">
            <v>1O</v>
          </cell>
          <cell r="B56">
            <v>224</v>
          </cell>
        </row>
        <row r="57">
          <cell r="A57" t="str">
            <v>1P</v>
          </cell>
          <cell r="B57">
            <v>225</v>
          </cell>
        </row>
        <row r="58">
          <cell r="A58" t="str">
            <v>1R</v>
          </cell>
          <cell r="B58">
            <v>226</v>
          </cell>
        </row>
        <row r="59">
          <cell r="A59" t="str">
            <v>1S</v>
          </cell>
          <cell r="B59">
            <v>227</v>
          </cell>
        </row>
        <row r="60">
          <cell r="A60" t="str">
            <v>1T</v>
          </cell>
          <cell r="B60">
            <v>228</v>
          </cell>
        </row>
        <row r="61">
          <cell r="A61" t="str">
            <v>1U</v>
          </cell>
          <cell r="B61">
            <v>229</v>
          </cell>
        </row>
        <row r="62">
          <cell r="A62" t="str">
            <v>1V</v>
          </cell>
          <cell r="B62">
            <v>230</v>
          </cell>
        </row>
        <row r="63">
          <cell r="A63" t="str">
            <v>1W</v>
          </cell>
          <cell r="B63">
            <v>231</v>
          </cell>
        </row>
        <row r="64">
          <cell r="A64" t="str">
            <v>1X</v>
          </cell>
          <cell r="B64">
            <v>232</v>
          </cell>
        </row>
        <row r="65">
          <cell r="A65" t="str">
            <v>20</v>
          </cell>
          <cell r="B65">
            <v>100</v>
          </cell>
        </row>
        <row r="66">
          <cell r="A66" t="str">
            <v>21</v>
          </cell>
          <cell r="B66">
            <v>101</v>
          </cell>
        </row>
        <row r="67">
          <cell r="A67" t="str">
            <v>22</v>
          </cell>
          <cell r="B67">
            <v>102</v>
          </cell>
        </row>
        <row r="68">
          <cell r="A68" t="str">
            <v>23</v>
          </cell>
          <cell r="B68">
            <v>103</v>
          </cell>
        </row>
        <row r="69">
          <cell r="A69" t="str">
            <v>24</v>
          </cell>
          <cell r="B69">
            <v>104</v>
          </cell>
        </row>
        <row r="70">
          <cell r="A70" t="str">
            <v>25</v>
          </cell>
          <cell r="B70">
            <v>105</v>
          </cell>
        </row>
        <row r="71">
          <cell r="A71" t="str">
            <v>26</v>
          </cell>
          <cell r="B71">
            <v>106</v>
          </cell>
        </row>
        <row r="72">
          <cell r="A72" t="str">
            <v>27</v>
          </cell>
          <cell r="B72">
            <v>107</v>
          </cell>
        </row>
        <row r="73">
          <cell r="A73" t="str">
            <v>28</v>
          </cell>
          <cell r="B73">
            <v>108</v>
          </cell>
        </row>
        <row r="74">
          <cell r="A74" t="str">
            <v>29</v>
          </cell>
          <cell r="B74">
            <v>109</v>
          </cell>
        </row>
        <row r="75">
          <cell r="A75" t="str">
            <v>2A</v>
          </cell>
          <cell r="B75">
            <v>110</v>
          </cell>
        </row>
        <row r="76">
          <cell r="A76" t="str">
            <v>2B</v>
          </cell>
          <cell r="B76">
            <v>111</v>
          </cell>
        </row>
        <row r="77">
          <cell r="A77" t="str">
            <v>2C</v>
          </cell>
          <cell r="B77">
            <v>112</v>
          </cell>
        </row>
        <row r="78">
          <cell r="A78" t="str">
            <v>2D</v>
          </cell>
          <cell r="B78">
            <v>113</v>
          </cell>
        </row>
        <row r="79">
          <cell r="A79" t="str">
            <v>2E</v>
          </cell>
          <cell r="B79">
            <v>114</v>
          </cell>
        </row>
        <row r="80">
          <cell r="A80" t="str">
            <v>2F</v>
          </cell>
          <cell r="B80">
            <v>115</v>
          </cell>
        </row>
        <row r="81">
          <cell r="A81" t="str">
            <v>2G</v>
          </cell>
          <cell r="B81">
            <v>116</v>
          </cell>
        </row>
        <row r="82">
          <cell r="A82" t="str">
            <v>2H</v>
          </cell>
          <cell r="B82">
            <v>117</v>
          </cell>
        </row>
        <row r="83">
          <cell r="A83" t="str">
            <v>2I</v>
          </cell>
          <cell r="B83">
            <v>118</v>
          </cell>
        </row>
        <row r="84">
          <cell r="A84" t="str">
            <v>2J</v>
          </cell>
          <cell r="B84">
            <v>119</v>
          </cell>
        </row>
        <row r="85">
          <cell r="A85" t="str">
            <v>2K</v>
          </cell>
          <cell r="B85">
            <v>120</v>
          </cell>
        </row>
        <row r="86">
          <cell r="A86" t="str">
            <v>2L</v>
          </cell>
          <cell r="B86">
            <v>121</v>
          </cell>
        </row>
        <row r="87">
          <cell r="A87" t="str">
            <v>2M</v>
          </cell>
          <cell r="B87">
            <v>122</v>
          </cell>
        </row>
        <row r="88">
          <cell r="A88" t="str">
            <v>2N</v>
          </cell>
          <cell r="B88">
            <v>123</v>
          </cell>
        </row>
        <row r="89">
          <cell r="A89" t="str">
            <v>2O</v>
          </cell>
          <cell r="B89">
            <v>124</v>
          </cell>
        </row>
        <row r="90">
          <cell r="A90" t="str">
            <v>2P</v>
          </cell>
          <cell r="B90">
            <v>125</v>
          </cell>
        </row>
        <row r="91">
          <cell r="A91" t="str">
            <v>2Q</v>
          </cell>
          <cell r="B91">
            <v>126</v>
          </cell>
        </row>
        <row r="92">
          <cell r="A92" t="str">
            <v>2R</v>
          </cell>
          <cell r="B92">
            <v>127</v>
          </cell>
        </row>
        <row r="93">
          <cell r="A93" t="str">
            <v>2S</v>
          </cell>
          <cell r="B93">
            <v>128</v>
          </cell>
        </row>
        <row r="94">
          <cell r="A94" t="str">
            <v>2T</v>
          </cell>
          <cell r="B94">
            <v>129</v>
          </cell>
        </row>
        <row r="95">
          <cell r="A95" t="str">
            <v>2U</v>
          </cell>
          <cell r="B95">
            <v>130</v>
          </cell>
        </row>
        <row r="96">
          <cell r="A96" t="str">
            <v>2V</v>
          </cell>
          <cell r="B96">
            <v>131</v>
          </cell>
        </row>
        <row r="97">
          <cell r="A97" t="str">
            <v>2W</v>
          </cell>
          <cell r="B97">
            <v>132</v>
          </cell>
        </row>
        <row r="98">
          <cell r="A98" t="str">
            <v>2X</v>
          </cell>
          <cell r="B98">
            <v>133</v>
          </cell>
        </row>
        <row r="99">
          <cell r="A99" t="str">
            <v>30</v>
          </cell>
          <cell r="B99">
            <v>300</v>
          </cell>
        </row>
        <row r="100">
          <cell r="A100" t="str">
            <v>31</v>
          </cell>
          <cell r="B100">
            <v>301</v>
          </cell>
        </row>
        <row r="101">
          <cell r="A101" t="str">
            <v>32</v>
          </cell>
          <cell r="B101">
            <v>302</v>
          </cell>
        </row>
        <row r="102">
          <cell r="A102" t="str">
            <v>33</v>
          </cell>
          <cell r="B102">
            <v>303</v>
          </cell>
        </row>
        <row r="103">
          <cell r="A103" t="str">
            <v>34</v>
          </cell>
          <cell r="B103">
            <v>304</v>
          </cell>
        </row>
        <row r="104">
          <cell r="A104" t="str">
            <v>35</v>
          </cell>
          <cell r="B104">
            <v>305</v>
          </cell>
        </row>
        <row r="105">
          <cell r="A105" t="str">
            <v>36</v>
          </cell>
          <cell r="B105">
            <v>306</v>
          </cell>
        </row>
        <row r="106">
          <cell r="A106" t="str">
            <v>37</v>
          </cell>
          <cell r="B106">
            <v>307</v>
          </cell>
        </row>
        <row r="107">
          <cell r="A107" t="str">
            <v>38</v>
          </cell>
          <cell r="B107">
            <v>308</v>
          </cell>
        </row>
        <row r="108">
          <cell r="A108" t="str">
            <v>39</v>
          </cell>
          <cell r="B108">
            <v>309</v>
          </cell>
        </row>
        <row r="109">
          <cell r="A109" t="str">
            <v>3A</v>
          </cell>
          <cell r="B109">
            <v>310</v>
          </cell>
        </row>
        <row r="110">
          <cell r="A110" t="str">
            <v>3B</v>
          </cell>
          <cell r="B110">
            <v>311</v>
          </cell>
        </row>
        <row r="111">
          <cell r="A111" t="str">
            <v>3C</v>
          </cell>
          <cell r="B111">
            <v>312</v>
          </cell>
        </row>
        <row r="112">
          <cell r="A112" t="str">
            <v>3D</v>
          </cell>
          <cell r="B112">
            <v>313</v>
          </cell>
        </row>
        <row r="113">
          <cell r="A113" t="str">
            <v>3E</v>
          </cell>
          <cell r="B113">
            <v>314</v>
          </cell>
        </row>
        <row r="114">
          <cell r="A114" t="str">
            <v>3F</v>
          </cell>
          <cell r="B114">
            <v>315</v>
          </cell>
        </row>
        <row r="115">
          <cell r="A115" t="str">
            <v>3G</v>
          </cell>
          <cell r="B115">
            <v>316</v>
          </cell>
        </row>
        <row r="116">
          <cell r="A116" t="str">
            <v>3H</v>
          </cell>
          <cell r="B116">
            <v>317</v>
          </cell>
        </row>
        <row r="117">
          <cell r="A117" t="str">
            <v>3I</v>
          </cell>
          <cell r="B117">
            <v>318</v>
          </cell>
        </row>
        <row r="118">
          <cell r="A118" t="str">
            <v>3J</v>
          </cell>
          <cell r="B118">
            <v>319</v>
          </cell>
        </row>
        <row r="119">
          <cell r="A119" t="str">
            <v>3K</v>
          </cell>
          <cell r="B119">
            <v>320</v>
          </cell>
        </row>
        <row r="120">
          <cell r="A120" t="str">
            <v>3L</v>
          </cell>
          <cell r="B120">
            <v>321</v>
          </cell>
        </row>
        <row r="121">
          <cell r="A121" t="str">
            <v>3M</v>
          </cell>
          <cell r="B121">
            <v>322</v>
          </cell>
        </row>
        <row r="122">
          <cell r="A122" t="str">
            <v>3N</v>
          </cell>
          <cell r="B122">
            <v>323</v>
          </cell>
        </row>
        <row r="123">
          <cell r="A123" t="str">
            <v>3O</v>
          </cell>
          <cell r="B123">
            <v>324</v>
          </cell>
        </row>
        <row r="124">
          <cell r="A124" t="str">
            <v>3P</v>
          </cell>
          <cell r="B124">
            <v>325</v>
          </cell>
        </row>
        <row r="125">
          <cell r="A125" t="str">
            <v>3R</v>
          </cell>
          <cell r="B125">
            <v>326</v>
          </cell>
        </row>
        <row r="126">
          <cell r="A126" t="str">
            <v>3S</v>
          </cell>
          <cell r="B126">
            <v>327</v>
          </cell>
        </row>
        <row r="127">
          <cell r="A127" t="str">
            <v>3T</v>
          </cell>
          <cell r="B127">
            <v>328</v>
          </cell>
        </row>
        <row r="128">
          <cell r="A128" t="str">
            <v>3U</v>
          </cell>
          <cell r="B128">
            <v>329</v>
          </cell>
        </row>
        <row r="129">
          <cell r="A129" t="str">
            <v>3V</v>
          </cell>
          <cell r="B129">
            <v>330</v>
          </cell>
        </row>
        <row r="130">
          <cell r="A130" t="str">
            <v>3W</v>
          </cell>
          <cell r="B130">
            <v>331</v>
          </cell>
        </row>
        <row r="131">
          <cell r="A131" t="str">
            <v>3X</v>
          </cell>
          <cell r="B131">
            <v>332</v>
          </cell>
        </row>
        <row r="132">
          <cell r="A132" t="str">
            <v>3Y</v>
          </cell>
          <cell r="B132">
            <v>333</v>
          </cell>
        </row>
        <row r="133">
          <cell r="A133" t="str">
            <v>40</v>
          </cell>
          <cell r="B133">
            <v>600</v>
          </cell>
        </row>
        <row r="134">
          <cell r="A134" t="str">
            <v>41</v>
          </cell>
          <cell r="B134">
            <v>601</v>
          </cell>
        </row>
        <row r="135">
          <cell r="A135" t="str">
            <v>42</v>
          </cell>
          <cell r="B135">
            <v>602</v>
          </cell>
        </row>
        <row r="136">
          <cell r="A136" t="str">
            <v>43</v>
          </cell>
          <cell r="B136">
            <v>603</v>
          </cell>
        </row>
        <row r="137">
          <cell r="A137" t="str">
            <v>44</v>
          </cell>
          <cell r="B137">
            <v>604</v>
          </cell>
        </row>
        <row r="138">
          <cell r="A138" t="str">
            <v>45</v>
          </cell>
          <cell r="B138">
            <v>605</v>
          </cell>
        </row>
        <row r="139">
          <cell r="A139" t="str">
            <v>46</v>
          </cell>
          <cell r="B139">
            <v>606</v>
          </cell>
        </row>
        <row r="140">
          <cell r="A140" t="str">
            <v>47</v>
          </cell>
          <cell r="B140">
            <v>607</v>
          </cell>
        </row>
        <row r="141">
          <cell r="A141" t="str">
            <v>48</v>
          </cell>
          <cell r="B141">
            <v>608</v>
          </cell>
        </row>
        <row r="142">
          <cell r="A142" t="str">
            <v>49</v>
          </cell>
          <cell r="B142">
            <v>609</v>
          </cell>
        </row>
        <row r="143">
          <cell r="A143" t="str">
            <v>4A</v>
          </cell>
          <cell r="B143">
            <v>610</v>
          </cell>
        </row>
        <row r="144">
          <cell r="A144" t="str">
            <v>4B</v>
          </cell>
          <cell r="B144">
            <v>611</v>
          </cell>
        </row>
        <row r="145">
          <cell r="A145" t="str">
            <v>4C</v>
          </cell>
          <cell r="B145">
            <v>612</v>
          </cell>
        </row>
        <row r="146">
          <cell r="A146" t="str">
            <v>4D</v>
          </cell>
          <cell r="B146">
            <v>613</v>
          </cell>
        </row>
        <row r="147">
          <cell r="A147" t="str">
            <v>4Z</v>
          </cell>
          <cell r="B147">
            <v>614</v>
          </cell>
        </row>
        <row r="148">
          <cell r="A148" t="str">
            <v>GS</v>
          </cell>
          <cell r="B148">
            <v>681</v>
          </cell>
        </row>
        <row r="149">
          <cell r="A149" t="str">
            <v>50</v>
          </cell>
          <cell r="B149">
            <v>400</v>
          </cell>
        </row>
        <row r="150">
          <cell r="A150" t="str">
            <v>51</v>
          </cell>
          <cell r="B150">
            <v>401</v>
          </cell>
        </row>
        <row r="151">
          <cell r="A151" t="str">
            <v>52</v>
          </cell>
          <cell r="B151">
            <v>402</v>
          </cell>
        </row>
        <row r="152">
          <cell r="A152" t="str">
            <v>55</v>
          </cell>
          <cell r="B152">
            <v>403</v>
          </cell>
        </row>
        <row r="153">
          <cell r="A153" t="str">
            <v>M1</v>
          </cell>
          <cell r="B153">
            <v>404</v>
          </cell>
        </row>
        <row r="154">
          <cell r="A154" t="str">
            <v>60</v>
          </cell>
          <cell r="B154">
            <v>640</v>
          </cell>
        </row>
        <row r="155">
          <cell r="A155" t="str">
            <v>61</v>
          </cell>
          <cell r="B155">
            <v>641</v>
          </cell>
        </row>
        <row r="156">
          <cell r="A156" t="str">
            <v>62</v>
          </cell>
          <cell r="B156">
            <v>642</v>
          </cell>
        </row>
        <row r="157">
          <cell r="A157" t="str">
            <v>63</v>
          </cell>
          <cell r="B157">
            <v>643</v>
          </cell>
        </row>
        <row r="158">
          <cell r="A158" t="str">
            <v>65</v>
          </cell>
          <cell r="B158">
            <v>644</v>
          </cell>
        </row>
        <row r="159">
          <cell r="A159" t="str">
            <v>6A</v>
          </cell>
          <cell r="B159">
            <v>645</v>
          </cell>
        </row>
        <row r="160">
          <cell r="A160" t="str">
            <v>6B</v>
          </cell>
          <cell r="B160">
            <v>646</v>
          </cell>
        </row>
        <row r="161">
          <cell r="A161" t="str">
            <v>6G</v>
          </cell>
          <cell r="B161">
            <v>647</v>
          </cell>
        </row>
        <row r="162">
          <cell r="A162" t="str">
            <v>70</v>
          </cell>
          <cell r="B162">
            <v>230</v>
          </cell>
        </row>
        <row r="163">
          <cell r="A163" t="str">
            <v>71</v>
          </cell>
          <cell r="B163">
            <v>231</v>
          </cell>
        </row>
        <row r="164">
          <cell r="A164" t="str">
            <v>72</v>
          </cell>
          <cell r="B164">
            <v>232</v>
          </cell>
        </row>
        <row r="165">
          <cell r="A165" t="str">
            <v>73</v>
          </cell>
          <cell r="B165">
            <v>233</v>
          </cell>
        </row>
        <row r="166">
          <cell r="A166" t="str">
            <v>74</v>
          </cell>
          <cell r="B166">
            <v>234</v>
          </cell>
        </row>
        <row r="167">
          <cell r="A167" t="str">
            <v>75</v>
          </cell>
          <cell r="B167">
            <v>235</v>
          </cell>
        </row>
        <row r="168">
          <cell r="A168" t="str">
            <v>76</v>
          </cell>
          <cell r="B168">
            <v>236</v>
          </cell>
        </row>
        <row r="169">
          <cell r="A169" t="str">
            <v>77</v>
          </cell>
          <cell r="B169">
            <v>237</v>
          </cell>
        </row>
        <row r="170">
          <cell r="A170" t="str">
            <v>78</v>
          </cell>
          <cell r="B170">
            <v>238</v>
          </cell>
        </row>
        <row r="171">
          <cell r="A171" t="str">
            <v>79</v>
          </cell>
          <cell r="B171">
            <v>239</v>
          </cell>
        </row>
        <row r="172">
          <cell r="A172" t="str">
            <v>7A</v>
          </cell>
          <cell r="B172">
            <v>330</v>
          </cell>
        </row>
        <row r="173">
          <cell r="A173" t="str">
            <v>7B</v>
          </cell>
          <cell r="B173">
            <v>331</v>
          </cell>
        </row>
        <row r="174">
          <cell r="A174" t="str">
            <v>7C</v>
          </cell>
          <cell r="B174">
            <v>332</v>
          </cell>
        </row>
        <row r="175">
          <cell r="A175" t="str">
            <v>7D</v>
          </cell>
          <cell r="B175">
            <v>333</v>
          </cell>
        </row>
        <row r="176">
          <cell r="A176" t="str">
            <v>7E</v>
          </cell>
          <cell r="B176">
            <v>334</v>
          </cell>
        </row>
        <row r="177">
          <cell r="A177" t="str">
            <v>7F</v>
          </cell>
          <cell r="B177">
            <v>335</v>
          </cell>
        </row>
        <row r="178">
          <cell r="A178" t="str">
            <v>7G</v>
          </cell>
          <cell r="B178">
            <v>336</v>
          </cell>
        </row>
        <row r="179">
          <cell r="A179" t="str">
            <v>7H</v>
          </cell>
          <cell r="B179">
            <v>337</v>
          </cell>
        </row>
        <row r="180">
          <cell r="A180" t="str">
            <v>7I</v>
          </cell>
          <cell r="B180">
            <v>338</v>
          </cell>
        </row>
        <row r="181">
          <cell r="A181" t="str">
            <v>7J</v>
          </cell>
          <cell r="B181">
            <v>339</v>
          </cell>
        </row>
        <row r="182">
          <cell r="A182" t="str">
            <v>7K</v>
          </cell>
          <cell r="B182">
            <v>340</v>
          </cell>
        </row>
        <row r="183">
          <cell r="A183" t="str">
            <v>7L</v>
          </cell>
          <cell r="B183">
            <v>341</v>
          </cell>
        </row>
        <row r="184">
          <cell r="A184" t="str">
            <v>7M</v>
          </cell>
          <cell r="B184">
            <v>342</v>
          </cell>
        </row>
        <row r="185">
          <cell r="A185" t="str">
            <v>7N</v>
          </cell>
          <cell r="B185">
            <v>343</v>
          </cell>
        </row>
        <row r="186">
          <cell r="A186" t="str">
            <v>7O</v>
          </cell>
          <cell r="B186">
            <v>344</v>
          </cell>
        </row>
        <row r="187">
          <cell r="A187" t="str">
            <v>7P</v>
          </cell>
          <cell r="B187">
            <v>345</v>
          </cell>
        </row>
        <row r="188">
          <cell r="A188" t="str">
            <v>7Q</v>
          </cell>
          <cell r="B188">
            <v>346</v>
          </cell>
        </row>
        <row r="189">
          <cell r="A189" t="str">
            <v>7S</v>
          </cell>
          <cell r="B189">
            <v>347</v>
          </cell>
        </row>
        <row r="190">
          <cell r="A190" t="str">
            <v>7V</v>
          </cell>
          <cell r="B190">
            <v>348</v>
          </cell>
        </row>
        <row r="191">
          <cell r="A191" t="str">
            <v>7W</v>
          </cell>
          <cell r="B191">
            <v>349</v>
          </cell>
        </row>
        <row r="192">
          <cell r="A192" t="str">
            <v>7X</v>
          </cell>
          <cell r="B192">
            <v>350</v>
          </cell>
        </row>
        <row r="193">
          <cell r="A193" t="str">
            <v>80</v>
          </cell>
          <cell r="B193">
            <v>620</v>
          </cell>
        </row>
        <row r="194">
          <cell r="A194" t="str">
            <v>81</v>
          </cell>
          <cell r="B194">
            <v>621</v>
          </cell>
        </row>
        <row r="195">
          <cell r="A195" t="str">
            <v>82</v>
          </cell>
          <cell r="B195">
            <v>622</v>
          </cell>
        </row>
        <row r="196">
          <cell r="A196" t="str">
            <v>83</v>
          </cell>
          <cell r="B196">
            <v>623</v>
          </cell>
        </row>
        <row r="197">
          <cell r="A197" t="str">
            <v>84</v>
          </cell>
          <cell r="B197">
            <v>624</v>
          </cell>
        </row>
        <row r="198">
          <cell r="A198" t="str">
            <v>85</v>
          </cell>
          <cell r="B198">
            <v>625</v>
          </cell>
        </row>
        <row r="199">
          <cell r="A199" t="str">
            <v>86</v>
          </cell>
          <cell r="B199">
            <v>626</v>
          </cell>
        </row>
        <row r="200">
          <cell r="A200" t="str">
            <v>89</v>
          </cell>
          <cell r="B200">
            <v>627</v>
          </cell>
        </row>
        <row r="201">
          <cell r="A201" t="str">
            <v>8X</v>
          </cell>
          <cell r="B201">
            <v>628</v>
          </cell>
        </row>
        <row r="202">
          <cell r="A202" t="str">
            <v>90</v>
          </cell>
          <cell r="B202">
            <v>680</v>
          </cell>
        </row>
        <row r="203">
          <cell r="A203" t="str">
            <v>91</v>
          </cell>
          <cell r="B203">
            <v>681</v>
          </cell>
        </row>
        <row r="204">
          <cell r="A204" t="str">
            <v>92</v>
          </cell>
          <cell r="B204">
            <v>682</v>
          </cell>
        </row>
        <row r="205">
          <cell r="A205" t="str">
            <v>93</v>
          </cell>
          <cell r="B205">
            <v>683</v>
          </cell>
        </row>
        <row r="206">
          <cell r="A206" t="str">
            <v>94</v>
          </cell>
          <cell r="B206">
            <v>684</v>
          </cell>
        </row>
        <row r="207">
          <cell r="A207" t="str">
            <v>95</v>
          </cell>
          <cell r="B207">
            <v>685</v>
          </cell>
        </row>
        <row r="208">
          <cell r="A208" t="str">
            <v>96</v>
          </cell>
          <cell r="B208">
            <v>686</v>
          </cell>
        </row>
        <row r="209">
          <cell r="A209" t="str">
            <v>97</v>
          </cell>
          <cell r="B209">
            <v>687</v>
          </cell>
        </row>
        <row r="210">
          <cell r="A210" t="str">
            <v>98</v>
          </cell>
          <cell r="B210">
            <v>688</v>
          </cell>
        </row>
        <row r="211">
          <cell r="A211" t="str">
            <v>99</v>
          </cell>
          <cell r="B211">
            <v>689</v>
          </cell>
        </row>
        <row r="212">
          <cell r="A212" t="str">
            <v>9A</v>
          </cell>
          <cell r="B212">
            <v>690</v>
          </cell>
        </row>
        <row r="213">
          <cell r="A213" t="str">
            <v>9B</v>
          </cell>
          <cell r="B213">
            <v>690</v>
          </cell>
        </row>
        <row r="214">
          <cell r="A214" t="str">
            <v>9C</v>
          </cell>
          <cell r="B214">
            <v>691</v>
          </cell>
        </row>
        <row r="215">
          <cell r="A215" t="str">
            <v>9D</v>
          </cell>
          <cell r="B215">
            <v>680</v>
          </cell>
        </row>
        <row r="216">
          <cell r="A216" t="str">
            <v>9G</v>
          </cell>
          <cell r="B216">
            <v>692</v>
          </cell>
        </row>
        <row r="217">
          <cell r="A217" t="str">
            <v>9H</v>
          </cell>
          <cell r="B217">
            <v>693</v>
          </cell>
        </row>
        <row r="218">
          <cell r="A218" t="str">
            <v>9I</v>
          </cell>
          <cell r="B218">
            <v>693</v>
          </cell>
        </row>
        <row r="219">
          <cell r="A219" t="str">
            <v>9J</v>
          </cell>
          <cell r="B219">
            <v>694</v>
          </cell>
        </row>
        <row r="220">
          <cell r="A220" t="str">
            <v>9K</v>
          </cell>
          <cell r="B220">
            <v>695</v>
          </cell>
        </row>
        <row r="221">
          <cell r="A221" t="str">
            <v>9L</v>
          </cell>
          <cell r="B221">
            <v>696</v>
          </cell>
        </row>
        <row r="222">
          <cell r="A222" t="str">
            <v>9N</v>
          </cell>
          <cell r="B222">
            <v>680</v>
          </cell>
        </row>
        <row r="223">
          <cell r="A223" t="str">
            <v>9O</v>
          </cell>
          <cell r="B223">
            <v>680</v>
          </cell>
        </row>
        <row r="224">
          <cell r="A224" t="str">
            <v>9P</v>
          </cell>
          <cell r="B224">
            <v>680</v>
          </cell>
        </row>
        <row r="225">
          <cell r="A225" t="str">
            <v>9Q</v>
          </cell>
          <cell r="B225">
            <v>697</v>
          </cell>
        </row>
        <row r="226">
          <cell r="A226" t="str">
            <v>9R</v>
          </cell>
          <cell r="B226">
            <v>680</v>
          </cell>
        </row>
        <row r="227">
          <cell r="A227" t="str">
            <v>9S</v>
          </cell>
          <cell r="B227">
            <v>680</v>
          </cell>
        </row>
        <row r="228">
          <cell r="A228" t="str">
            <v>9T</v>
          </cell>
          <cell r="B228">
            <v>680</v>
          </cell>
        </row>
        <row r="229">
          <cell r="A229" t="str">
            <v>9U</v>
          </cell>
          <cell r="B229">
            <v>680</v>
          </cell>
        </row>
        <row r="230">
          <cell r="A230" t="str">
            <v>9V</v>
          </cell>
          <cell r="B230">
            <v>680</v>
          </cell>
        </row>
        <row r="231">
          <cell r="A231" t="str">
            <v>9W</v>
          </cell>
          <cell r="B231">
            <v>698</v>
          </cell>
        </row>
        <row r="232">
          <cell r="A232" t="str">
            <v>9Y</v>
          </cell>
          <cell r="B232">
            <v>699</v>
          </cell>
        </row>
        <row r="233">
          <cell r="A233" t="str">
            <v>C0</v>
          </cell>
          <cell r="B233">
            <v>680</v>
          </cell>
        </row>
        <row r="234">
          <cell r="A234" t="str">
            <v>A2</v>
          </cell>
          <cell r="B234">
            <v>905</v>
          </cell>
        </row>
        <row r="235">
          <cell r="A235" t="str">
            <v>A3</v>
          </cell>
          <cell r="B235">
            <v>923</v>
          </cell>
        </row>
        <row r="236">
          <cell r="A236" t="str">
            <v>A4</v>
          </cell>
          <cell r="B236">
            <v>924</v>
          </cell>
        </row>
        <row r="237">
          <cell r="A237" t="str">
            <v>A7</v>
          </cell>
          <cell r="B237">
            <v>833</v>
          </cell>
        </row>
        <row r="238">
          <cell r="A238" t="str">
            <v>A8</v>
          </cell>
          <cell r="B238">
            <v>831</v>
          </cell>
        </row>
        <row r="239">
          <cell r="A239" t="str">
            <v>A9</v>
          </cell>
          <cell r="B239">
            <v>832</v>
          </cell>
        </row>
        <row r="240">
          <cell r="A240" t="str">
            <v>AA</v>
          </cell>
          <cell r="B240">
            <v>925</v>
          </cell>
        </row>
        <row r="241">
          <cell r="A241" t="str">
            <v>AB</v>
          </cell>
          <cell r="B241">
            <v>926</v>
          </cell>
        </row>
        <row r="242">
          <cell r="A242" t="str">
            <v>AC</v>
          </cell>
          <cell r="B242">
            <v>927</v>
          </cell>
        </row>
        <row r="243">
          <cell r="A243" t="str">
            <v>AD</v>
          </cell>
          <cell r="B243">
            <v>914</v>
          </cell>
        </row>
        <row r="244">
          <cell r="A244" t="str">
            <v>AF</v>
          </cell>
          <cell r="B244">
            <v>911</v>
          </cell>
        </row>
        <row r="245">
          <cell r="A245" t="str">
            <v>AG</v>
          </cell>
          <cell r="B245">
            <v>919</v>
          </cell>
        </row>
        <row r="246">
          <cell r="A246" t="str">
            <v>AJ</v>
          </cell>
          <cell r="B246">
            <v>922</v>
          </cell>
        </row>
        <row r="247">
          <cell r="A247" t="str">
            <v>AK</v>
          </cell>
          <cell r="B247">
            <v>928</v>
          </cell>
        </row>
        <row r="248">
          <cell r="A248" t="str">
            <v>AL</v>
          </cell>
          <cell r="B248">
            <v>904</v>
          </cell>
        </row>
        <row r="249">
          <cell r="A249" t="str">
            <v>AM</v>
          </cell>
          <cell r="B249">
            <v>917</v>
          </cell>
        </row>
        <row r="250">
          <cell r="A250" t="str">
            <v>AN</v>
          </cell>
          <cell r="B250">
            <v>915</v>
          </cell>
        </row>
        <row r="251">
          <cell r="A251" t="str">
            <v>AP</v>
          </cell>
          <cell r="B251">
            <v>929</v>
          </cell>
        </row>
        <row r="252">
          <cell r="A252" t="str">
            <v>AQ</v>
          </cell>
          <cell r="B252">
            <v>903</v>
          </cell>
        </row>
        <row r="253">
          <cell r="A253" t="str">
            <v>AS</v>
          </cell>
          <cell r="B253">
            <v>907</v>
          </cell>
        </row>
        <row r="254">
          <cell r="A254" t="str">
            <v>AT</v>
          </cell>
          <cell r="B254">
            <v>930</v>
          </cell>
        </row>
        <row r="255">
          <cell r="A255" t="str">
            <v>AX</v>
          </cell>
          <cell r="B255">
            <v>855</v>
          </cell>
        </row>
        <row r="256">
          <cell r="A256" t="str">
            <v>AY</v>
          </cell>
          <cell r="B256">
            <v>855</v>
          </cell>
        </row>
        <row r="257">
          <cell r="A257" t="str">
            <v>BB</v>
          </cell>
          <cell r="B257">
            <v>855</v>
          </cell>
        </row>
        <row r="258">
          <cell r="A258" t="str">
            <v>BH</v>
          </cell>
          <cell r="B258">
            <v>855</v>
          </cell>
        </row>
        <row r="259">
          <cell r="A259" t="str">
            <v>BC</v>
          </cell>
          <cell r="B259">
            <v>931</v>
          </cell>
        </row>
        <row r="260">
          <cell r="A260" t="str">
            <v>BD</v>
          </cell>
          <cell r="B260">
            <v>906</v>
          </cell>
        </row>
        <row r="261">
          <cell r="A261" t="str">
            <v>BE</v>
          </cell>
          <cell r="B261">
            <v>932</v>
          </cell>
        </row>
        <row r="262">
          <cell r="A262" t="str">
            <v>BF</v>
          </cell>
          <cell r="B262">
            <v>921</v>
          </cell>
        </row>
        <row r="263">
          <cell r="A263" t="str">
            <v>BG</v>
          </cell>
          <cell r="B263">
            <v>834</v>
          </cell>
        </row>
        <row r="264">
          <cell r="A264" t="str">
            <v>BA</v>
          </cell>
          <cell r="B264">
            <v>933</v>
          </cell>
        </row>
        <row r="265">
          <cell r="A265" t="str">
            <v>BJ</v>
          </cell>
          <cell r="B265">
            <v>835</v>
          </cell>
        </row>
        <row r="266">
          <cell r="A266" t="str">
            <v>BK</v>
          </cell>
          <cell r="B266">
            <v>836</v>
          </cell>
        </row>
        <row r="267">
          <cell r="A267" t="str">
            <v>BL</v>
          </cell>
          <cell r="B267">
            <v>837</v>
          </cell>
        </row>
        <row r="268">
          <cell r="A268" t="str">
            <v>BN</v>
          </cell>
          <cell r="B268">
            <v>934</v>
          </cell>
        </row>
        <row r="269">
          <cell r="A269" t="str">
            <v>BP</v>
          </cell>
          <cell r="B269">
            <v>916</v>
          </cell>
        </row>
        <row r="270">
          <cell r="A270" t="str">
            <v>BQ</v>
          </cell>
          <cell r="B270">
            <v>912</v>
          </cell>
        </row>
        <row r="271">
          <cell r="A271" t="str">
            <v>CH</v>
          </cell>
          <cell r="B271">
            <v>909</v>
          </cell>
        </row>
        <row r="272">
          <cell r="A272" t="str">
            <v>CP</v>
          </cell>
          <cell r="B272">
            <v>935</v>
          </cell>
        </row>
        <row r="273">
          <cell r="A273" t="str">
            <v>CS</v>
          </cell>
          <cell r="B273">
            <v>936</v>
          </cell>
        </row>
        <row r="274">
          <cell r="A274" t="str">
            <v>DA</v>
          </cell>
          <cell r="B274">
            <v>687</v>
          </cell>
        </row>
        <row r="275">
          <cell r="A275" t="str">
            <v>DC</v>
          </cell>
          <cell r="B275">
            <v>687</v>
          </cell>
        </row>
        <row r="276">
          <cell r="A276" t="str">
            <v>DD</v>
          </cell>
          <cell r="B276">
            <v>687</v>
          </cell>
        </row>
        <row r="277">
          <cell r="A277" t="str">
            <v>DE</v>
          </cell>
          <cell r="B277">
            <v>687</v>
          </cell>
        </row>
        <row r="278">
          <cell r="A278" t="str">
            <v>DF</v>
          </cell>
          <cell r="B278">
            <v>687</v>
          </cell>
        </row>
        <row r="279">
          <cell r="A279" t="str">
            <v>DG</v>
          </cell>
          <cell r="B279">
            <v>687</v>
          </cell>
        </row>
        <row r="280">
          <cell r="A280" t="str">
            <v>DP</v>
          </cell>
          <cell r="B280">
            <v>687</v>
          </cell>
        </row>
        <row r="281">
          <cell r="A281" t="str">
            <v>DQ</v>
          </cell>
          <cell r="B281">
            <v>687</v>
          </cell>
        </row>
        <row r="282">
          <cell r="A282" t="str">
            <v>DR</v>
          </cell>
          <cell r="B282">
            <v>687</v>
          </cell>
        </row>
        <row r="283">
          <cell r="A283" t="str">
            <v>DT</v>
          </cell>
          <cell r="B283">
            <v>687</v>
          </cell>
        </row>
        <row r="284">
          <cell r="A284" t="str">
            <v>DU</v>
          </cell>
          <cell r="B284">
            <v>687</v>
          </cell>
        </row>
        <row r="285">
          <cell r="A285" t="str">
            <v>DW</v>
          </cell>
          <cell r="B285">
            <v>687</v>
          </cell>
        </row>
        <row r="286">
          <cell r="A286" t="str">
            <v>DY</v>
          </cell>
          <cell r="B286">
            <v>687</v>
          </cell>
        </row>
        <row r="287">
          <cell r="A287" t="str">
            <v>DZ</v>
          </cell>
          <cell r="B287">
            <v>687</v>
          </cell>
        </row>
        <row r="288">
          <cell r="A288" t="str">
            <v>FA</v>
          </cell>
          <cell r="B288">
            <v>687</v>
          </cell>
        </row>
        <row r="289">
          <cell r="A289" t="str">
            <v>FB</v>
          </cell>
          <cell r="B289">
            <v>687</v>
          </cell>
        </row>
        <row r="290">
          <cell r="A290" t="str">
            <v>FC</v>
          </cell>
          <cell r="B290">
            <v>687</v>
          </cell>
        </row>
        <row r="291">
          <cell r="A291" t="str">
            <v>FD</v>
          </cell>
          <cell r="B291">
            <v>687</v>
          </cell>
        </row>
        <row r="292">
          <cell r="A292" t="str">
            <v>FE</v>
          </cell>
          <cell r="B292">
            <v>687</v>
          </cell>
        </row>
        <row r="293">
          <cell r="A293" t="str">
            <v>FF</v>
          </cell>
          <cell r="B293">
            <v>687</v>
          </cell>
        </row>
        <row r="294">
          <cell r="A294" t="str">
            <v>FG</v>
          </cell>
          <cell r="B294">
            <v>687</v>
          </cell>
        </row>
        <row r="295">
          <cell r="A295" t="str">
            <v>FM</v>
          </cell>
          <cell r="B295">
            <v>687</v>
          </cell>
        </row>
        <row r="296">
          <cell r="A296" t="str">
            <v>FO</v>
          </cell>
          <cell r="B296">
            <v>687</v>
          </cell>
        </row>
        <row r="297">
          <cell r="A297" t="str">
            <v>FP</v>
          </cell>
          <cell r="B297">
            <v>687</v>
          </cell>
        </row>
        <row r="298">
          <cell r="A298" t="str">
            <v>FS</v>
          </cell>
          <cell r="B298">
            <v>687</v>
          </cell>
        </row>
        <row r="299">
          <cell r="A299" t="str">
            <v>FT</v>
          </cell>
          <cell r="B299">
            <v>687</v>
          </cell>
        </row>
        <row r="300">
          <cell r="A300" t="str">
            <v>FU</v>
          </cell>
          <cell r="B300">
            <v>687</v>
          </cell>
        </row>
        <row r="301">
          <cell r="A301" t="str">
            <v>FV</v>
          </cell>
          <cell r="B301">
            <v>687</v>
          </cell>
        </row>
        <row r="302">
          <cell r="A302" t="str">
            <v>FW</v>
          </cell>
          <cell r="B302">
            <v>687</v>
          </cell>
        </row>
        <row r="303">
          <cell r="A303" t="str">
            <v>FX</v>
          </cell>
          <cell r="B303">
            <v>687</v>
          </cell>
        </row>
        <row r="304">
          <cell r="A304" t="str">
            <v>FY</v>
          </cell>
          <cell r="B304">
            <v>687</v>
          </cell>
        </row>
        <row r="305">
          <cell r="A305" t="str">
            <v>FZ</v>
          </cell>
          <cell r="B305">
            <v>687</v>
          </cell>
        </row>
        <row r="306">
          <cell r="A306" t="str">
            <v>GA</v>
          </cell>
          <cell r="B306">
            <v>687</v>
          </cell>
        </row>
        <row r="307">
          <cell r="A307" t="str">
            <v>GB</v>
          </cell>
          <cell r="B307">
            <v>687</v>
          </cell>
        </row>
        <row r="308">
          <cell r="A308" t="str">
            <v>GC</v>
          </cell>
          <cell r="B308">
            <v>688</v>
          </cell>
        </row>
        <row r="309">
          <cell r="A309" t="str">
            <v>GD</v>
          </cell>
          <cell r="B309">
            <v>687</v>
          </cell>
        </row>
        <row r="310">
          <cell r="A310" t="str">
            <v>GE</v>
          </cell>
          <cell r="B310">
            <v>687</v>
          </cell>
        </row>
        <row r="311">
          <cell r="A311" t="str">
            <v>GH</v>
          </cell>
          <cell r="B311">
            <v>687</v>
          </cell>
        </row>
        <row r="312">
          <cell r="A312" t="str">
            <v>GI</v>
          </cell>
          <cell r="B312">
            <v>687</v>
          </cell>
        </row>
        <row r="313">
          <cell r="A313" t="str">
            <v>GJ</v>
          </cell>
          <cell r="B313">
            <v>687</v>
          </cell>
        </row>
        <row r="314">
          <cell r="A314" t="str">
            <v>GK</v>
          </cell>
          <cell r="B314">
            <v>687</v>
          </cell>
        </row>
        <row r="315">
          <cell r="A315" t="str">
            <v>GL</v>
          </cell>
          <cell r="B315">
            <v>687</v>
          </cell>
        </row>
        <row r="316">
          <cell r="A316" t="str">
            <v>GM</v>
          </cell>
          <cell r="B316">
            <v>687</v>
          </cell>
        </row>
        <row r="317">
          <cell r="A317" t="str">
            <v>GN</v>
          </cell>
          <cell r="B317">
            <v>687</v>
          </cell>
        </row>
        <row r="318">
          <cell r="A318" t="str">
            <v>GO</v>
          </cell>
          <cell r="B318">
            <v>687</v>
          </cell>
        </row>
        <row r="319">
          <cell r="A319" t="str">
            <v>GQ</v>
          </cell>
          <cell r="B319">
            <v>687</v>
          </cell>
        </row>
        <row r="320">
          <cell r="A320" t="str">
            <v>GR</v>
          </cell>
          <cell r="B320">
            <v>687</v>
          </cell>
        </row>
        <row r="321">
          <cell r="A321" t="str">
            <v>GT</v>
          </cell>
          <cell r="B321">
            <v>687</v>
          </cell>
        </row>
        <row r="322">
          <cell r="A322" t="str">
            <v>GV</v>
          </cell>
          <cell r="B322">
            <v>687</v>
          </cell>
        </row>
        <row r="323">
          <cell r="A323" t="str">
            <v>GW</v>
          </cell>
          <cell r="B323">
            <v>687</v>
          </cell>
        </row>
        <row r="324">
          <cell r="A324" t="str">
            <v>GX</v>
          </cell>
          <cell r="B324">
            <v>687</v>
          </cell>
        </row>
        <row r="325">
          <cell r="A325" t="str">
            <v>LP</v>
          </cell>
          <cell r="B325">
            <v>99</v>
          </cell>
        </row>
        <row r="326">
          <cell r="A326" t="str">
            <v>LR</v>
          </cell>
          <cell r="B326">
            <v>938</v>
          </cell>
        </row>
        <row r="327">
          <cell r="A327" t="str">
            <v>MG</v>
          </cell>
          <cell r="B327">
            <v>939</v>
          </cell>
        </row>
        <row r="328">
          <cell r="A328" t="str">
            <v>MN</v>
          </cell>
          <cell r="B328">
            <v>940</v>
          </cell>
        </row>
        <row r="329">
          <cell r="A329" t="str">
            <v>PC</v>
          </cell>
          <cell r="B329">
            <v>941</v>
          </cell>
        </row>
        <row r="330">
          <cell r="A330" t="str">
            <v>PM</v>
          </cell>
          <cell r="B330">
            <v>942</v>
          </cell>
        </row>
        <row r="331">
          <cell r="A331" t="str">
            <v>PR</v>
          </cell>
          <cell r="B331">
            <v>943</v>
          </cell>
        </row>
        <row r="332">
          <cell r="A332" t="str">
            <v>PS</v>
          </cell>
          <cell r="B332">
            <v>944</v>
          </cell>
        </row>
        <row r="333">
          <cell r="A333" t="str">
            <v>SC</v>
          </cell>
          <cell r="B333">
            <v>945</v>
          </cell>
        </row>
        <row r="334">
          <cell r="A334" t="str">
            <v>ZA</v>
          </cell>
          <cell r="B334">
            <v>687</v>
          </cell>
        </row>
        <row r="335">
          <cell r="A335" t="str">
            <v>ZD</v>
          </cell>
          <cell r="B335">
            <v>687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A2">
            <v>700</v>
          </cell>
          <cell r="B2" t="str">
            <v>700-10-A-AZ-01O-050</v>
          </cell>
          <cell r="C2">
            <v>278</v>
          </cell>
          <cell r="D2">
            <v>2100</v>
          </cell>
          <cell r="F2" t="str">
            <v>AW Industries, Inc</v>
          </cell>
          <cell r="G2" t="str">
            <v>BU-906</v>
          </cell>
          <cell r="H2" t="str">
            <v>CORPORATE OFFICE</v>
          </cell>
          <cell r="I2" t="str">
            <v>CORPOFFICE</v>
          </cell>
          <cell r="J2" t="str">
            <v>CORPORATE OFFICE DISTRICT</v>
          </cell>
          <cell r="K2" t="str">
            <v>CORPORATE</v>
          </cell>
          <cell r="L2" t="str">
            <v>CORPORATE</v>
          </cell>
        </row>
        <row r="3">
          <cell r="A3">
            <v>701</v>
          </cell>
          <cell r="B3" t="str">
            <v>701-10-A-AZ-03O-050</v>
          </cell>
          <cell r="C3">
            <v>279</v>
          </cell>
          <cell r="D3">
            <v>2101</v>
          </cell>
          <cell r="F3" t="str">
            <v>AWIN Management, Inc</v>
          </cell>
          <cell r="G3" t="str">
            <v>BU-906</v>
          </cell>
          <cell r="H3" t="str">
            <v>CORPORATE OFFICE</v>
          </cell>
          <cell r="I3" t="str">
            <v>CORPOFFICE</v>
          </cell>
          <cell r="J3" t="str">
            <v>CORPORATE OFFICE DISTRICT</v>
          </cell>
          <cell r="K3" t="str">
            <v>CORPORATE</v>
          </cell>
          <cell r="L3" t="str">
            <v>CORPORATE</v>
          </cell>
        </row>
        <row r="4">
          <cell r="A4">
            <v>702</v>
          </cell>
          <cell r="B4" t="str">
            <v>702-10-A-AZ-03O-050</v>
          </cell>
          <cell r="C4">
            <v>280</v>
          </cell>
          <cell r="D4">
            <v>2102</v>
          </cell>
          <cell r="F4" t="str">
            <v>AWIN Management, Inc</v>
          </cell>
          <cell r="G4" t="str">
            <v>BU-906</v>
          </cell>
          <cell r="H4" t="str">
            <v>CORPORATE OFFICE</v>
          </cell>
          <cell r="I4" t="str">
            <v>CORPOFFICE</v>
          </cell>
          <cell r="J4" t="str">
            <v>CORPORATE OFFICE DISTRICT</v>
          </cell>
          <cell r="K4" t="str">
            <v>CORPORATE</v>
          </cell>
          <cell r="L4" t="str">
            <v>CORPORATE</v>
          </cell>
        </row>
        <row r="5">
          <cell r="A5">
            <v>704</v>
          </cell>
          <cell r="B5" t="str">
            <v>704-10-A-AZ-02O-050</v>
          </cell>
          <cell r="C5">
            <v>282</v>
          </cell>
          <cell r="D5">
            <v>2103</v>
          </cell>
          <cell r="F5" t="str">
            <v>Allied Waste, N.A.</v>
          </cell>
          <cell r="G5" t="str">
            <v>BU-906</v>
          </cell>
          <cell r="H5" t="str">
            <v>CORPORATE OFFICE</v>
          </cell>
          <cell r="I5" t="str">
            <v>CORPOFFICE</v>
          </cell>
          <cell r="J5" t="str">
            <v>CORPORATE OFFICE DISTRICT</v>
          </cell>
          <cell r="K5" t="str">
            <v>CORPORATE</v>
          </cell>
          <cell r="L5" t="str">
            <v>CORPORATE</v>
          </cell>
        </row>
        <row r="6">
          <cell r="A6">
            <v>27</v>
          </cell>
          <cell r="B6" t="str">
            <v>027-10-A-TX-03O-050</v>
          </cell>
          <cell r="C6">
            <v>7</v>
          </cell>
          <cell r="D6">
            <v>2104</v>
          </cell>
          <cell r="F6" t="str">
            <v>U.S. Office</v>
          </cell>
          <cell r="G6" t="str">
            <v>BU-906</v>
          </cell>
          <cell r="H6" t="str">
            <v>CORPORATE OFFICE</v>
          </cell>
          <cell r="I6" t="str">
            <v>CORPOFFICE</v>
          </cell>
          <cell r="J6" t="str">
            <v>CORPORATE OFFICE DISTRICT</v>
          </cell>
          <cell r="K6" t="str">
            <v>CORPORATE</v>
          </cell>
          <cell r="L6" t="str">
            <v>CORPORATE</v>
          </cell>
        </row>
        <row r="7">
          <cell r="A7">
            <v>20</v>
          </cell>
          <cell r="B7" t="str">
            <v>020-10-A-AZ-13O-050</v>
          </cell>
          <cell r="C7">
            <v>5</v>
          </cell>
          <cell r="D7">
            <v>2105</v>
          </cell>
          <cell r="F7" t="str">
            <v>Allied Waste Systems, Inc</v>
          </cell>
          <cell r="G7" t="str">
            <v>BU-906</v>
          </cell>
          <cell r="H7" t="str">
            <v>CORPORATE OFFICE</v>
          </cell>
          <cell r="I7" t="str">
            <v>CORPOFFICE</v>
          </cell>
          <cell r="J7" t="str">
            <v>CORPORATE OFFICE DISTRICT</v>
          </cell>
          <cell r="K7" t="str">
            <v>CORPORATE</v>
          </cell>
          <cell r="L7" t="str">
            <v>CORPORATE</v>
          </cell>
        </row>
        <row r="8">
          <cell r="A8" t="str">
            <v>D83</v>
          </cell>
          <cell r="B8" t="str">
            <v>D83-10-A-AZ-3PO-050</v>
          </cell>
          <cell r="C8">
            <v>511</v>
          </cell>
          <cell r="D8">
            <v>2106</v>
          </cell>
          <cell r="F8" t="str">
            <v>AW  Waste Systems of N.A.</v>
          </cell>
          <cell r="G8" t="str">
            <v>BU-906</v>
          </cell>
          <cell r="H8" t="str">
            <v>CORPORATE OFFICE</v>
          </cell>
          <cell r="I8" t="str">
            <v>CORPOFFICE</v>
          </cell>
          <cell r="J8" t="str">
            <v>CORPORATE OFFICE DISTRICT</v>
          </cell>
          <cell r="K8" t="str">
            <v>CORPORATE</v>
          </cell>
          <cell r="L8" t="str">
            <v>CORPORATE</v>
          </cell>
        </row>
        <row r="9">
          <cell r="A9" t="str">
            <v>ADJ</v>
          </cell>
          <cell r="B9" t="str">
            <v>ADJ-10-A-AZ-01O-050</v>
          </cell>
          <cell r="C9">
            <v>464</v>
          </cell>
          <cell r="D9">
            <v>2107</v>
          </cell>
          <cell r="F9" t="str">
            <v>Allied Consolidation Division</v>
          </cell>
          <cell r="G9" t="str">
            <v>BU-906</v>
          </cell>
          <cell r="H9" t="str">
            <v>CORPORATE OFFICE</v>
          </cell>
          <cell r="I9" t="str">
            <v>CORPOFFICE</v>
          </cell>
          <cell r="J9" t="str">
            <v>CORPORATE OFFICE DISTRICT</v>
          </cell>
          <cell r="K9" t="str">
            <v>CORPORATE</v>
          </cell>
          <cell r="L9" t="str">
            <v>CORPORATE</v>
          </cell>
        </row>
        <row r="10">
          <cell r="A10">
            <v>698</v>
          </cell>
          <cell r="B10" t="str">
            <v>698-10-A-AZ-12O-050</v>
          </cell>
          <cell r="C10">
            <v>275</v>
          </cell>
          <cell r="D10">
            <v>2108</v>
          </cell>
          <cell r="F10" t="str">
            <v>Allied Gas Recovery Systems</v>
          </cell>
          <cell r="G10" t="str">
            <v>BU-902</v>
          </cell>
          <cell r="H10" t="str">
            <v>CORPORATE GAS COMPANIES</v>
          </cell>
          <cell r="I10" t="str">
            <v>GAS CO</v>
          </cell>
          <cell r="J10" t="str">
            <v>CORPORATE REGION GAS COMPANIES</v>
          </cell>
          <cell r="K10" t="str">
            <v>CORPORATE</v>
          </cell>
          <cell r="L10" t="str">
            <v>CORPORATE</v>
          </cell>
        </row>
        <row r="11">
          <cell r="A11">
            <v>699</v>
          </cell>
          <cell r="B11" t="str">
            <v>699-10-A-AZ-03O-050</v>
          </cell>
          <cell r="C11">
            <v>276</v>
          </cell>
          <cell r="D11">
            <v>2109</v>
          </cell>
          <cell r="F11" t="str">
            <v>Allied Landfill (Gas Prod)</v>
          </cell>
          <cell r="G11" t="str">
            <v>BU-901</v>
          </cell>
          <cell r="H11" t="str">
            <v>CORPORATE LANDFILLS</v>
          </cell>
          <cell r="I11" t="str">
            <v>CORP LF</v>
          </cell>
          <cell r="J11" t="str">
            <v>CORPORATE LANDFILL DISTRICT</v>
          </cell>
          <cell r="K11" t="str">
            <v>CORPORATE</v>
          </cell>
          <cell r="L11" t="str">
            <v>CORPORATE</v>
          </cell>
        </row>
        <row r="12">
          <cell r="A12" t="str">
            <v>D20</v>
          </cell>
          <cell r="B12" t="str">
            <v>D20-10-A-TX-3PO-050</v>
          </cell>
          <cell r="C12">
            <v>489</v>
          </cell>
          <cell r="D12">
            <v>2110</v>
          </cell>
          <cell r="F12" t="str">
            <v>AW  Transportation</v>
          </cell>
          <cell r="G12" t="str">
            <v>BU-909</v>
          </cell>
          <cell r="H12" t="str">
            <v>NATIONAL ACCOUNTS</v>
          </cell>
          <cell r="I12" t="str">
            <v>NATIONAL</v>
          </cell>
          <cell r="J12" t="str">
            <v>CORPORATE DISTRICT - NATIONAL</v>
          </cell>
          <cell r="K12" t="str">
            <v>CORPORATE</v>
          </cell>
          <cell r="L12" t="str">
            <v>CORPORATE</v>
          </cell>
        </row>
        <row r="13">
          <cell r="A13">
            <v>43</v>
          </cell>
          <cell r="B13" t="str">
            <v>043-10-A-UT-70O-050</v>
          </cell>
          <cell r="C13">
            <v>16</v>
          </cell>
          <cell r="D13">
            <v>2111</v>
          </cell>
          <cell r="F13" t="str">
            <v>ECDC Logistics</v>
          </cell>
          <cell r="G13" t="str">
            <v>BU-012</v>
          </cell>
          <cell r="H13" t="str">
            <v>ECDC</v>
          </cell>
          <cell r="I13" t="str">
            <v>ECDC</v>
          </cell>
          <cell r="J13" t="str">
            <v>ECDC DISTRICT</v>
          </cell>
          <cell r="K13" t="str">
            <v>CORPORATE</v>
          </cell>
          <cell r="L13" t="str">
            <v>CORPORATE</v>
          </cell>
        </row>
        <row r="14">
          <cell r="A14" t="str">
            <v>D24</v>
          </cell>
          <cell r="B14" t="str">
            <v>D24-10-A-TX-3PO-050</v>
          </cell>
          <cell r="C14">
            <v>490</v>
          </cell>
          <cell r="D14">
            <v>2112</v>
          </cell>
          <cell r="F14" t="str">
            <v>Houston Brokerage</v>
          </cell>
          <cell r="G14" t="str">
            <v>BU-910</v>
          </cell>
          <cell r="H14" t="str">
            <v>MATERIALS MARKETING</v>
          </cell>
          <cell r="I14" t="str">
            <v>MMG-CORP</v>
          </cell>
          <cell r="J14" t="str">
            <v>MATERIALS MARKETING GROUP-CORP</v>
          </cell>
          <cell r="K14" t="str">
            <v>CORPORATE</v>
          </cell>
          <cell r="L14" t="str">
            <v>CORPORATE</v>
          </cell>
        </row>
        <row r="15">
          <cell r="A15" t="str">
            <v>D28</v>
          </cell>
          <cell r="B15" t="str">
            <v>D28-10-A-AZ-03O-050</v>
          </cell>
          <cell r="C15">
            <v>492</v>
          </cell>
          <cell r="D15">
            <v>2113</v>
          </cell>
          <cell r="F15" t="str">
            <v>MMG</v>
          </cell>
          <cell r="G15" t="str">
            <v>BU-910</v>
          </cell>
          <cell r="H15" t="str">
            <v>MATERIALS MARKETING</v>
          </cell>
          <cell r="I15" t="str">
            <v>MMG-CORP</v>
          </cell>
          <cell r="J15" t="str">
            <v>MATERIALS MARKETING GROUP-CORP</v>
          </cell>
          <cell r="K15" t="str">
            <v>CORPORATE</v>
          </cell>
          <cell r="L15" t="str">
            <v>CORPORATE</v>
          </cell>
        </row>
        <row r="16">
          <cell r="A16" t="str">
            <v>D68</v>
          </cell>
          <cell r="B16" t="str">
            <v>D68-10-A-AZ-4CO-050</v>
          </cell>
          <cell r="C16">
            <v>499</v>
          </cell>
          <cell r="D16">
            <v>2114</v>
          </cell>
          <cell r="F16" t="str">
            <v>AW  Building</v>
          </cell>
          <cell r="G16" t="str">
            <v>BU-906</v>
          </cell>
          <cell r="H16" t="str">
            <v>CORPORATE OFFICE</v>
          </cell>
          <cell r="I16" t="str">
            <v>CORPOFFICE</v>
          </cell>
          <cell r="J16" t="str">
            <v>CORPORATE OFFICE DISTRICT</v>
          </cell>
          <cell r="K16" t="str">
            <v>CORPORATE</v>
          </cell>
          <cell r="L16" t="str">
            <v>CORPORATE</v>
          </cell>
        </row>
        <row r="17">
          <cell r="A17">
            <v>705</v>
          </cell>
          <cell r="B17" t="str">
            <v>705-10-A-AZ-06O-050</v>
          </cell>
          <cell r="C17">
            <v>283</v>
          </cell>
          <cell r="D17">
            <v>2115</v>
          </cell>
          <cell r="F17" t="str">
            <v>Allied Services, LLC</v>
          </cell>
          <cell r="G17" t="str">
            <v>BU-906</v>
          </cell>
          <cell r="H17" t="str">
            <v>CORPORATE OFFICE</v>
          </cell>
          <cell r="I17" t="str">
            <v>CORPOFFICE</v>
          </cell>
          <cell r="J17" t="str">
            <v>CORPORATE OFFICE DISTRICT</v>
          </cell>
          <cell r="K17" t="str">
            <v>CORPORATE</v>
          </cell>
          <cell r="L17" t="str">
            <v>CORPORATE</v>
          </cell>
        </row>
        <row r="18">
          <cell r="A18">
            <v>707</v>
          </cell>
          <cell r="B18" t="str">
            <v>707-10-A-AZ-10O-050</v>
          </cell>
          <cell r="C18">
            <v>284</v>
          </cell>
          <cell r="D18">
            <v>2116</v>
          </cell>
          <cell r="F18" t="str">
            <v>AWI Holdings Canada</v>
          </cell>
          <cell r="G18" t="str">
            <v>BU-906</v>
          </cell>
          <cell r="H18" t="str">
            <v>CORPORATE OFFICE</v>
          </cell>
          <cell r="I18" t="str">
            <v>CORPOFFICE</v>
          </cell>
          <cell r="J18" t="str">
            <v>CORPORATE OFFICE DISTRICT</v>
          </cell>
          <cell r="K18" t="str">
            <v>CORPORATE</v>
          </cell>
          <cell r="L18" t="str">
            <v>CORPORATE</v>
          </cell>
        </row>
        <row r="19">
          <cell r="A19">
            <v>708</v>
          </cell>
          <cell r="B19" t="str">
            <v>708-10-A-AZ-07O-050</v>
          </cell>
          <cell r="C19">
            <v>285</v>
          </cell>
          <cell r="D19">
            <v>2117</v>
          </cell>
          <cell r="F19" t="str">
            <v>Allied Waste-Transportation</v>
          </cell>
          <cell r="G19" t="str">
            <v>BU-906</v>
          </cell>
          <cell r="H19" t="str">
            <v>CORPORATE OFFICE</v>
          </cell>
          <cell r="I19" t="str">
            <v>CORPOFFICE</v>
          </cell>
          <cell r="J19" t="str">
            <v>CORPORATE OFFICE DISTRICT</v>
          </cell>
          <cell r="K19" t="str">
            <v>CORPORATE</v>
          </cell>
          <cell r="L19" t="str">
            <v>CORPORATE</v>
          </cell>
        </row>
        <row r="20">
          <cell r="A20">
            <v>709</v>
          </cell>
          <cell r="B20" t="str">
            <v>709-10-A-AZ-08O-050</v>
          </cell>
          <cell r="C20">
            <v>286</v>
          </cell>
          <cell r="D20">
            <v>2118</v>
          </cell>
          <cell r="F20" t="str">
            <v>Allied Waste Landfill Holdings</v>
          </cell>
          <cell r="G20" t="str">
            <v>BU-906</v>
          </cell>
          <cell r="H20" t="str">
            <v>CORPORATE OFFICE</v>
          </cell>
          <cell r="I20" t="str">
            <v>CORPOFFICE</v>
          </cell>
          <cell r="J20" t="str">
            <v>CORPORATE OFFICE DISTRICT</v>
          </cell>
          <cell r="K20" t="str">
            <v>CORPORATE</v>
          </cell>
          <cell r="L20" t="str">
            <v>CORPORATE</v>
          </cell>
        </row>
        <row r="21">
          <cell r="A21">
            <v>874</v>
          </cell>
          <cell r="B21" t="str">
            <v>874-10-A-PA-2HO-050</v>
          </cell>
          <cell r="C21">
            <v>385</v>
          </cell>
          <cell r="D21">
            <v>2119</v>
          </cell>
          <cell r="F21" t="str">
            <v>Liberty Adjustment Co.</v>
          </cell>
          <cell r="G21" t="str">
            <v>BU-906</v>
          </cell>
          <cell r="H21" t="str">
            <v>CORPORATE OFFICE</v>
          </cell>
          <cell r="I21" t="str">
            <v>CORPOFFICE</v>
          </cell>
          <cell r="J21" t="str">
            <v>CORPORATE OFFICE DISTRICT</v>
          </cell>
          <cell r="K21" t="str">
            <v>CORPORATE</v>
          </cell>
          <cell r="L21" t="str">
            <v>CORPORATE</v>
          </cell>
        </row>
        <row r="22">
          <cell r="A22">
            <v>875</v>
          </cell>
          <cell r="B22" t="str">
            <v>875-10-A-TX-3PO-050</v>
          </cell>
          <cell r="C22">
            <v>386</v>
          </cell>
          <cell r="D22">
            <v>2120</v>
          </cell>
          <cell r="F22" t="str">
            <v>AW  Adjustment Company</v>
          </cell>
          <cell r="G22" t="str">
            <v>BU-906</v>
          </cell>
          <cell r="H22" t="str">
            <v>CORPORATE OFFICE</v>
          </cell>
          <cell r="I22" t="str">
            <v>CORPOFFICE</v>
          </cell>
          <cell r="J22" t="str">
            <v>CORPORATE OFFICE DISTRICT</v>
          </cell>
          <cell r="K22" t="str">
            <v>CORPORATE</v>
          </cell>
          <cell r="L22" t="str">
            <v>CORPORATE</v>
          </cell>
        </row>
        <row r="23">
          <cell r="A23">
            <v>876</v>
          </cell>
          <cell r="B23" t="str">
            <v>876-10-A-TX-3PO-050</v>
          </cell>
          <cell r="C23">
            <v>387</v>
          </cell>
          <cell r="D23">
            <v>2121</v>
          </cell>
          <cell r="F23" t="str">
            <v>AW  Consolidating Company</v>
          </cell>
          <cell r="G23" t="str">
            <v>BU-906</v>
          </cell>
          <cell r="H23" t="str">
            <v>CORPORATE OFFICE</v>
          </cell>
          <cell r="I23" t="str">
            <v>CORPOFFICE</v>
          </cell>
          <cell r="J23" t="str">
            <v>CORPORATE OFFICE DISTRICT</v>
          </cell>
          <cell r="K23" t="str">
            <v>CORPORATE</v>
          </cell>
          <cell r="L23" t="str">
            <v>CORPORATE</v>
          </cell>
        </row>
        <row r="24">
          <cell r="A24">
            <v>877</v>
          </cell>
          <cell r="B24" t="str">
            <v>877-10-A-TX-3PO-050</v>
          </cell>
          <cell r="C24">
            <v>388</v>
          </cell>
          <cell r="D24">
            <v>2122</v>
          </cell>
          <cell r="F24" t="str">
            <v>AW  7/31 Adjtmnts &amp; Audit Adj</v>
          </cell>
          <cell r="G24" t="str">
            <v>BU-906</v>
          </cell>
          <cell r="H24" t="str">
            <v>CORPORATE OFFICE</v>
          </cell>
          <cell r="I24" t="str">
            <v>CORPOFFICE</v>
          </cell>
          <cell r="J24" t="str">
            <v>CORPORATE OFFICE DISTRICT</v>
          </cell>
          <cell r="K24" t="str">
            <v>CORPORATE</v>
          </cell>
          <cell r="L24" t="str">
            <v>CORPORATE</v>
          </cell>
        </row>
        <row r="25">
          <cell r="A25">
            <v>878</v>
          </cell>
          <cell r="B25" t="str">
            <v>878-10-A-TX-5AO-050</v>
          </cell>
          <cell r="C25">
            <v>389</v>
          </cell>
          <cell r="D25">
            <v>2123</v>
          </cell>
          <cell r="F25" t="str">
            <v>AW  Purchase Accountng Entries</v>
          </cell>
          <cell r="G25" t="str">
            <v>BU-906</v>
          </cell>
          <cell r="H25" t="str">
            <v>CORPORATE OFFICE</v>
          </cell>
          <cell r="I25" t="str">
            <v>CORPOFFICE</v>
          </cell>
          <cell r="J25" t="str">
            <v>CORPORATE OFFICE DISTRICT</v>
          </cell>
          <cell r="K25" t="str">
            <v>CORPORATE</v>
          </cell>
          <cell r="L25" t="str">
            <v>CORPORATE</v>
          </cell>
        </row>
        <row r="26">
          <cell r="A26">
            <v>900</v>
          </cell>
          <cell r="B26" t="str">
            <v>900-10-A-TX-4AO-050</v>
          </cell>
          <cell r="C26">
            <v>400</v>
          </cell>
          <cell r="D26">
            <v>2124</v>
          </cell>
          <cell r="F26" t="str">
            <v>L W S Holdings, Inc.</v>
          </cell>
          <cell r="G26" t="str">
            <v>BU-906</v>
          </cell>
          <cell r="H26" t="str">
            <v>CORPORATE OFFICE</v>
          </cell>
          <cell r="I26" t="str">
            <v>CORPOFFICE</v>
          </cell>
          <cell r="J26" t="str">
            <v>CORPORATE OFFICE DISTRICT</v>
          </cell>
          <cell r="K26" t="str">
            <v>CORPORATE</v>
          </cell>
          <cell r="L26" t="str">
            <v>CORPORATE</v>
          </cell>
        </row>
        <row r="27">
          <cell r="A27" t="str">
            <v>7A1</v>
          </cell>
          <cell r="B27" t="str">
            <v>7A1-10-A-AZ-03O-050</v>
          </cell>
          <cell r="C27">
            <v>448</v>
          </cell>
          <cell r="D27">
            <v>2125</v>
          </cell>
          <cell r="F27" t="str">
            <v>AWIN Management, Inc</v>
          </cell>
          <cell r="G27" t="str">
            <v>BU-906</v>
          </cell>
          <cell r="H27" t="str">
            <v>CORPORATE OFFICE</v>
          </cell>
          <cell r="I27" t="str">
            <v>CORPOFFICE</v>
          </cell>
          <cell r="J27" t="str">
            <v>CORPORATE OFFICE DISTRICT</v>
          </cell>
          <cell r="K27" t="str">
            <v>CORPORATE</v>
          </cell>
          <cell r="L27" t="str">
            <v>CORPORATE</v>
          </cell>
        </row>
        <row r="28">
          <cell r="A28" t="str">
            <v>7A2</v>
          </cell>
          <cell r="B28" t="str">
            <v>7A2-10-A-AZ-03O-050</v>
          </cell>
          <cell r="C28">
            <v>449</v>
          </cell>
          <cell r="D28">
            <v>2126</v>
          </cell>
          <cell r="F28" t="str">
            <v>SOX Costs</v>
          </cell>
          <cell r="G28" t="str">
            <v>BU-906</v>
          </cell>
          <cell r="H28" t="str">
            <v>CORPORATE OFFICE</v>
          </cell>
          <cell r="I28" t="str">
            <v>CORPOFFICE</v>
          </cell>
          <cell r="J28" t="str">
            <v>CORPORATE OFFICE DISTRICT</v>
          </cell>
          <cell r="K28" t="str">
            <v>CORPORATE</v>
          </cell>
          <cell r="L28" t="str">
            <v>CORPORATE</v>
          </cell>
        </row>
        <row r="29">
          <cell r="A29" t="str">
            <v>7B2</v>
          </cell>
          <cell r="B29" t="str">
            <v>7B2-10-A-AZ-03O-050</v>
          </cell>
          <cell r="C29">
            <v>450</v>
          </cell>
          <cell r="D29">
            <v>2127</v>
          </cell>
          <cell r="F29" t="str">
            <v>XD ROUTE AUDIT</v>
          </cell>
          <cell r="G29" t="str">
            <v>BU-906</v>
          </cell>
          <cell r="H29" t="str">
            <v>CORPORATE OFFICE</v>
          </cell>
          <cell r="I29" t="str">
            <v>CORPOFFICE</v>
          </cell>
          <cell r="J29" t="str">
            <v>CORPORATE OFFICE DISTRICT</v>
          </cell>
          <cell r="K29" t="str">
            <v>CORPORATE</v>
          </cell>
          <cell r="L29" t="str">
            <v>CORPORATE</v>
          </cell>
        </row>
        <row r="30">
          <cell r="A30" t="str">
            <v>7B5</v>
          </cell>
          <cell r="B30" t="str">
            <v>7B5-10-A-AZ-03O-050</v>
          </cell>
          <cell r="C30">
            <v>451</v>
          </cell>
          <cell r="D30">
            <v>2128</v>
          </cell>
          <cell r="F30" t="str">
            <v>XD Purchasing</v>
          </cell>
          <cell r="G30" t="str">
            <v>BU-906</v>
          </cell>
          <cell r="H30" t="str">
            <v>CORPORATE OFFICE</v>
          </cell>
          <cell r="I30" t="str">
            <v>CORPOFFICE</v>
          </cell>
          <cell r="J30" t="str">
            <v>CORPORATE OFFICE DISTRICT</v>
          </cell>
          <cell r="K30" t="str">
            <v>CORPORATE</v>
          </cell>
          <cell r="L30" t="str">
            <v>CORPORATE</v>
          </cell>
        </row>
        <row r="31">
          <cell r="A31" t="str">
            <v>7B7</v>
          </cell>
          <cell r="B31" t="str">
            <v>7B7-10-A-AZ-03O-050</v>
          </cell>
          <cell r="C31">
            <v>452</v>
          </cell>
          <cell r="D31">
            <v>2129</v>
          </cell>
          <cell r="F31" t="str">
            <v>XD Rolloff Dispatch</v>
          </cell>
          <cell r="G31" t="str">
            <v>BU-906</v>
          </cell>
          <cell r="H31" t="str">
            <v>CORPORATE OFFICE</v>
          </cell>
          <cell r="I31" t="str">
            <v>CORPOFFICE</v>
          </cell>
          <cell r="J31" t="str">
            <v>CORPORATE OFFICE DISTRICT</v>
          </cell>
          <cell r="K31" t="str">
            <v>CORPORATE</v>
          </cell>
          <cell r="L31" t="str">
            <v>CORPORATE</v>
          </cell>
        </row>
        <row r="32">
          <cell r="A32" t="str">
            <v>7B9</v>
          </cell>
          <cell r="B32" t="str">
            <v>7B9-10-A-AZ-03O-050</v>
          </cell>
          <cell r="C32">
            <v>453</v>
          </cell>
          <cell r="D32">
            <v>2130</v>
          </cell>
          <cell r="F32" t="str">
            <v>XD Landfill Maintenance</v>
          </cell>
          <cell r="G32" t="str">
            <v>BU-906</v>
          </cell>
          <cell r="H32" t="str">
            <v>CORPORATE OFFICE</v>
          </cell>
          <cell r="I32" t="str">
            <v>CORPOFFICE</v>
          </cell>
          <cell r="J32" t="str">
            <v>CORPORATE OFFICE DISTRICT</v>
          </cell>
          <cell r="K32" t="str">
            <v>CORPORATE</v>
          </cell>
          <cell r="L32" t="str">
            <v>CORPORATE</v>
          </cell>
        </row>
        <row r="33">
          <cell r="A33" t="str">
            <v>7C1</v>
          </cell>
          <cell r="B33" t="str">
            <v>7C1-10-A-AZ-03O-050</v>
          </cell>
          <cell r="C33">
            <v>454</v>
          </cell>
          <cell r="D33">
            <v>2131</v>
          </cell>
          <cell r="F33" t="str">
            <v>XD Maintenance Std/Model Shop</v>
          </cell>
          <cell r="G33" t="str">
            <v>BU-906</v>
          </cell>
          <cell r="H33" t="str">
            <v>CORPORATE OFFICE</v>
          </cell>
          <cell r="I33" t="str">
            <v>CORPOFFICE</v>
          </cell>
          <cell r="J33" t="str">
            <v>CORPORATE OFFICE DISTRICT</v>
          </cell>
          <cell r="K33" t="str">
            <v>CORPORATE</v>
          </cell>
          <cell r="L33" t="str">
            <v>CORPORATE</v>
          </cell>
        </row>
        <row r="34">
          <cell r="A34" t="str">
            <v>7E1</v>
          </cell>
          <cell r="B34" t="str">
            <v>7E1-10-A-AZ-03O-050</v>
          </cell>
          <cell r="C34">
            <v>33</v>
          </cell>
          <cell r="D34">
            <v>2132</v>
          </cell>
          <cell r="F34" t="str">
            <v>XD Turnover</v>
          </cell>
          <cell r="G34" t="str">
            <v>BU-906</v>
          </cell>
          <cell r="H34" t="str">
            <v>CORPORATE OFFICE</v>
          </cell>
          <cell r="I34" t="str">
            <v>CORPOFFICE</v>
          </cell>
          <cell r="J34" t="str">
            <v>CORPORATE OFFICE DISTRICT</v>
          </cell>
          <cell r="K34" t="str">
            <v>CORPORATE</v>
          </cell>
          <cell r="L34" t="str">
            <v>CORPORATE</v>
          </cell>
        </row>
        <row r="35">
          <cell r="A35" t="str">
            <v>7E2</v>
          </cell>
          <cell r="B35" t="str">
            <v>7E2-10-A-AZ-03O-050</v>
          </cell>
          <cell r="C35">
            <v>277</v>
          </cell>
          <cell r="D35">
            <v>2133</v>
          </cell>
          <cell r="F35" t="str">
            <v>XD Temp Labor</v>
          </cell>
          <cell r="G35" t="str">
            <v>BU-906</v>
          </cell>
          <cell r="H35" t="str">
            <v>CORPORATE OFFICE</v>
          </cell>
          <cell r="I35" t="str">
            <v>CORPOFFICE</v>
          </cell>
          <cell r="J35" t="str">
            <v>CORPORATE OFFICE DISTRICT</v>
          </cell>
          <cell r="K35" t="str">
            <v>CORPORATE</v>
          </cell>
          <cell r="L35" t="str">
            <v>CORPORATE</v>
          </cell>
        </row>
        <row r="36">
          <cell r="A36" t="str">
            <v>7G2</v>
          </cell>
          <cell r="B36" t="str">
            <v>7G2-10-A-AZ-03O-050</v>
          </cell>
          <cell r="C36">
            <v>455</v>
          </cell>
          <cell r="D36">
            <v>2134</v>
          </cell>
          <cell r="F36" t="str">
            <v>XD Customer Cost Recovery Fees</v>
          </cell>
          <cell r="G36" t="str">
            <v>BU-906</v>
          </cell>
          <cell r="H36" t="str">
            <v>CORPORATE OFFICE</v>
          </cell>
          <cell r="I36" t="str">
            <v>CORPOFFICE</v>
          </cell>
          <cell r="J36" t="str">
            <v>CORPORATE OFFICE DISTRICT</v>
          </cell>
          <cell r="K36" t="str">
            <v>CORPORATE</v>
          </cell>
          <cell r="L36" t="str">
            <v>CORPORATE</v>
          </cell>
        </row>
        <row r="37">
          <cell r="A37" t="str">
            <v>7G3</v>
          </cell>
          <cell r="B37" t="str">
            <v>7G3-10-A-AZ-03O-050</v>
          </cell>
          <cell r="C37">
            <v>456</v>
          </cell>
          <cell r="D37">
            <v>2135</v>
          </cell>
          <cell r="F37" t="str">
            <v>XD DSO</v>
          </cell>
          <cell r="G37" t="str">
            <v>BU-906</v>
          </cell>
          <cell r="H37" t="str">
            <v>CORPORATE OFFICE</v>
          </cell>
          <cell r="I37" t="str">
            <v>CORPOFFICE</v>
          </cell>
          <cell r="J37" t="str">
            <v>CORPORATE OFFICE DISTRICT</v>
          </cell>
          <cell r="K37" t="str">
            <v>CORPORATE</v>
          </cell>
          <cell r="L37" t="str">
            <v>CORPORATE</v>
          </cell>
        </row>
        <row r="38">
          <cell r="A38" t="str">
            <v>B85</v>
          </cell>
          <cell r="B38" t="str">
            <v>B85-10-A-TX-6CO-050</v>
          </cell>
          <cell r="C38">
            <v>467</v>
          </cell>
          <cell r="D38">
            <v>2136</v>
          </cell>
          <cell r="F38" t="str">
            <v>CECOS International</v>
          </cell>
          <cell r="G38" t="str">
            <v>BU-906</v>
          </cell>
          <cell r="H38" t="str">
            <v>CORPORATE OFFICE</v>
          </cell>
          <cell r="I38" t="str">
            <v>CORPOFFICE</v>
          </cell>
          <cell r="J38" t="str">
            <v>CORPORATE OFFICE DISTRICT</v>
          </cell>
          <cell r="K38" t="str">
            <v>CORPORATE</v>
          </cell>
          <cell r="L38" t="str">
            <v>CORPORATE</v>
          </cell>
        </row>
        <row r="39">
          <cell r="A39" t="str">
            <v>B87</v>
          </cell>
          <cell r="B39" t="str">
            <v>B87-10-A-TX-03O-050</v>
          </cell>
          <cell r="C39">
            <v>468</v>
          </cell>
          <cell r="D39">
            <v>2137</v>
          </cell>
          <cell r="F39" t="str">
            <v>Corporate</v>
          </cell>
          <cell r="G39" t="str">
            <v>BU-906</v>
          </cell>
          <cell r="H39" t="str">
            <v>CORPORATE OFFICE</v>
          </cell>
          <cell r="I39" t="str">
            <v>CORPOFFICE</v>
          </cell>
          <cell r="J39" t="str">
            <v>CORPORATE OFFICE DISTRICT</v>
          </cell>
          <cell r="K39" t="str">
            <v>CORPORATE</v>
          </cell>
          <cell r="L39" t="str">
            <v>CORPORATE</v>
          </cell>
        </row>
        <row r="40">
          <cell r="A40" t="str">
            <v>C99</v>
          </cell>
          <cell r="B40" t="str">
            <v>C99-10-A-AZ-03O-050</v>
          </cell>
          <cell r="C40">
            <v>477</v>
          </cell>
          <cell r="D40">
            <v>2138</v>
          </cell>
          <cell r="F40" t="str">
            <v>Canadian - US$ Payments</v>
          </cell>
          <cell r="G40" t="str">
            <v>BU-906</v>
          </cell>
          <cell r="H40" t="str">
            <v>CORPORATE OFFICE</v>
          </cell>
          <cell r="I40" t="str">
            <v>CORPOFFICE</v>
          </cell>
          <cell r="J40" t="str">
            <v>CORPORATE OFFICE DISTRICT</v>
          </cell>
          <cell r="K40" t="str">
            <v>CORPORATE</v>
          </cell>
          <cell r="L40" t="str">
            <v>CORPORATE</v>
          </cell>
        </row>
        <row r="41">
          <cell r="A41" t="str">
            <v>D29</v>
          </cell>
          <cell r="B41" t="str">
            <v>D29-10-A-TX-5PO-050</v>
          </cell>
          <cell r="C41">
            <v>493</v>
          </cell>
          <cell r="D41">
            <v>2139</v>
          </cell>
          <cell r="F41" t="str">
            <v>AW  Financial Service</v>
          </cell>
          <cell r="G41" t="str">
            <v>BU-906</v>
          </cell>
          <cell r="H41" t="str">
            <v>CORPORATE OFFICE</v>
          </cell>
          <cell r="I41" t="str">
            <v>CORPOFFICE</v>
          </cell>
          <cell r="J41" t="str">
            <v>CORPORATE OFFICE DISTRICT</v>
          </cell>
          <cell r="K41" t="str">
            <v>CORPORATE</v>
          </cell>
          <cell r="L41" t="str">
            <v>CORPORATE</v>
          </cell>
        </row>
        <row r="42">
          <cell r="A42" t="str">
            <v>D30</v>
          </cell>
          <cell r="B42" t="str">
            <v>D30-10-A-TX-5AO-050</v>
          </cell>
          <cell r="C42">
            <v>494</v>
          </cell>
          <cell r="D42">
            <v>2140</v>
          </cell>
          <cell r="F42" t="str">
            <v>Allied Waste Services</v>
          </cell>
          <cell r="G42" t="str">
            <v>BU-906</v>
          </cell>
          <cell r="H42" t="str">
            <v>CORPORATE OFFICE</v>
          </cell>
          <cell r="I42" t="str">
            <v>CORPOFFICE</v>
          </cell>
          <cell r="J42" t="str">
            <v>CORPORATE OFFICE DISTRICT</v>
          </cell>
          <cell r="K42" t="str">
            <v>CORPORATE</v>
          </cell>
          <cell r="L42" t="str">
            <v>CORPORATE</v>
          </cell>
        </row>
        <row r="43">
          <cell r="A43" t="str">
            <v>7R1</v>
          </cell>
          <cell r="B43" t="str">
            <v>7R1-10-A-MI-07O-050</v>
          </cell>
          <cell r="C43">
            <v>457</v>
          </cell>
          <cell r="D43">
            <v>4001</v>
          </cell>
          <cell r="F43" t="str">
            <v>Region Office - East</v>
          </cell>
          <cell r="G43" t="str">
            <v>BU-EAS</v>
          </cell>
          <cell r="H43" t="str">
            <v>REGION OFFICE - EAST</v>
          </cell>
          <cell r="I43" t="str">
            <v>REGEAST</v>
          </cell>
          <cell r="J43" t="str">
            <v>EAST REGION OFFICE (DISTRICT)</v>
          </cell>
          <cell r="K43" t="str">
            <v>EAST</v>
          </cell>
          <cell r="L43" t="str">
            <v>EAST REGION</v>
          </cell>
        </row>
        <row r="44">
          <cell r="A44" t="str">
            <v>7R2</v>
          </cell>
          <cell r="B44" t="str">
            <v>7R2-10-A-IL-07O-050</v>
          </cell>
          <cell r="C44">
            <v>458</v>
          </cell>
          <cell r="D44">
            <v>4003</v>
          </cell>
          <cell r="F44" t="str">
            <v>Region Office - MidWest</v>
          </cell>
          <cell r="G44" t="str">
            <v>BU-MID</v>
          </cell>
          <cell r="H44" t="str">
            <v>REGION OFFICE - MIDWEST</v>
          </cell>
          <cell r="I44" t="str">
            <v>REGMIDWEST</v>
          </cell>
          <cell r="J44" t="str">
            <v>MIDWEST REGION OFFICE DISTRICT</v>
          </cell>
          <cell r="K44" t="str">
            <v>MIDWEST</v>
          </cell>
          <cell r="L44" t="str">
            <v>MIDWEST REGION</v>
          </cell>
        </row>
        <row r="45">
          <cell r="A45" t="str">
            <v>7R3</v>
          </cell>
          <cell r="B45" t="str">
            <v>7R3-10-A-TX-13O-050</v>
          </cell>
          <cell r="C45">
            <v>459</v>
          </cell>
          <cell r="D45">
            <v>4002</v>
          </cell>
          <cell r="F45" t="str">
            <v>Region Office - South</v>
          </cell>
          <cell r="G45" t="str">
            <v>BU-SOU</v>
          </cell>
          <cell r="H45" t="str">
            <v>REGION OFFICE - SOUTH</v>
          </cell>
          <cell r="I45" t="str">
            <v>REGSOUTH</v>
          </cell>
          <cell r="J45" t="str">
            <v>SOUTH REGION OFFICE DISTRICT</v>
          </cell>
          <cell r="K45" t="str">
            <v>SOUTH</v>
          </cell>
          <cell r="L45" t="str">
            <v>SOUTH REGION</v>
          </cell>
        </row>
        <row r="46">
          <cell r="A46" t="str">
            <v>7R4</v>
          </cell>
          <cell r="B46" t="str">
            <v>7R4-10-A-CA-07O-050</v>
          </cell>
          <cell r="C46">
            <v>460</v>
          </cell>
          <cell r="D46">
            <v>4004</v>
          </cell>
          <cell r="F46" t="str">
            <v>Region Office - West</v>
          </cell>
          <cell r="G46" t="str">
            <v>BU-WES</v>
          </cell>
          <cell r="H46" t="str">
            <v>REGION OFFICE - WEST</v>
          </cell>
          <cell r="I46" t="str">
            <v>REGWEST</v>
          </cell>
          <cell r="J46" t="str">
            <v>WEST REGION OFFICE DISTRICT</v>
          </cell>
          <cell r="K46" t="str">
            <v>WEST</v>
          </cell>
          <cell r="L46" t="str">
            <v>WEST REGION</v>
          </cell>
        </row>
        <row r="47">
          <cell r="A47" t="str">
            <v>B94</v>
          </cell>
          <cell r="B47" t="str">
            <v>B94-10-A-TN-9BO-050</v>
          </cell>
          <cell r="C47">
            <v>469</v>
          </cell>
          <cell r="D47">
            <v>4005</v>
          </cell>
          <cell r="F47" t="str">
            <v>Tennessee Adjustment Company</v>
          </cell>
          <cell r="G47" t="str">
            <v>BU-970</v>
          </cell>
          <cell r="H47" t="str">
            <v>NON-OP TENNESSEE</v>
          </cell>
          <cell r="I47" t="str">
            <v>KENTUCKYTN</v>
          </cell>
          <cell r="J47" t="str">
            <v>KENTUCKY-TENNESSEE DISTRICT</v>
          </cell>
          <cell r="K47" t="str">
            <v>MIDWEST</v>
          </cell>
          <cell r="L47" t="str">
            <v>MIDWEST REGION</v>
          </cell>
        </row>
        <row r="48">
          <cell r="A48" t="str">
            <v>B95</v>
          </cell>
          <cell r="B48" t="str">
            <v>B95-10-A-MA-3PO-050</v>
          </cell>
          <cell r="C48">
            <v>470</v>
          </cell>
          <cell r="D48">
            <v>4006</v>
          </cell>
          <cell r="F48" t="str">
            <v>New England Adj Company</v>
          </cell>
          <cell r="G48" t="str">
            <v>BU-954</v>
          </cell>
          <cell r="H48" t="str">
            <v>NON-OP NEW ENGLAND</v>
          </cell>
          <cell r="I48" t="str">
            <v>NEWENG</v>
          </cell>
          <cell r="J48" t="str">
            <v>NEW ENGLAND DISTRICT</v>
          </cell>
          <cell r="K48" t="str">
            <v>EAST</v>
          </cell>
          <cell r="L48" t="str">
            <v>EAST REGION</v>
          </cell>
        </row>
        <row r="49">
          <cell r="A49">
            <v>7</v>
          </cell>
          <cell r="B49" t="str">
            <v>007-10-A-IL-33O-050</v>
          </cell>
          <cell r="C49">
            <v>1</v>
          </cell>
          <cell r="D49">
            <v>4007</v>
          </cell>
          <cell r="F49" t="str">
            <v>Belleville Landfill</v>
          </cell>
          <cell r="G49" t="str">
            <v>BU-969</v>
          </cell>
          <cell r="H49" t="str">
            <v>NON-OP ST. LOUIS</v>
          </cell>
          <cell r="I49" t="str">
            <v>STL METRO</v>
          </cell>
          <cell r="J49" t="str">
            <v>ST LOUIS METRO DISTRICT</v>
          </cell>
          <cell r="K49" t="str">
            <v>MIDWEST</v>
          </cell>
          <cell r="L49" t="str">
            <v>MIDWEST REGION</v>
          </cell>
        </row>
        <row r="50">
          <cell r="A50" t="str">
            <v>B96</v>
          </cell>
          <cell r="B50" t="str">
            <v>B96-10-A-OK-13O-050</v>
          </cell>
          <cell r="C50">
            <v>471</v>
          </cell>
          <cell r="D50">
            <v>4008</v>
          </cell>
          <cell r="F50" t="str">
            <v>Oklahoma District Adj Co</v>
          </cell>
          <cell r="G50" t="str">
            <v>BU-960</v>
          </cell>
          <cell r="H50" t="str">
            <v>NON-OP OKLAHOMA / WEST TEXAS</v>
          </cell>
          <cell r="I50" t="str">
            <v>W MO/OK</v>
          </cell>
          <cell r="J50" t="str">
            <v>W MISSOURI/OKLAHOMA DISTRICT</v>
          </cell>
          <cell r="K50" t="str">
            <v>MIDWEST</v>
          </cell>
          <cell r="L50" t="str">
            <v>MIDWEST REGION</v>
          </cell>
        </row>
        <row r="51">
          <cell r="A51">
            <v>9</v>
          </cell>
          <cell r="B51" t="str">
            <v>009-10-A-OH-5ZO-050</v>
          </cell>
          <cell r="C51">
            <v>2</v>
          </cell>
          <cell r="D51">
            <v>4009</v>
          </cell>
          <cell r="E51" t="str">
            <v>Yes</v>
          </cell>
          <cell r="F51" t="str">
            <v>AWS - Celina</v>
          </cell>
          <cell r="G51" t="str">
            <v>BU-089</v>
          </cell>
          <cell r="H51" t="str">
            <v>WESTERN OHIO</v>
          </cell>
          <cell r="I51" t="str">
            <v>OHIO</v>
          </cell>
          <cell r="J51" t="str">
            <v>OHIO DISTRICT</v>
          </cell>
          <cell r="K51" t="str">
            <v>EAST</v>
          </cell>
          <cell r="L51" t="str">
            <v>EAST REGION</v>
          </cell>
        </row>
        <row r="52">
          <cell r="A52" t="str">
            <v>B97</v>
          </cell>
          <cell r="B52" t="str">
            <v>B97-10-A-CO-3PO-050</v>
          </cell>
          <cell r="C52">
            <v>472</v>
          </cell>
          <cell r="D52">
            <v>4010</v>
          </cell>
          <cell r="F52" t="str">
            <v>COLORADO ADJUSTMENT CO</v>
          </cell>
          <cell r="G52" t="str">
            <v>BU-192</v>
          </cell>
          <cell r="H52" t="str">
            <v>NON-OP COLORADO</v>
          </cell>
          <cell r="I52" t="str">
            <v>MOUNTAIN</v>
          </cell>
          <cell r="J52" t="str">
            <v>MOUNTAIN DISTRICT</v>
          </cell>
          <cell r="K52" t="str">
            <v>WEST</v>
          </cell>
          <cell r="L52" t="str">
            <v>WEST REGION</v>
          </cell>
        </row>
        <row r="53">
          <cell r="A53" t="str">
            <v>B98</v>
          </cell>
          <cell r="B53" t="str">
            <v>B98-10-A-TX-8ZO-050</v>
          </cell>
          <cell r="C53">
            <v>473</v>
          </cell>
          <cell r="D53">
            <v>4011</v>
          </cell>
          <cell r="F53" t="str">
            <v>S/C Texas Adjustment Co</v>
          </cell>
          <cell r="G53" t="str">
            <v>BU-966</v>
          </cell>
          <cell r="H53" t="str">
            <v>NON-OP SOUTH CENTRAL TEXAS</v>
          </cell>
          <cell r="I53" t="str">
            <v>SCTEXAS</v>
          </cell>
          <cell r="J53" t="str">
            <v>SOUTH CENTRAL TEXAS DISTRICT</v>
          </cell>
          <cell r="K53" t="str">
            <v>SOUTH</v>
          </cell>
          <cell r="L53" t="str">
            <v>SOUTH REGION</v>
          </cell>
        </row>
        <row r="54">
          <cell r="A54" t="str">
            <v>B99</v>
          </cell>
          <cell r="B54" t="str">
            <v>B99-10-A-IN-3PO-050</v>
          </cell>
          <cell r="C54">
            <v>474</v>
          </cell>
          <cell r="D54">
            <v>4012</v>
          </cell>
          <cell r="F54" t="str">
            <v>Ohio Valley Adjustment Company</v>
          </cell>
          <cell r="G54" t="str">
            <v>BU-969</v>
          </cell>
          <cell r="H54" t="str">
            <v>NON-OP ST. LOUIS</v>
          </cell>
          <cell r="I54" t="str">
            <v>STL METRO</v>
          </cell>
          <cell r="J54" t="str">
            <v>ST LOUIS METRO DISTRICT</v>
          </cell>
          <cell r="K54" t="str">
            <v>MIDWEST</v>
          </cell>
          <cell r="L54" t="str">
            <v>MIDWEST REGION</v>
          </cell>
        </row>
        <row r="55">
          <cell r="A55" t="str">
            <v>C01</v>
          </cell>
          <cell r="B55" t="str">
            <v>C01-10-A-IN-22O-050</v>
          </cell>
          <cell r="C55">
            <v>475</v>
          </cell>
          <cell r="D55">
            <v>4013</v>
          </cell>
          <cell r="F55" t="str">
            <v>East Chicago Compost</v>
          </cell>
          <cell r="G55" t="str">
            <v>BU-072</v>
          </cell>
          <cell r="H55" t="str">
            <v>NORTHERN INDIANA POST COLLECT</v>
          </cell>
          <cell r="I55" t="str">
            <v>INDIANA</v>
          </cell>
          <cell r="J55" t="str">
            <v>INDIANA DISTRICT</v>
          </cell>
          <cell r="K55" t="str">
            <v>MIDWEST</v>
          </cell>
          <cell r="L55" t="str">
            <v>MIDWEST REGION</v>
          </cell>
        </row>
        <row r="56">
          <cell r="A56">
            <v>14</v>
          </cell>
          <cell r="B56" t="str">
            <v>014-10-A-IL-3PO-050</v>
          </cell>
          <cell r="C56">
            <v>3</v>
          </cell>
          <cell r="D56">
            <v>4014</v>
          </cell>
          <cell r="E56" t="str">
            <v>Yes</v>
          </cell>
          <cell r="F56" t="str">
            <v>AW  Palatine</v>
          </cell>
          <cell r="G56" t="str">
            <v>BU-937</v>
          </cell>
          <cell r="H56" t="str">
            <v>NON-OP CHICAGO SUBURBAN</v>
          </cell>
          <cell r="I56" t="str">
            <v>CHICAGO</v>
          </cell>
          <cell r="J56" t="str">
            <v>CHICAGO DISTRICT</v>
          </cell>
          <cell r="K56" t="str">
            <v>MIDWEST</v>
          </cell>
          <cell r="L56" t="str">
            <v>MIDWEST REGION</v>
          </cell>
        </row>
        <row r="57">
          <cell r="A57">
            <v>15</v>
          </cell>
          <cell r="B57" t="str">
            <v>015-10-A-IA-06O-050</v>
          </cell>
          <cell r="C57">
            <v>4</v>
          </cell>
          <cell r="D57">
            <v>4015</v>
          </cell>
          <cell r="E57" t="str">
            <v>Yes</v>
          </cell>
          <cell r="F57" t="str">
            <v>AWS - Clinton</v>
          </cell>
          <cell r="G57" t="str">
            <v>BU-051</v>
          </cell>
          <cell r="H57" t="str">
            <v>BETTENDORF / CLINTON IA</v>
          </cell>
          <cell r="I57" t="str">
            <v>WILLINOIS</v>
          </cell>
          <cell r="J57" t="str">
            <v>WESTERN ILLINOIS DISTRICT</v>
          </cell>
          <cell r="K57" t="str">
            <v>MIDWEST</v>
          </cell>
          <cell r="L57" t="str">
            <v>MIDWEST REGION</v>
          </cell>
        </row>
        <row r="58">
          <cell r="A58" t="str">
            <v>C02</v>
          </cell>
          <cell r="B58" t="str">
            <v>C02-10-A-MN-3PO-050</v>
          </cell>
          <cell r="C58">
            <v>476</v>
          </cell>
          <cell r="D58">
            <v>4016</v>
          </cell>
          <cell r="F58" t="str">
            <v>Pine Bend Compost Site</v>
          </cell>
          <cell r="G58" t="str">
            <v>BU-045</v>
          </cell>
          <cell r="H58" t="str">
            <v>TWIN CITIES POST COLLECTIONS</v>
          </cell>
          <cell r="I58" t="str">
            <v>MINNESOTA</v>
          </cell>
          <cell r="J58" t="str">
            <v>MINNESOTA DISTRICT</v>
          </cell>
          <cell r="K58" t="str">
            <v>MIDWEST</v>
          </cell>
          <cell r="L58" t="str">
            <v>MIDWEST REGION</v>
          </cell>
        </row>
        <row r="59">
          <cell r="A59" t="str">
            <v>CON</v>
          </cell>
          <cell r="B59" t="str">
            <v>CON-10-A-IL-E3O-050</v>
          </cell>
          <cell r="C59">
            <v>479</v>
          </cell>
          <cell r="D59">
            <v>4017</v>
          </cell>
          <cell r="F59" t="str">
            <v>Congress Consolidation</v>
          </cell>
          <cell r="G59" t="str">
            <v>BU-937</v>
          </cell>
          <cell r="H59" t="str">
            <v>NON-OP CHICAGO SUBURBAN</v>
          </cell>
          <cell r="I59" t="str">
            <v>CHICAGO</v>
          </cell>
          <cell r="J59" t="str">
            <v>CHICAGO DISTRICT</v>
          </cell>
          <cell r="K59" t="str">
            <v>MIDWEST</v>
          </cell>
          <cell r="L59" t="str">
            <v>MIDWEST REGION</v>
          </cell>
        </row>
        <row r="60">
          <cell r="A60" t="str">
            <v>CS1</v>
          </cell>
          <cell r="B60" t="str">
            <v>CS1-10-A-IN-07O-050</v>
          </cell>
          <cell r="C60">
            <v>480</v>
          </cell>
          <cell r="D60">
            <v>4018</v>
          </cell>
          <cell r="F60" t="str">
            <v>Regional Customer Support Cntr</v>
          </cell>
          <cell r="G60" t="str">
            <v>BU-MID</v>
          </cell>
          <cell r="H60" t="str">
            <v>REGION OFFICE - MIDWEST</v>
          </cell>
          <cell r="I60" t="str">
            <v>REGMIDWEST</v>
          </cell>
          <cell r="J60" t="str">
            <v>MIDWEST REGION OFFICE DISTRICT</v>
          </cell>
          <cell r="K60" t="str">
            <v>MIDWEST</v>
          </cell>
          <cell r="L60" t="str">
            <v>MIDWEST REGION</v>
          </cell>
        </row>
        <row r="61">
          <cell r="A61" t="str">
            <v>CS2</v>
          </cell>
          <cell r="B61" t="str">
            <v>CS2-10-A-NC-9BO-050</v>
          </cell>
          <cell r="C61">
            <v>481</v>
          </cell>
          <cell r="D61">
            <v>4019</v>
          </cell>
          <cell r="F61" t="str">
            <v>Regional Customer Support Cntr</v>
          </cell>
          <cell r="G61" t="str">
            <v>BU-EAS</v>
          </cell>
          <cell r="H61" t="str">
            <v>REGION OFFICE - EAST</v>
          </cell>
          <cell r="I61" t="str">
            <v>REGEAST</v>
          </cell>
          <cell r="J61" t="str">
            <v>EAST REGION OFFICE (DISTRICT)</v>
          </cell>
          <cell r="K61" t="str">
            <v>EAST</v>
          </cell>
          <cell r="L61" t="str">
            <v>EAST REGION</v>
          </cell>
        </row>
        <row r="62">
          <cell r="A62" t="str">
            <v>D03</v>
          </cell>
          <cell r="B62" t="str">
            <v>D03-10-A-NJ-5DO-050</v>
          </cell>
          <cell r="C62">
            <v>482</v>
          </cell>
          <cell r="D62">
            <v>4021</v>
          </cell>
          <cell r="F62" t="str">
            <v>Amer Ref-Fuel-Essex County</v>
          </cell>
          <cell r="G62" t="str">
            <v>BU-955</v>
          </cell>
          <cell r="H62" t="str">
            <v>NON-OP NEW JERSEY</v>
          </cell>
          <cell r="I62" t="str">
            <v>EPENN</v>
          </cell>
          <cell r="J62" t="str">
            <v>EASTERN PENNSYLVANIA DISTRICT</v>
          </cell>
          <cell r="K62" t="str">
            <v>EAST</v>
          </cell>
          <cell r="L62" t="str">
            <v>EAST REGION</v>
          </cell>
        </row>
        <row r="63">
          <cell r="A63" t="str">
            <v>D04</v>
          </cell>
          <cell r="B63" t="str">
            <v>D04-10-A-NY-5EO-050</v>
          </cell>
          <cell r="C63">
            <v>483</v>
          </cell>
          <cell r="D63">
            <v>4022</v>
          </cell>
          <cell r="F63" t="str">
            <v>Amer Ref-Fuel-Hempsted</v>
          </cell>
          <cell r="G63" t="str">
            <v>BU-957</v>
          </cell>
          <cell r="H63" t="str">
            <v>NON-OP NEW YORK CITY METRO</v>
          </cell>
          <cell r="I63" t="str">
            <v>NEW YORK</v>
          </cell>
          <cell r="J63" t="str">
            <v>NEW YORK DISTRICT</v>
          </cell>
          <cell r="K63" t="str">
            <v>EAST</v>
          </cell>
          <cell r="L63" t="str">
            <v>EAST REGION</v>
          </cell>
        </row>
        <row r="64">
          <cell r="A64" t="str">
            <v>D05</v>
          </cell>
          <cell r="B64" t="str">
            <v>D05-10-A-NY-5CO-050</v>
          </cell>
          <cell r="C64">
            <v>484</v>
          </cell>
          <cell r="D64">
            <v>4023</v>
          </cell>
          <cell r="F64" t="str">
            <v>Energy Niagra</v>
          </cell>
          <cell r="G64" t="str">
            <v>BU-136</v>
          </cell>
          <cell r="H64" t="str">
            <v>NON-OP BUFFALO</v>
          </cell>
          <cell r="I64" t="str">
            <v>WPENN</v>
          </cell>
          <cell r="J64" t="str">
            <v>WESTERN PENNSYLVANIA DISTRICT</v>
          </cell>
          <cell r="K64" t="str">
            <v>EAST</v>
          </cell>
          <cell r="L64" t="str">
            <v>EAST REGION</v>
          </cell>
        </row>
        <row r="65">
          <cell r="A65" t="str">
            <v>D06</v>
          </cell>
          <cell r="B65" t="str">
            <v>D06-10-A-CT-5GO-050</v>
          </cell>
          <cell r="C65">
            <v>485</v>
          </cell>
          <cell r="D65">
            <v>4024</v>
          </cell>
          <cell r="F65" t="str">
            <v>Energy Systems-SE Conncticut</v>
          </cell>
          <cell r="G65" t="str">
            <v>BU-958</v>
          </cell>
          <cell r="H65" t="str">
            <v>NON-OP EASTERN NEWYORK</v>
          </cell>
          <cell r="I65" t="str">
            <v>NEW YORK</v>
          </cell>
          <cell r="J65" t="str">
            <v>NEW YORK DISTRICT</v>
          </cell>
          <cell r="K65" t="str">
            <v>EAST</v>
          </cell>
          <cell r="L65" t="str">
            <v>EAST REGION</v>
          </cell>
        </row>
        <row r="66">
          <cell r="A66" t="str">
            <v>D07</v>
          </cell>
          <cell r="B66" t="str">
            <v>D07-10-A-CT-5TO-050</v>
          </cell>
          <cell r="C66">
            <v>486</v>
          </cell>
          <cell r="D66">
            <v>4025</v>
          </cell>
          <cell r="F66" t="str">
            <v>AMRF-SE Conn LTD Plant</v>
          </cell>
          <cell r="G66" t="str">
            <v>BU-958</v>
          </cell>
          <cell r="H66" t="str">
            <v>NON-OP EASTERN NEWYORK</v>
          </cell>
          <cell r="I66" t="str">
            <v>NEW YORK</v>
          </cell>
          <cell r="J66" t="str">
            <v>NEW YORK DISTRICT</v>
          </cell>
          <cell r="K66" t="str">
            <v>EAST</v>
          </cell>
          <cell r="L66" t="str">
            <v>EAST REGION</v>
          </cell>
        </row>
        <row r="67">
          <cell r="A67">
            <v>26</v>
          </cell>
          <cell r="B67" t="str">
            <v>026-10-A-OH-5ZO-050</v>
          </cell>
          <cell r="C67">
            <v>6</v>
          </cell>
          <cell r="D67">
            <v>4026</v>
          </cell>
          <cell r="E67" t="str">
            <v>Yes</v>
          </cell>
          <cell r="F67" t="str">
            <v>AWS - Salem - OH</v>
          </cell>
          <cell r="G67" t="str">
            <v>BU-183</v>
          </cell>
          <cell r="H67" t="str">
            <v>YOUNGSTOWN</v>
          </cell>
          <cell r="I67" t="str">
            <v>WPENN</v>
          </cell>
          <cell r="J67" t="str">
            <v>WESTERN PENNSYLVANIA DISTRICT</v>
          </cell>
          <cell r="K67" t="str">
            <v>EAST</v>
          </cell>
          <cell r="L67" t="str">
            <v>EAST REGION</v>
          </cell>
        </row>
        <row r="68">
          <cell r="A68" t="str">
            <v>D08</v>
          </cell>
          <cell r="B68" t="str">
            <v>D08-10-A-PA-5HO-050</v>
          </cell>
          <cell r="C68">
            <v>487</v>
          </cell>
          <cell r="D68">
            <v>4028</v>
          </cell>
          <cell r="F68" t="str">
            <v>ARC-Delco</v>
          </cell>
          <cell r="G68" t="str">
            <v>BU-941</v>
          </cell>
          <cell r="H68" t="str">
            <v>NON-OP EASTERN PENNSYLVANIA</v>
          </cell>
          <cell r="I68" t="str">
            <v>EPENN</v>
          </cell>
          <cell r="J68" t="str">
            <v>EASTERN PENNSYLVANIA DISTRICT</v>
          </cell>
          <cell r="K68" t="str">
            <v>EAST</v>
          </cell>
          <cell r="L68" t="str">
            <v>EAST REGION</v>
          </cell>
        </row>
        <row r="69">
          <cell r="A69" t="str">
            <v>D50</v>
          </cell>
          <cell r="B69" t="str">
            <v>D50-10-A-MA-5BO-050</v>
          </cell>
          <cell r="C69">
            <v>495</v>
          </cell>
          <cell r="D69">
            <v>4029</v>
          </cell>
          <cell r="F69" t="str">
            <v>SE Mass</v>
          </cell>
          <cell r="G69" t="str">
            <v>BU-954</v>
          </cell>
          <cell r="H69" t="str">
            <v>NON-OP NEW ENGLAND</v>
          </cell>
          <cell r="I69" t="str">
            <v>NEWENG</v>
          </cell>
          <cell r="J69" t="str">
            <v>NEW ENGLAND DISTRICT</v>
          </cell>
          <cell r="K69" t="str">
            <v>EAST</v>
          </cell>
          <cell r="L69" t="str">
            <v>EAST REGION</v>
          </cell>
        </row>
        <row r="70">
          <cell r="A70">
            <v>30</v>
          </cell>
          <cell r="B70" t="str">
            <v>030-10-A-MA-13O-050</v>
          </cell>
          <cell r="C70">
            <v>8</v>
          </cell>
          <cell r="D70">
            <v>4030</v>
          </cell>
          <cell r="F70" t="str">
            <v>Plainville L/F</v>
          </cell>
          <cell r="G70" t="str">
            <v>BU-954</v>
          </cell>
          <cell r="H70" t="str">
            <v>NON-OP NEW ENGLAND</v>
          </cell>
          <cell r="I70" t="str">
            <v>NEWENG</v>
          </cell>
          <cell r="J70" t="str">
            <v>NEW ENGLAND DISTRICT</v>
          </cell>
          <cell r="K70" t="str">
            <v>EAST</v>
          </cell>
          <cell r="L70" t="str">
            <v>EAST REGION</v>
          </cell>
        </row>
        <row r="71">
          <cell r="A71" t="str">
            <v>D60</v>
          </cell>
          <cell r="B71" t="str">
            <v>D60-10-A-MN-3PO-050</v>
          </cell>
          <cell r="C71">
            <v>497</v>
          </cell>
          <cell r="D71">
            <v>4031</v>
          </cell>
          <cell r="F71" t="str">
            <v>Hennepin</v>
          </cell>
          <cell r="G71" t="str">
            <v>BU-045</v>
          </cell>
          <cell r="H71" t="str">
            <v>TWIN CITIES POST COLLECTIONS</v>
          </cell>
          <cell r="I71" t="str">
            <v>MINNESOTA</v>
          </cell>
          <cell r="J71" t="str">
            <v>MINNESOTA DISTRICT</v>
          </cell>
          <cell r="K71" t="str">
            <v>MIDWEST</v>
          </cell>
          <cell r="L71" t="str">
            <v>MIDWEST REGION</v>
          </cell>
        </row>
        <row r="72">
          <cell r="A72">
            <v>32</v>
          </cell>
          <cell r="B72" t="str">
            <v>032-10-A-OH-30O-050</v>
          </cell>
          <cell r="C72">
            <v>9</v>
          </cell>
          <cell r="D72">
            <v>4032</v>
          </cell>
          <cell r="F72" t="str">
            <v>Celina L/F</v>
          </cell>
          <cell r="G72" t="str">
            <v>BU-089</v>
          </cell>
          <cell r="H72" t="str">
            <v>WESTERN OHIO</v>
          </cell>
          <cell r="I72" t="str">
            <v>OHIO</v>
          </cell>
          <cell r="J72" t="str">
            <v>OHIO DISTRICT</v>
          </cell>
          <cell r="K72" t="str">
            <v>EAST</v>
          </cell>
          <cell r="L72" t="str">
            <v>EAST REGION</v>
          </cell>
        </row>
        <row r="73">
          <cell r="A73" t="str">
            <v>D62</v>
          </cell>
          <cell r="B73" t="str">
            <v>D62-10-A-NY-5FO-050</v>
          </cell>
          <cell r="C73">
            <v>498</v>
          </cell>
          <cell r="D73">
            <v>4033</v>
          </cell>
          <cell r="F73" t="str">
            <v>Transriver Marketing</v>
          </cell>
          <cell r="G73" t="str">
            <v>BU-957</v>
          </cell>
          <cell r="H73" t="str">
            <v>NON-OP NEW YORK CITY METRO</v>
          </cell>
          <cell r="I73" t="str">
            <v>NEW YORK</v>
          </cell>
          <cell r="J73" t="str">
            <v>NEW YORK DISTRICT</v>
          </cell>
          <cell r="K73" t="str">
            <v>EAST</v>
          </cell>
          <cell r="L73" t="str">
            <v>EAST REGION</v>
          </cell>
        </row>
        <row r="74">
          <cell r="A74" t="str">
            <v>D78</v>
          </cell>
          <cell r="B74" t="str">
            <v>D78-10-A-OR-6SO-050</v>
          </cell>
          <cell r="C74">
            <v>506</v>
          </cell>
          <cell r="D74">
            <v>4034</v>
          </cell>
          <cell r="F74" t="str">
            <v>Agri-Tech of Oregon, Inc.</v>
          </cell>
          <cell r="G74" t="str">
            <v>BU-261</v>
          </cell>
          <cell r="H74" t="str">
            <v>WOODBURN/SALEM</v>
          </cell>
          <cell r="I74" t="str">
            <v>ORIDMT</v>
          </cell>
          <cell r="J74" t="str">
            <v>OREGON-IDAHO-MONTANA DISTRICT</v>
          </cell>
          <cell r="K74" t="str">
            <v>WEST</v>
          </cell>
          <cell r="L74" t="str">
            <v>WEST REGION</v>
          </cell>
        </row>
        <row r="75">
          <cell r="A75">
            <v>35</v>
          </cell>
          <cell r="B75" t="str">
            <v>035-10-A-MO-06O-050</v>
          </cell>
          <cell r="C75">
            <v>10</v>
          </cell>
          <cell r="D75">
            <v>4035</v>
          </cell>
          <cell r="E75" t="str">
            <v>Yes</v>
          </cell>
          <cell r="F75" t="str">
            <v>AWS - Jefferson City</v>
          </cell>
          <cell r="G75" t="str">
            <v>BU-097</v>
          </cell>
          <cell r="H75" t="str">
            <v>JEFFERSON CITY</v>
          </cell>
          <cell r="I75" t="str">
            <v>STL METRO</v>
          </cell>
          <cell r="J75" t="str">
            <v>ST LOUIS METRO DISTRICT</v>
          </cell>
          <cell r="K75" t="str">
            <v>MIDWEST</v>
          </cell>
          <cell r="L75" t="str">
            <v>MIDWEST REGION</v>
          </cell>
        </row>
        <row r="76">
          <cell r="A76">
            <v>36</v>
          </cell>
          <cell r="B76" t="str">
            <v>036-10-A-MO-34O-050</v>
          </cell>
          <cell r="C76">
            <v>11</v>
          </cell>
          <cell r="D76">
            <v>4036</v>
          </cell>
          <cell r="F76" t="str">
            <v>Jefferson City L/F</v>
          </cell>
          <cell r="G76" t="str">
            <v>BU-097</v>
          </cell>
          <cell r="H76" t="str">
            <v>JEFFERSON CITY</v>
          </cell>
          <cell r="I76" t="str">
            <v>STL METRO</v>
          </cell>
          <cell r="J76" t="str">
            <v>ST LOUIS METRO DISTRICT</v>
          </cell>
          <cell r="K76" t="str">
            <v>MIDWEST</v>
          </cell>
          <cell r="L76" t="str">
            <v>MIDWEST REGION</v>
          </cell>
        </row>
        <row r="77">
          <cell r="A77" t="str">
            <v>D79</v>
          </cell>
          <cell r="B77" t="str">
            <v>D79-10-A-OR-4WO-050</v>
          </cell>
          <cell r="C77">
            <v>507</v>
          </cell>
          <cell r="D77">
            <v>4037</v>
          </cell>
          <cell r="F77" t="str">
            <v>Peltier Real Estate Company</v>
          </cell>
          <cell r="G77" t="str">
            <v>BU-961</v>
          </cell>
          <cell r="H77" t="str">
            <v>NON-OP OREGON</v>
          </cell>
          <cell r="I77" t="str">
            <v>ORIDMT</v>
          </cell>
          <cell r="J77" t="str">
            <v>OREGON-IDAHO-MONTANA DISTRICT</v>
          </cell>
          <cell r="K77" t="str">
            <v>WEST</v>
          </cell>
          <cell r="L77" t="str">
            <v>WEST REGION</v>
          </cell>
        </row>
        <row r="78">
          <cell r="A78">
            <v>38</v>
          </cell>
          <cell r="B78" t="str">
            <v>038-10-A-MI-14O-050</v>
          </cell>
          <cell r="C78">
            <v>12</v>
          </cell>
          <cell r="D78">
            <v>4038</v>
          </cell>
          <cell r="F78" t="str">
            <v>Adrian L/F</v>
          </cell>
          <cell r="G78" t="str">
            <v>BU-055</v>
          </cell>
          <cell r="H78" t="str">
            <v>EASTERN MICHIGAN LANDFILLS</v>
          </cell>
          <cell r="I78" t="str">
            <v>MICHIGAN</v>
          </cell>
          <cell r="J78" t="str">
            <v>MICHIGAN DISTRICT</v>
          </cell>
          <cell r="K78" t="str">
            <v>MIDWEST</v>
          </cell>
          <cell r="L78" t="str">
            <v>MIDWEST REGION</v>
          </cell>
        </row>
        <row r="79">
          <cell r="A79">
            <v>39</v>
          </cell>
          <cell r="B79" t="str">
            <v>039-10-A-UT-07O-050</v>
          </cell>
          <cell r="C79">
            <v>13</v>
          </cell>
          <cell r="D79">
            <v>4039</v>
          </cell>
          <cell r="F79" t="str">
            <v>Washington County L/F</v>
          </cell>
          <cell r="G79" t="str">
            <v>BU-114</v>
          </cell>
          <cell r="H79" t="str">
            <v>WESTERN UTAH</v>
          </cell>
          <cell r="I79" t="str">
            <v>MOUNTAIN</v>
          </cell>
          <cell r="J79" t="str">
            <v>MOUNTAIN DISTRICT</v>
          </cell>
          <cell r="K79" t="str">
            <v>WEST</v>
          </cell>
          <cell r="L79" t="str">
            <v>WEST REGION</v>
          </cell>
        </row>
        <row r="80">
          <cell r="A80" t="str">
            <v>D80</v>
          </cell>
          <cell r="B80" t="str">
            <v>D80-10-A-OR-4SO-050</v>
          </cell>
          <cell r="C80">
            <v>508</v>
          </cell>
          <cell r="D80">
            <v>4040</v>
          </cell>
          <cell r="F80" t="str">
            <v>Portable Storage, Inc</v>
          </cell>
          <cell r="G80" t="str">
            <v>BU-961</v>
          </cell>
          <cell r="H80" t="str">
            <v>NON-OP OREGON</v>
          </cell>
          <cell r="I80" t="str">
            <v>ORIDMT</v>
          </cell>
          <cell r="J80" t="str">
            <v>OREGON-IDAHO-MONTANA DISTRICT</v>
          </cell>
          <cell r="K80" t="str">
            <v>WEST</v>
          </cell>
          <cell r="L80" t="str">
            <v>WEST REGION</v>
          </cell>
        </row>
        <row r="81">
          <cell r="A81">
            <v>41</v>
          </cell>
          <cell r="B81" t="str">
            <v>041-10-A-UT-70O-050</v>
          </cell>
          <cell r="C81">
            <v>14</v>
          </cell>
          <cell r="D81">
            <v>4041</v>
          </cell>
          <cell r="F81" t="str">
            <v>ECDC Environmental L/F</v>
          </cell>
          <cell r="G81" t="str">
            <v>BU-114</v>
          </cell>
          <cell r="H81" t="str">
            <v>WESTERN UTAH</v>
          </cell>
          <cell r="I81" t="str">
            <v>MOUNTAIN</v>
          </cell>
          <cell r="J81" t="str">
            <v>MOUNTAIN DISTRICT</v>
          </cell>
          <cell r="K81" t="str">
            <v>WEST</v>
          </cell>
          <cell r="L81" t="str">
            <v>WEST REGION</v>
          </cell>
        </row>
        <row r="82">
          <cell r="A82">
            <v>42</v>
          </cell>
          <cell r="B82" t="str">
            <v>042-10-A-MI-19O-050</v>
          </cell>
          <cell r="C82">
            <v>15</v>
          </cell>
          <cell r="D82">
            <v>4042</v>
          </cell>
          <cell r="F82" t="str">
            <v>Ottawa County Farms L/F</v>
          </cell>
          <cell r="G82" t="str">
            <v>BU-082</v>
          </cell>
          <cell r="H82" t="str">
            <v>JENISON</v>
          </cell>
          <cell r="I82" t="str">
            <v>MICHIGAN</v>
          </cell>
          <cell r="J82" t="str">
            <v>MICHIGAN DISTRICT</v>
          </cell>
          <cell r="K82" t="str">
            <v>MIDWEST</v>
          </cell>
          <cell r="L82" t="str">
            <v>MIDWEST REGION</v>
          </cell>
        </row>
        <row r="83">
          <cell r="A83" t="str">
            <v>D81</v>
          </cell>
          <cell r="B83" t="str">
            <v>D81-10-A-OR-4RO-050</v>
          </cell>
          <cell r="C83">
            <v>509</v>
          </cell>
          <cell r="D83">
            <v>4044</v>
          </cell>
          <cell r="F83" t="str">
            <v>Waste Control Systems, Inc</v>
          </cell>
          <cell r="G83" t="str">
            <v>BU-961</v>
          </cell>
          <cell r="H83" t="str">
            <v>NON-OP OREGON</v>
          </cell>
          <cell r="I83" t="str">
            <v>ORIDMT</v>
          </cell>
          <cell r="J83" t="str">
            <v>OREGON-IDAHO-MONTANA DISTRICT</v>
          </cell>
          <cell r="K83" t="str">
            <v>WEST</v>
          </cell>
          <cell r="L83" t="str">
            <v>WEST REGION</v>
          </cell>
        </row>
        <row r="84">
          <cell r="A84" t="str">
            <v>D82</v>
          </cell>
          <cell r="B84" t="str">
            <v>D82-10-A-OR-4QO-050</v>
          </cell>
          <cell r="C84">
            <v>510</v>
          </cell>
          <cell r="D84">
            <v>4045</v>
          </cell>
          <cell r="F84" t="str">
            <v>AWS - Transportation Services</v>
          </cell>
          <cell r="G84" t="str">
            <v>BU-261</v>
          </cell>
          <cell r="H84" t="str">
            <v>WOODBURN/SALEM</v>
          </cell>
          <cell r="I84" t="str">
            <v>ORIDMT</v>
          </cell>
          <cell r="J84" t="str">
            <v>OREGON-IDAHO-MONTANA DISTRICT</v>
          </cell>
          <cell r="K84" t="str">
            <v>WEST</v>
          </cell>
          <cell r="L84" t="str">
            <v>WEST REGION</v>
          </cell>
        </row>
        <row r="85">
          <cell r="A85">
            <v>46</v>
          </cell>
          <cell r="B85" t="str">
            <v>046-10-A-OH-13O-050</v>
          </cell>
          <cell r="C85">
            <v>17</v>
          </cell>
          <cell r="D85">
            <v>4046</v>
          </cell>
          <cell r="E85" t="str">
            <v>Yes</v>
          </cell>
          <cell r="F85" t="str">
            <v>AWS - Bellefontaine</v>
          </cell>
          <cell r="G85" t="str">
            <v>BU-089</v>
          </cell>
          <cell r="H85" t="str">
            <v>WESTERN OHIO</v>
          </cell>
          <cell r="I85" t="str">
            <v>OHIO</v>
          </cell>
          <cell r="J85" t="str">
            <v>OHIO DISTRICT</v>
          </cell>
          <cell r="K85" t="str">
            <v>EAST</v>
          </cell>
          <cell r="L85" t="str">
            <v>EAST REGION</v>
          </cell>
        </row>
        <row r="86">
          <cell r="A86" t="str">
            <v>E04</v>
          </cell>
          <cell r="B86" t="str">
            <v>E04-10-A-TX-8ZO-050</v>
          </cell>
          <cell r="C86">
            <v>518</v>
          </cell>
          <cell r="D86">
            <v>4047</v>
          </cell>
          <cell r="F86" t="str">
            <v>NE Texas Adjustment Company</v>
          </cell>
          <cell r="G86" t="str">
            <v>BU-018</v>
          </cell>
          <cell r="H86" t="str">
            <v>NE TEXAS</v>
          </cell>
          <cell r="I86" t="str">
            <v>ETEXAS</v>
          </cell>
          <cell r="J86" t="str">
            <v>EAST TEXAS DISTRICT</v>
          </cell>
          <cell r="K86" t="str">
            <v>SOUTH</v>
          </cell>
          <cell r="L86" t="str">
            <v>SOUTH REGION</v>
          </cell>
        </row>
        <row r="87">
          <cell r="A87" t="str">
            <v>E05</v>
          </cell>
          <cell r="B87" t="str">
            <v>E05-10-A-TX-8ZO-050</v>
          </cell>
          <cell r="C87">
            <v>519</v>
          </cell>
          <cell r="D87">
            <v>4048</v>
          </cell>
          <cell r="F87" t="str">
            <v>Houston Adjustment Company</v>
          </cell>
          <cell r="G87" t="str">
            <v>BU-944</v>
          </cell>
          <cell r="H87" t="str">
            <v>NON-OP HOUSTON</v>
          </cell>
          <cell r="I87" t="str">
            <v>HOUSTON</v>
          </cell>
          <cell r="J87" t="str">
            <v>HOUSTON DISTRICT</v>
          </cell>
          <cell r="K87" t="str">
            <v>SOUTH</v>
          </cell>
          <cell r="L87" t="str">
            <v>SOUTH REGION</v>
          </cell>
        </row>
        <row r="88">
          <cell r="A88" t="str">
            <v>E06</v>
          </cell>
          <cell r="B88" t="str">
            <v>E06-10-A-TN-9BO-050</v>
          </cell>
          <cell r="C88">
            <v>520</v>
          </cell>
          <cell r="D88">
            <v>4049</v>
          </cell>
          <cell r="F88" t="str">
            <v>Mississippi Valley Adj Co</v>
          </cell>
          <cell r="G88" t="str">
            <v>BU-949</v>
          </cell>
          <cell r="H88" t="str">
            <v>NON-OP MISSISSIPPI</v>
          </cell>
          <cell r="I88" t="str">
            <v>MISSVALLEY</v>
          </cell>
          <cell r="J88" t="str">
            <v>MISSISSIPPI VALLEY DISTRICT</v>
          </cell>
          <cell r="K88" t="str">
            <v>SOUTH</v>
          </cell>
          <cell r="L88" t="str">
            <v>SOUTH REGION</v>
          </cell>
        </row>
        <row r="89">
          <cell r="A89">
            <v>50</v>
          </cell>
          <cell r="B89" t="str">
            <v>050-10-A-MD-9BO-050</v>
          </cell>
          <cell r="C89">
            <v>18</v>
          </cell>
          <cell r="D89">
            <v>4050</v>
          </cell>
          <cell r="E89" t="str">
            <v>Yes</v>
          </cell>
          <cell r="F89" t="str">
            <v>AWS - Baltimore</v>
          </cell>
          <cell r="G89" t="str">
            <v>BU-206</v>
          </cell>
          <cell r="H89" t="str">
            <v>BALTIMORE</v>
          </cell>
          <cell r="I89" t="str">
            <v>CHESAPEAKE</v>
          </cell>
          <cell r="J89" t="str">
            <v>CHESAPEAKE DISTRICT</v>
          </cell>
          <cell r="K89" t="str">
            <v>EAST</v>
          </cell>
          <cell r="L89" t="str">
            <v>EAST REGION</v>
          </cell>
        </row>
        <row r="90">
          <cell r="A90" t="str">
            <v>E07</v>
          </cell>
          <cell r="B90" t="str">
            <v>E07-10-A-MO-06O-050</v>
          </cell>
          <cell r="C90">
            <v>521</v>
          </cell>
          <cell r="D90">
            <v>4051</v>
          </cell>
          <cell r="F90" t="str">
            <v>St Louis District Adj Co</v>
          </cell>
          <cell r="G90" t="str">
            <v>BU-969</v>
          </cell>
          <cell r="H90" t="str">
            <v>NON-OP ST. LOUIS</v>
          </cell>
          <cell r="I90" t="str">
            <v>STL METRO</v>
          </cell>
          <cell r="J90" t="str">
            <v>ST LOUIS METRO DISTRICT</v>
          </cell>
          <cell r="K90" t="str">
            <v>MIDWEST</v>
          </cell>
          <cell r="L90" t="str">
            <v>MIDWEST REGION</v>
          </cell>
        </row>
        <row r="91">
          <cell r="A91" t="str">
            <v>E09</v>
          </cell>
          <cell r="B91" t="str">
            <v>E09-10-A-IL-3PO-050</v>
          </cell>
          <cell r="C91">
            <v>522</v>
          </cell>
          <cell r="D91">
            <v>4052</v>
          </cell>
          <cell r="F91" t="str">
            <v>Central Illinois Dist Adj Co</v>
          </cell>
          <cell r="G91" t="str">
            <v>BU-029</v>
          </cell>
          <cell r="H91" t="str">
            <v>DANVILLE</v>
          </cell>
          <cell r="I91" t="str">
            <v>INDIANA</v>
          </cell>
          <cell r="J91" t="str">
            <v>INDIANA DISTRICT</v>
          </cell>
          <cell r="K91" t="str">
            <v>MIDWEST</v>
          </cell>
          <cell r="L91" t="str">
            <v>MIDWEST REGION</v>
          </cell>
        </row>
        <row r="92">
          <cell r="A92">
            <v>53</v>
          </cell>
          <cell r="B92" t="str">
            <v>053-10-A-OK-9BO-050</v>
          </cell>
          <cell r="C92">
            <v>19</v>
          </cell>
          <cell r="D92">
            <v>4053</v>
          </cell>
          <cell r="E92" t="str">
            <v>Yes</v>
          </cell>
          <cell r="F92" t="str">
            <v>AWS - Tulsa</v>
          </cell>
          <cell r="G92" t="str">
            <v>BU-022</v>
          </cell>
          <cell r="H92" t="str">
            <v>EASTERN OKLAHOMA</v>
          </cell>
          <cell r="I92" t="str">
            <v>W MO/OK</v>
          </cell>
          <cell r="J92" t="str">
            <v>W MISSOURI/OKLAHOMA DISTRICT</v>
          </cell>
          <cell r="K92" t="str">
            <v>MIDWEST</v>
          </cell>
          <cell r="L92" t="str">
            <v>MIDWEST REGION</v>
          </cell>
        </row>
        <row r="93">
          <cell r="A93">
            <v>54</v>
          </cell>
          <cell r="B93" t="str">
            <v>054-10-A-OH-31O-050</v>
          </cell>
          <cell r="C93">
            <v>20</v>
          </cell>
          <cell r="D93">
            <v>4054</v>
          </cell>
          <cell r="F93" t="str">
            <v>Cherokee Run L/F</v>
          </cell>
          <cell r="G93" t="str">
            <v>BU-089</v>
          </cell>
          <cell r="H93" t="str">
            <v>WESTERN OHIO</v>
          </cell>
          <cell r="I93" t="str">
            <v>OHIO</v>
          </cell>
          <cell r="J93" t="str">
            <v>OHIO DISTRICT</v>
          </cell>
          <cell r="K93" t="str">
            <v>EAST</v>
          </cell>
          <cell r="L93" t="str">
            <v>EAST REGION</v>
          </cell>
        </row>
        <row r="94">
          <cell r="A94">
            <v>55</v>
          </cell>
          <cell r="B94" t="str">
            <v>055-10-A-MO-46O-050</v>
          </cell>
          <cell r="C94">
            <v>21</v>
          </cell>
          <cell r="D94">
            <v>4055</v>
          </cell>
          <cell r="F94" t="str">
            <v>Southeast L/F (KC)</v>
          </cell>
          <cell r="G94" t="str">
            <v>BU-268</v>
          </cell>
          <cell r="H94" t="str">
            <v>KANSAS CITY POST COLLECTION</v>
          </cell>
          <cell r="I94" t="str">
            <v>W MO/OK</v>
          </cell>
          <cell r="J94" t="str">
            <v>W MISSOURI/OKLAHOMA DISTRICT</v>
          </cell>
          <cell r="K94" t="str">
            <v>MIDWEST</v>
          </cell>
          <cell r="L94" t="str">
            <v>MIDWEST REGION</v>
          </cell>
        </row>
        <row r="95">
          <cell r="A95" t="str">
            <v>E10</v>
          </cell>
          <cell r="B95" t="str">
            <v>E10-10-A-MI-3PO-050</v>
          </cell>
          <cell r="C95">
            <v>523</v>
          </cell>
          <cell r="D95">
            <v>4056</v>
          </cell>
          <cell r="F95" t="str">
            <v>Eastern Michigan Dist Adj Co</v>
          </cell>
          <cell r="G95" t="str">
            <v>BU-940</v>
          </cell>
          <cell r="H95" t="str">
            <v>NON-OP EASTERN MICHIGAN</v>
          </cell>
          <cell r="I95" t="str">
            <v>MICHIGAN</v>
          </cell>
          <cell r="J95" t="str">
            <v>MICHIGAN DISTRICT</v>
          </cell>
          <cell r="K95" t="str">
            <v>MIDWEST</v>
          </cell>
          <cell r="L95" t="str">
            <v>MIDWEST REGION</v>
          </cell>
        </row>
        <row r="96">
          <cell r="A96">
            <v>57</v>
          </cell>
          <cell r="B96" t="str">
            <v>057-10-A-MO-47O-050</v>
          </cell>
          <cell r="C96">
            <v>22</v>
          </cell>
          <cell r="D96">
            <v>4057</v>
          </cell>
          <cell r="F96" t="str">
            <v>Ellis-Scott L/F</v>
          </cell>
          <cell r="G96" t="str">
            <v>BU-268</v>
          </cell>
          <cell r="H96" t="str">
            <v>KANSAS CITY POST COLLECTION</v>
          </cell>
          <cell r="I96" t="str">
            <v>W MO/OK</v>
          </cell>
          <cell r="J96" t="str">
            <v>W MISSOURI/OKLAHOMA DISTRICT</v>
          </cell>
          <cell r="K96" t="str">
            <v>MIDWEST</v>
          </cell>
          <cell r="L96" t="str">
            <v>MIDWEST REGION</v>
          </cell>
        </row>
        <row r="97">
          <cell r="A97">
            <v>58</v>
          </cell>
          <cell r="B97" t="str">
            <v>058-10-A-TX-8ZO-050</v>
          </cell>
          <cell r="C97">
            <v>23</v>
          </cell>
          <cell r="D97">
            <v>4058</v>
          </cell>
          <cell r="E97" t="str">
            <v>Yes</v>
          </cell>
          <cell r="F97" t="str">
            <v>AWS - Abilene</v>
          </cell>
          <cell r="G97" t="str">
            <v>BU-021</v>
          </cell>
          <cell r="H97" t="str">
            <v>WEST TEXAS</v>
          </cell>
          <cell r="I97" t="str">
            <v>DFW/WESTTX</v>
          </cell>
          <cell r="J97" t="str">
            <v>DFW/WEST TEXAS DISTIRCT</v>
          </cell>
          <cell r="K97" t="str">
            <v>SOUTH</v>
          </cell>
          <cell r="L97" t="str">
            <v>SOUTH REGION</v>
          </cell>
        </row>
        <row r="98">
          <cell r="A98" t="str">
            <v>E11</v>
          </cell>
          <cell r="B98" t="str">
            <v>E11-10-A-NC-3PO-050</v>
          </cell>
          <cell r="C98">
            <v>524</v>
          </cell>
          <cell r="D98">
            <v>4059</v>
          </cell>
          <cell r="F98" t="str">
            <v>North Carolina Dist Adj Co</v>
          </cell>
          <cell r="G98" t="str">
            <v>BU-203</v>
          </cell>
          <cell r="H98" t="str">
            <v>FT MILL HAULING</v>
          </cell>
          <cell r="I98" t="str">
            <v>CAROLINAS</v>
          </cell>
          <cell r="J98" t="str">
            <v>CAROLINAS DISTRICT</v>
          </cell>
          <cell r="K98" t="str">
            <v>EAST</v>
          </cell>
          <cell r="L98" t="str">
            <v>EAST REGION</v>
          </cell>
        </row>
        <row r="99">
          <cell r="A99">
            <v>60</v>
          </cell>
          <cell r="B99" t="str">
            <v>060-10-A-OK-13O-050</v>
          </cell>
          <cell r="C99">
            <v>24</v>
          </cell>
          <cell r="D99">
            <v>4060</v>
          </cell>
          <cell r="E99" t="str">
            <v>Yes</v>
          </cell>
          <cell r="F99" t="str">
            <v>AWS - Oklahoma City</v>
          </cell>
          <cell r="G99" t="str">
            <v>BU-019</v>
          </cell>
          <cell r="H99" t="str">
            <v>OKLAHOMA CITY</v>
          </cell>
          <cell r="I99" t="str">
            <v>W MO/OK</v>
          </cell>
          <cell r="J99" t="str">
            <v>W MISSOURI/OKLAHOMA DISTRICT</v>
          </cell>
          <cell r="K99" t="str">
            <v>MIDWEST</v>
          </cell>
          <cell r="L99" t="str">
            <v>MIDWEST REGION</v>
          </cell>
        </row>
        <row r="100">
          <cell r="A100">
            <v>61</v>
          </cell>
          <cell r="B100" t="str">
            <v>061-10-A-OK-40O-050</v>
          </cell>
          <cell r="C100">
            <v>25</v>
          </cell>
          <cell r="D100">
            <v>4061</v>
          </cell>
          <cell r="F100" t="str">
            <v>Southeast L/F (OKC)</v>
          </cell>
          <cell r="G100" t="str">
            <v>BU-019</v>
          </cell>
          <cell r="H100" t="str">
            <v>OKLAHOMA CITY</v>
          </cell>
          <cell r="I100" t="str">
            <v>W MO/OK</v>
          </cell>
          <cell r="J100" t="str">
            <v>W MISSOURI/OKLAHOMA DISTRICT</v>
          </cell>
          <cell r="K100" t="str">
            <v>MIDWEST</v>
          </cell>
          <cell r="L100" t="str">
            <v>MIDWEST REGION</v>
          </cell>
        </row>
        <row r="101">
          <cell r="A101">
            <v>62</v>
          </cell>
          <cell r="B101" t="str">
            <v>062-10-A-OK-41O-050</v>
          </cell>
          <cell r="C101">
            <v>26</v>
          </cell>
          <cell r="D101">
            <v>4062</v>
          </cell>
          <cell r="F101" t="str">
            <v>Newcastle L/F</v>
          </cell>
          <cell r="G101" t="str">
            <v>BU-019</v>
          </cell>
          <cell r="H101" t="str">
            <v>OKLAHOMA CITY</v>
          </cell>
          <cell r="I101" t="str">
            <v>W MO/OK</v>
          </cell>
          <cell r="J101" t="str">
            <v>W MISSOURI/OKLAHOMA DISTRICT</v>
          </cell>
          <cell r="K101" t="str">
            <v>MIDWEST</v>
          </cell>
          <cell r="L101" t="str">
            <v>MIDWEST REGION</v>
          </cell>
        </row>
        <row r="102">
          <cell r="A102" t="str">
            <v>E13</v>
          </cell>
          <cell r="B102" t="str">
            <v>E13-10-A-SC-3PO-050</v>
          </cell>
          <cell r="C102">
            <v>525</v>
          </cell>
          <cell r="D102">
            <v>4063</v>
          </cell>
          <cell r="F102" t="str">
            <v>South Carolina Dist Adj Co</v>
          </cell>
          <cell r="G102" t="str">
            <v>BU-952</v>
          </cell>
          <cell r="H102" t="str">
            <v>NON-OP NORTH CAROLINA</v>
          </cell>
          <cell r="I102" t="str">
            <v>CAROLINAS</v>
          </cell>
          <cell r="J102" t="str">
            <v>CAROLINAS DISTRICT</v>
          </cell>
          <cell r="K102" t="str">
            <v>EAST</v>
          </cell>
          <cell r="L102" t="str">
            <v>EAST REGION</v>
          </cell>
        </row>
        <row r="103">
          <cell r="A103">
            <v>64</v>
          </cell>
          <cell r="B103" t="str">
            <v>064-10-A-OK-42O-050</v>
          </cell>
          <cell r="C103">
            <v>27</v>
          </cell>
          <cell r="D103">
            <v>4064</v>
          </cell>
          <cell r="F103" t="str">
            <v>Pocasset L/F</v>
          </cell>
          <cell r="G103" t="str">
            <v>BU-019</v>
          </cell>
          <cell r="H103" t="str">
            <v>OKLAHOMA CITY</v>
          </cell>
          <cell r="I103" t="str">
            <v>W MO/OK</v>
          </cell>
          <cell r="J103" t="str">
            <v>W MISSOURI/OKLAHOMA DISTRICT</v>
          </cell>
          <cell r="K103" t="str">
            <v>MIDWEST</v>
          </cell>
          <cell r="L103" t="str">
            <v>MIDWEST REGION</v>
          </cell>
        </row>
        <row r="104">
          <cell r="A104">
            <v>65</v>
          </cell>
          <cell r="B104" t="str">
            <v>065-10-A-OK-9BO-050</v>
          </cell>
          <cell r="C104">
            <v>28</v>
          </cell>
          <cell r="D104">
            <v>4065</v>
          </cell>
          <cell r="E104" t="str">
            <v>Yes</v>
          </cell>
          <cell r="F104" t="str">
            <v>AWS - Shawnee</v>
          </cell>
          <cell r="G104" t="str">
            <v>BU-022</v>
          </cell>
          <cell r="H104" t="str">
            <v>EASTERN OKLAHOMA</v>
          </cell>
          <cell r="I104" t="str">
            <v>W MO/OK</v>
          </cell>
          <cell r="J104" t="str">
            <v>W MISSOURI/OKLAHOMA DISTRICT</v>
          </cell>
          <cell r="K104" t="str">
            <v>MIDWEST</v>
          </cell>
          <cell r="L104" t="str">
            <v>MIDWEST REGION</v>
          </cell>
        </row>
        <row r="105">
          <cell r="A105">
            <v>66</v>
          </cell>
          <cell r="B105" t="str">
            <v>066-10-A-TX-8ZO-050</v>
          </cell>
          <cell r="C105">
            <v>29</v>
          </cell>
          <cell r="D105">
            <v>4066</v>
          </cell>
          <cell r="E105" t="str">
            <v>Yes</v>
          </cell>
          <cell r="F105" t="str">
            <v>AWS - Amarillo</v>
          </cell>
          <cell r="G105" t="str">
            <v>BU-021</v>
          </cell>
          <cell r="H105" t="str">
            <v>WEST TEXAS</v>
          </cell>
          <cell r="I105" t="str">
            <v>DFW/WESTTX</v>
          </cell>
          <cell r="J105" t="str">
            <v>DFW/WEST TEXAS DISTIRCT</v>
          </cell>
          <cell r="K105" t="str">
            <v>SOUTH</v>
          </cell>
          <cell r="L105" t="str">
            <v>SOUTH REGION</v>
          </cell>
        </row>
        <row r="106">
          <cell r="A106" t="str">
            <v>E14</v>
          </cell>
          <cell r="B106" t="str">
            <v>E14-10-A-VA-9BO-050</v>
          </cell>
          <cell r="C106">
            <v>526</v>
          </cell>
          <cell r="D106">
            <v>4067</v>
          </cell>
          <cell r="F106" t="str">
            <v>Virginia District Adj Co</v>
          </cell>
          <cell r="G106" t="str">
            <v>BU-972</v>
          </cell>
          <cell r="H106" t="str">
            <v>NON-OP VIRGINIA</v>
          </cell>
          <cell r="I106" t="str">
            <v>VIRGINIA</v>
          </cell>
          <cell r="J106" t="str">
            <v>VIRGINIA DISTRICT</v>
          </cell>
          <cell r="K106" t="str">
            <v>EAST</v>
          </cell>
          <cell r="L106" t="str">
            <v>EAST REGION</v>
          </cell>
        </row>
        <row r="107">
          <cell r="A107">
            <v>68</v>
          </cell>
          <cell r="B107" t="str">
            <v>068-10-A-TX-8ZO-050</v>
          </cell>
          <cell r="C107">
            <v>30</v>
          </cell>
          <cell r="D107">
            <v>4068</v>
          </cell>
          <cell r="E107" t="str">
            <v>Yes</v>
          </cell>
          <cell r="F107" t="str">
            <v>AWS - Lubbock</v>
          </cell>
          <cell r="G107" t="str">
            <v>BU-021</v>
          </cell>
          <cell r="H107" t="str">
            <v>WEST TEXAS</v>
          </cell>
          <cell r="I107" t="str">
            <v>DFW/WESTTX</v>
          </cell>
          <cell r="J107" t="str">
            <v>DFW/WEST TEXAS DISTIRCT</v>
          </cell>
          <cell r="K107" t="str">
            <v>SOUTH</v>
          </cell>
          <cell r="L107" t="str">
            <v>SOUTH REGION</v>
          </cell>
        </row>
        <row r="108">
          <cell r="A108">
            <v>69</v>
          </cell>
          <cell r="B108" t="str">
            <v>069-10-A-TX-13O-050</v>
          </cell>
          <cell r="C108">
            <v>31</v>
          </cell>
          <cell r="D108">
            <v>4069</v>
          </cell>
          <cell r="E108" t="str">
            <v>Yes</v>
          </cell>
          <cell r="F108" t="str">
            <v>AWS - Corsicana</v>
          </cell>
          <cell r="G108" t="str">
            <v>BU-018</v>
          </cell>
          <cell r="H108" t="str">
            <v>NE TEXAS</v>
          </cell>
          <cell r="I108" t="str">
            <v>ETEXAS</v>
          </cell>
          <cell r="J108" t="str">
            <v>EAST TEXAS DISTRICT</v>
          </cell>
          <cell r="K108" t="str">
            <v>SOUTH</v>
          </cell>
          <cell r="L108" t="str">
            <v>SOUTH REGION</v>
          </cell>
        </row>
        <row r="109">
          <cell r="A109">
            <v>70</v>
          </cell>
          <cell r="B109" t="str">
            <v>070-10-A-TX-13O-050</v>
          </cell>
          <cell r="C109">
            <v>32</v>
          </cell>
          <cell r="D109">
            <v>4070</v>
          </cell>
          <cell r="E109" t="str">
            <v>Yes</v>
          </cell>
          <cell r="F109" t="str">
            <v>AWS - Kilgore</v>
          </cell>
          <cell r="G109" t="str">
            <v>BU-018</v>
          </cell>
          <cell r="H109" t="str">
            <v>NE TEXAS</v>
          </cell>
          <cell r="I109" t="str">
            <v>ETEXAS</v>
          </cell>
          <cell r="J109" t="str">
            <v>EAST TEXAS DISTRICT</v>
          </cell>
          <cell r="K109" t="str">
            <v>SOUTH</v>
          </cell>
          <cell r="L109" t="str">
            <v>SOUTH REGION</v>
          </cell>
        </row>
        <row r="110">
          <cell r="A110">
            <v>71</v>
          </cell>
          <cell r="B110" t="str">
            <v>071-10-A-TX-13O-050</v>
          </cell>
          <cell r="C110">
            <v>34</v>
          </cell>
          <cell r="D110">
            <v>4071</v>
          </cell>
          <cell r="E110" t="str">
            <v>Yes</v>
          </cell>
          <cell r="F110" t="str">
            <v>AWS - Itasca</v>
          </cell>
          <cell r="G110" t="str">
            <v>BU-014</v>
          </cell>
          <cell r="H110" t="str">
            <v>S. DALLAS / ITASCA</v>
          </cell>
          <cell r="I110" t="str">
            <v>DFW/WESTTX</v>
          </cell>
          <cell r="J110" t="str">
            <v>DFW/WEST TEXAS DISTIRCT</v>
          </cell>
          <cell r="K110" t="str">
            <v>SOUTH</v>
          </cell>
          <cell r="L110" t="str">
            <v>SOUTH REGION</v>
          </cell>
        </row>
        <row r="111">
          <cell r="A111">
            <v>72</v>
          </cell>
          <cell r="B111" t="str">
            <v>072-10-A-TX-55O-050</v>
          </cell>
          <cell r="C111">
            <v>35</v>
          </cell>
          <cell r="D111">
            <v>4072</v>
          </cell>
          <cell r="F111" t="str">
            <v>Pinehill L/F</v>
          </cell>
          <cell r="G111" t="str">
            <v>BU-280</v>
          </cell>
          <cell r="H111" t="str">
            <v>NE TEXAS POST COLLECTION</v>
          </cell>
          <cell r="I111" t="str">
            <v>ETEXAS</v>
          </cell>
          <cell r="J111" t="str">
            <v>EAST TEXAS DISTRICT</v>
          </cell>
          <cell r="K111" t="str">
            <v>SOUTH</v>
          </cell>
          <cell r="L111" t="str">
            <v>SOUTH REGION</v>
          </cell>
        </row>
        <row r="112">
          <cell r="A112" t="str">
            <v>E15</v>
          </cell>
          <cell r="B112" t="str">
            <v>E15-10-A-IL-3PO-050</v>
          </cell>
          <cell r="C112">
            <v>527</v>
          </cell>
          <cell r="D112">
            <v>4073</v>
          </cell>
          <cell r="F112" t="str">
            <v>Chicago Suburban Dist Adj Co</v>
          </cell>
          <cell r="G112" t="str">
            <v>BU-937</v>
          </cell>
          <cell r="H112" t="str">
            <v>NON-OP CHICAGO SUBURBAN</v>
          </cell>
          <cell r="I112" t="str">
            <v>CHICAGO</v>
          </cell>
          <cell r="J112" t="str">
            <v>CHICAGO DISTRICT</v>
          </cell>
          <cell r="K112" t="str">
            <v>MIDWEST</v>
          </cell>
          <cell r="L112" t="str">
            <v>MIDWEST REGION</v>
          </cell>
        </row>
        <row r="113">
          <cell r="A113">
            <v>74</v>
          </cell>
          <cell r="B113" t="str">
            <v>074-10-A-TX-89O-050</v>
          </cell>
          <cell r="C113">
            <v>36</v>
          </cell>
          <cell r="D113">
            <v>4074</v>
          </cell>
          <cell r="F113" t="str">
            <v>Pleasant Oaks L/F</v>
          </cell>
          <cell r="G113" t="str">
            <v>BU-280</v>
          </cell>
          <cell r="H113" t="str">
            <v>NE TEXAS POST COLLECTION</v>
          </cell>
          <cell r="I113" t="str">
            <v>ETEXAS</v>
          </cell>
          <cell r="J113" t="str">
            <v>EAST TEXAS DISTRICT</v>
          </cell>
          <cell r="K113" t="str">
            <v>SOUTH</v>
          </cell>
          <cell r="L113" t="str">
            <v>SOUTH REGION</v>
          </cell>
        </row>
        <row r="114">
          <cell r="A114">
            <v>75</v>
          </cell>
          <cell r="B114" t="str">
            <v>075-10-A-TX-A7O-050</v>
          </cell>
          <cell r="C114">
            <v>37</v>
          </cell>
          <cell r="D114">
            <v>4075</v>
          </cell>
          <cell r="F114" t="str">
            <v>Greenwood Farms L/F</v>
          </cell>
          <cell r="G114" t="str">
            <v>BU-280</v>
          </cell>
          <cell r="H114" t="str">
            <v>NE TEXAS POST COLLECTION</v>
          </cell>
          <cell r="I114" t="str">
            <v>ETEXAS</v>
          </cell>
          <cell r="J114" t="str">
            <v>EAST TEXAS DISTRICT</v>
          </cell>
          <cell r="K114" t="str">
            <v>SOUTH</v>
          </cell>
          <cell r="L114" t="str">
            <v>SOUTH REGION</v>
          </cell>
        </row>
        <row r="115">
          <cell r="A115">
            <v>76</v>
          </cell>
          <cell r="B115" t="str">
            <v>076-10-A-TX-57O-050</v>
          </cell>
          <cell r="C115">
            <v>38</v>
          </cell>
          <cell r="D115">
            <v>4076</v>
          </cell>
          <cell r="F115" t="str">
            <v>Ellis County L/F</v>
          </cell>
          <cell r="G115" t="str">
            <v>BU-280</v>
          </cell>
          <cell r="H115" t="str">
            <v>NE TEXAS POST COLLECTION</v>
          </cell>
          <cell r="I115" t="str">
            <v>ETEXAS</v>
          </cell>
          <cell r="J115" t="str">
            <v>EAST TEXAS DISTRICT</v>
          </cell>
          <cell r="K115" t="str">
            <v>SOUTH</v>
          </cell>
          <cell r="L115" t="str">
            <v>SOUTH REGION</v>
          </cell>
        </row>
        <row r="116">
          <cell r="A116">
            <v>77</v>
          </cell>
          <cell r="B116" t="str">
            <v>077-10-A-TX-55O-050</v>
          </cell>
          <cell r="C116">
            <v>39</v>
          </cell>
          <cell r="D116">
            <v>4077</v>
          </cell>
          <cell r="F116" t="str">
            <v>Royal Oaks L/F</v>
          </cell>
          <cell r="G116" t="str">
            <v>BU-280</v>
          </cell>
          <cell r="H116" t="str">
            <v>NE TEXAS POST COLLECTION</v>
          </cell>
          <cell r="I116" t="str">
            <v>ETEXAS</v>
          </cell>
          <cell r="J116" t="str">
            <v>EAST TEXAS DISTRICT</v>
          </cell>
          <cell r="K116" t="str">
            <v>SOUTH</v>
          </cell>
          <cell r="L116" t="str">
            <v>SOUTH REGION</v>
          </cell>
        </row>
        <row r="117">
          <cell r="A117" t="str">
            <v>E16</v>
          </cell>
          <cell r="B117" t="str">
            <v>E16-10-A-MN-3PO-050</v>
          </cell>
          <cell r="C117">
            <v>528</v>
          </cell>
          <cell r="D117">
            <v>4078</v>
          </cell>
          <cell r="F117" t="str">
            <v>Minnesota District Adj Co</v>
          </cell>
          <cell r="G117" t="str">
            <v>BU-948</v>
          </cell>
          <cell r="H117" t="str">
            <v>NON-OP MINNESOTA</v>
          </cell>
          <cell r="I117" t="str">
            <v>MINNESOTA</v>
          </cell>
          <cell r="J117" t="str">
            <v>MINNESOTA DISTRICT</v>
          </cell>
          <cell r="K117" t="str">
            <v>MIDWEST</v>
          </cell>
          <cell r="L117" t="str">
            <v>MIDWEST REGION</v>
          </cell>
        </row>
        <row r="118">
          <cell r="A118">
            <v>79</v>
          </cell>
          <cell r="B118" t="str">
            <v>079-10-A-TX-13O-050</v>
          </cell>
          <cell r="C118">
            <v>40</v>
          </cell>
          <cell r="D118">
            <v>4079</v>
          </cell>
          <cell r="E118" t="str">
            <v>Yes</v>
          </cell>
          <cell r="F118" t="str">
            <v>AWS - Plano</v>
          </cell>
          <cell r="G118" t="str">
            <v>BU-016</v>
          </cell>
          <cell r="H118" t="str">
            <v>NORTH DALLAS</v>
          </cell>
          <cell r="I118" t="str">
            <v>DFW/WESTTX</v>
          </cell>
          <cell r="J118" t="str">
            <v>DFW/WEST TEXAS DISTIRCT</v>
          </cell>
          <cell r="K118" t="str">
            <v>SOUTH</v>
          </cell>
          <cell r="L118" t="str">
            <v>SOUTH REGION</v>
          </cell>
        </row>
        <row r="119">
          <cell r="A119">
            <v>80</v>
          </cell>
          <cell r="B119" t="str">
            <v>080-10-A-OH-32O-050</v>
          </cell>
          <cell r="C119">
            <v>41</v>
          </cell>
          <cell r="D119">
            <v>4080</v>
          </cell>
          <cell r="F119" t="str">
            <v>Williams County L/F</v>
          </cell>
          <cell r="G119" t="str">
            <v>BU-069</v>
          </cell>
          <cell r="H119" t="str">
            <v>BRYAN</v>
          </cell>
          <cell r="I119" t="str">
            <v>INDIANA</v>
          </cell>
          <cell r="J119" t="str">
            <v>INDIANA DISTRICT</v>
          </cell>
          <cell r="K119" t="str">
            <v>MIDWEST</v>
          </cell>
          <cell r="L119" t="str">
            <v>MIDWEST REGION</v>
          </cell>
        </row>
        <row r="120">
          <cell r="A120" t="str">
            <v>E18</v>
          </cell>
          <cell r="B120" t="str">
            <v>E18-10-A-NY-3PO-050</v>
          </cell>
          <cell r="C120">
            <v>529</v>
          </cell>
          <cell r="D120">
            <v>4081</v>
          </cell>
          <cell r="F120" t="str">
            <v>New York District Adj Co</v>
          </cell>
          <cell r="G120" t="str">
            <v>BU-958</v>
          </cell>
          <cell r="H120" t="str">
            <v>NON-OP EASTERN NEWYORK</v>
          </cell>
          <cell r="I120" t="str">
            <v>NEW YORK</v>
          </cell>
          <cell r="J120" t="str">
            <v>NEW YORK DISTRICT</v>
          </cell>
          <cell r="K120" t="str">
            <v>EAST</v>
          </cell>
          <cell r="L120" t="str">
            <v>EAST REGION</v>
          </cell>
        </row>
        <row r="121">
          <cell r="A121" t="str">
            <v>E19</v>
          </cell>
          <cell r="B121" t="str">
            <v>E19-10-A-FL-3PO-050</v>
          </cell>
          <cell r="C121">
            <v>530</v>
          </cell>
          <cell r="D121">
            <v>4082</v>
          </cell>
          <cell r="F121" t="str">
            <v>Gulf Coast District Adj Co</v>
          </cell>
          <cell r="G121" t="str">
            <v>BU-942</v>
          </cell>
          <cell r="H121" t="str">
            <v>NON-OP GULF COAST</v>
          </cell>
          <cell r="I121" t="str">
            <v>GULFCOAST</v>
          </cell>
          <cell r="J121" t="str">
            <v>GULF COAST DISTRICT</v>
          </cell>
          <cell r="K121" t="str">
            <v>SOUTH</v>
          </cell>
          <cell r="L121" t="str">
            <v>SOUTH REGION</v>
          </cell>
        </row>
        <row r="122">
          <cell r="A122" t="str">
            <v>E20</v>
          </cell>
          <cell r="B122" t="str">
            <v>E20-10-A-GA-3PO-050</v>
          </cell>
          <cell r="C122">
            <v>531</v>
          </cell>
          <cell r="D122">
            <v>4083</v>
          </cell>
          <cell r="F122" t="str">
            <v>South Georgia District Adj Co</v>
          </cell>
          <cell r="G122" t="str">
            <v>BU-968</v>
          </cell>
          <cell r="H122" t="str">
            <v>NON-OP SOUTHERN GEORGIA</v>
          </cell>
          <cell r="I122" t="str">
            <v>GEORGIA</v>
          </cell>
          <cell r="J122" t="str">
            <v>GEORGIA DISTRICT</v>
          </cell>
          <cell r="K122" t="str">
            <v>SOUTH</v>
          </cell>
          <cell r="L122" t="str">
            <v>SOUTH REGION</v>
          </cell>
        </row>
        <row r="123">
          <cell r="A123" t="str">
            <v>E21</v>
          </cell>
          <cell r="B123" t="str">
            <v>E21-10-A-UT-3PO-050</v>
          </cell>
          <cell r="C123">
            <v>532</v>
          </cell>
          <cell r="D123">
            <v>4084</v>
          </cell>
          <cell r="F123" t="str">
            <v>Utah Idaho District Adj Co</v>
          </cell>
          <cell r="G123" t="str">
            <v>BU-971</v>
          </cell>
          <cell r="H123" t="str">
            <v>NON-OP UTAH DISTRICT</v>
          </cell>
          <cell r="I123" t="str">
            <v>MOUNTAIN</v>
          </cell>
          <cell r="J123" t="str">
            <v>MOUNTAIN DISTRICT</v>
          </cell>
          <cell r="K123" t="str">
            <v>WEST</v>
          </cell>
          <cell r="L123" t="str">
            <v>WEST REGION</v>
          </cell>
        </row>
        <row r="124">
          <cell r="A124" t="str">
            <v>E22</v>
          </cell>
          <cell r="B124" t="str">
            <v>E22-10-A-CA-3PO-050</v>
          </cell>
          <cell r="C124">
            <v>533</v>
          </cell>
          <cell r="D124">
            <v>4085</v>
          </cell>
          <cell r="F124" t="str">
            <v>Bay Area District Adj Co</v>
          </cell>
          <cell r="G124" t="str">
            <v>BU-932</v>
          </cell>
          <cell r="H124" t="str">
            <v>NON-OP BAY AREA</v>
          </cell>
          <cell r="I124" t="str">
            <v>BAYAREA</v>
          </cell>
          <cell r="J124" t="str">
            <v>BAY AREA DISTRICT</v>
          </cell>
          <cell r="K124" t="str">
            <v>WEST</v>
          </cell>
          <cell r="L124" t="str">
            <v>WEST REGION</v>
          </cell>
        </row>
        <row r="125">
          <cell r="A125" t="str">
            <v>E23</v>
          </cell>
          <cell r="B125" t="str">
            <v>E23-10-A-CA-3PO-050</v>
          </cell>
          <cell r="C125">
            <v>534</v>
          </cell>
          <cell r="D125">
            <v>4086</v>
          </cell>
          <cell r="F125" t="str">
            <v>NoCal District Adjustment Co</v>
          </cell>
          <cell r="G125" t="str">
            <v>BU-951</v>
          </cell>
          <cell r="H125" t="str">
            <v>NON-OP NORTH CALIFORNIA</v>
          </cell>
          <cell r="I125" t="str">
            <v>CCALIF</v>
          </cell>
          <cell r="J125" t="str">
            <v>CENTRAL CALIFORNIA DISTRICT</v>
          </cell>
          <cell r="K125" t="str">
            <v>WEST</v>
          </cell>
          <cell r="L125" t="str">
            <v>WEST REGION</v>
          </cell>
        </row>
        <row r="126">
          <cell r="A126" t="str">
            <v>E24</v>
          </cell>
          <cell r="B126" t="str">
            <v>E24-10-A-WA-3PO-050</v>
          </cell>
          <cell r="C126">
            <v>535</v>
          </cell>
          <cell r="D126">
            <v>4087</v>
          </cell>
          <cell r="F126" t="str">
            <v>Washington District Adj Co</v>
          </cell>
          <cell r="G126" t="str">
            <v>BU-967</v>
          </cell>
          <cell r="H126" t="str">
            <v>NON-OP SEATTLE</v>
          </cell>
          <cell r="I126" t="str">
            <v>WASHINGTON</v>
          </cell>
          <cell r="J126" t="str">
            <v>WASHINGTON DISTRICT</v>
          </cell>
          <cell r="K126" t="str">
            <v>WEST</v>
          </cell>
          <cell r="L126" t="str">
            <v>WEST REGION</v>
          </cell>
        </row>
        <row r="127">
          <cell r="A127" t="str">
            <v>E25</v>
          </cell>
          <cell r="B127" t="str">
            <v>E25-10-A-MD-9BO-050</v>
          </cell>
          <cell r="C127">
            <v>536</v>
          </cell>
          <cell r="D127">
            <v>4088</v>
          </cell>
          <cell r="F127" t="str">
            <v>Chesapeake District Adj Co</v>
          </cell>
          <cell r="G127" t="str">
            <v>BU-935</v>
          </cell>
          <cell r="H127" t="str">
            <v>NON-OP CHESAPEAKE</v>
          </cell>
          <cell r="I127" t="str">
            <v>CHESAPEAKE</v>
          </cell>
          <cell r="J127" t="str">
            <v>CHESAPEAKE DISTRICT</v>
          </cell>
          <cell r="K127" t="str">
            <v>EAST</v>
          </cell>
          <cell r="L127" t="str">
            <v>EAST REGION</v>
          </cell>
        </row>
        <row r="128">
          <cell r="A128" t="str">
            <v>E27</v>
          </cell>
          <cell r="B128" t="str">
            <v>E27-10-A-IL-3PO-050</v>
          </cell>
          <cell r="C128">
            <v>537</v>
          </cell>
          <cell r="D128">
            <v>4089</v>
          </cell>
          <cell r="F128" t="str">
            <v>Chicago Metro District Adj Co</v>
          </cell>
          <cell r="G128" t="str">
            <v>BU-937</v>
          </cell>
          <cell r="H128" t="str">
            <v>NON-OP CHICAGO SUBURBAN</v>
          </cell>
          <cell r="I128" t="str">
            <v>CHICAGO</v>
          </cell>
          <cell r="J128" t="str">
            <v>CHICAGO DISTRICT</v>
          </cell>
          <cell r="K128" t="str">
            <v>MIDWEST</v>
          </cell>
          <cell r="L128" t="str">
            <v>MIDWEST REGION</v>
          </cell>
        </row>
        <row r="129">
          <cell r="A129" t="str">
            <v>E28</v>
          </cell>
          <cell r="B129" t="str">
            <v>E28-10-A-IL-3PO-050</v>
          </cell>
          <cell r="C129">
            <v>538</v>
          </cell>
          <cell r="D129">
            <v>4090</v>
          </cell>
          <cell r="F129" t="str">
            <v>Western Ill District Adj Co</v>
          </cell>
          <cell r="G129" t="str">
            <v>BU-975</v>
          </cell>
          <cell r="H129" t="str">
            <v>NON-OP WESTERN ILLINOIS/IOWA</v>
          </cell>
          <cell r="I129" t="str">
            <v>WILLINOIS</v>
          </cell>
          <cell r="J129" t="str">
            <v>WESTERN ILLINOIS DISTRICT</v>
          </cell>
          <cell r="K129" t="str">
            <v>MIDWEST</v>
          </cell>
          <cell r="L129" t="str">
            <v>MIDWEST REGION</v>
          </cell>
        </row>
        <row r="130">
          <cell r="A130">
            <v>91</v>
          </cell>
          <cell r="B130" t="str">
            <v>091-10-A-OH-13O-050</v>
          </cell>
          <cell r="C130">
            <v>42</v>
          </cell>
          <cell r="D130">
            <v>4091</v>
          </cell>
          <cell r="E130" t="str">
            <v>Yes</v>
          </cell>
          <cell r="F130" t="str">
            <v>AWS - Bryan</v>
          </cell>
          <cell r="G130" t="str">
            <v>BU-069</v>
          </cell>
          <cell r="H130" t="str">
            <v>BRYAN</v>
          </cell>
          <cell r="I130" t="str">
            <v>INDIANA</v>
          </cell>
          <cell r="J130" t="str">
            <v>INDIANA DISTRICT</v>
          </cell>
          <cell r="K130" t="str">
            <v>MIDWEST</v>
          </cell>
          <cell r="L130" t="str">
            <v>MIDWEST REGION</v>
          </cell>
        </row>
        <row r="131">
          <cell r="A131" t="str">
            <v>E29</v>
          </cell>
          <cell r="B131" t="str">
            <v>E29-10-A-OH-3PO-050</v>
          </cell>
          <cell r="C131">
            <v>539</v>
          </cell>
          <cell r="D131">
            <v>4092</v>
          </cell>
          <cell r="F131" t="str">
            <v>Eastern Ohio District Adj Co</v>
          </cell>
          <cell r="G131" t="str">
            <v>BU-978</v>
          </cell>
          <cell r="H131" t="str">
            <v>NON-OP WESTERN PENNSYLVANIA</v>
          </cell>
          <cell r="I131" t="str">
            <v>WPENN</v>
          </cell>
          <cell r="J131" t="str">
            <v>WESTERN PENNSYLVANIA DISTRICT</v>
          </cell>
          <cell r="K131" t="str">
            <v>EAST</v>
          </cell>
          <cell r="L131" t="str">
            <v>EAST REGION</v>
          </cell>
        </row>
        <row r="132">
          <cell r="A132">
            <v>93</v>
          </cell>
          <cell r="B132" t="str">
            <v>093-10-A-MA-13O-050</v>
          </cell>
          <cell r="C132">
            <v>43</v>
          </cell>
          <cell r="D132">
            <v>4093</v>
          </cell>
          <cell r="F132" t="str">
            <v>Peabody T/S</v>
          </cell>
          <cell r="G132" t="str">
            <v>BU-139</v>
          </cell>
          <cell r="H132" t="str">
            <v>BOSTON</v>
          </cell>
          <cell r="I132" t="str">
            <v>NEWENG</v>
          </cell>
          <cell r="J132" t="str">
            <v>NEW ENGLAND DISTRICT</v>
          </cell>
          <cell r="K132" t="str">
            <v>EAST</v>
          </cell>
          <cell r="L132" t="str">
            <v>EAST REGION</v>
          </cell>
        </row>
        <row r="133">
          <cell r="A133">
            <v>94</v>
          </cell>
          <cell r="B133" t="str">
            <v>094-10-A-MA-8OO-050</v>
          </cell>
          <cell r="C133">
            <v>44</v>
          </cell>
          <cell r="D133">
            <v>4094</v>
          </cell>
          <cell r="E133" t="str">
            <v>Yes</v>
          </cell>
          <cell r="F133" t="str">
            <v>AWS - Boston - Revere</v>
          </cell>
          <cell r="G133" t="str">
            <v>BU-139</v>
          </cell>
          <cell r="H133" t="str">
            <v>BOSTON</v>
          </cell>
          <cell r="I133" t="str">
            <v>NEWENG</v>
          </cell>
          <cell r="J133" t="str">
            <v>NEW ENGLAND DISTRICT</v>
          </cell>
          <cell r="K133" t="str">
            <v>EAST</v>
          </cell>
          <cell r="L133" t="str">
            <v>EAST REGION</v>
          </cell>
        </row>
        <row r="134">
          <cell r="A134">
            <v>95</v>
          </cell>
          <cell r="B134" t="str">
            <v>095-10-A-MA-8OO-050</v>
          </cell>
          <cell r="C134">
            <v>45</v>
          </cell>
          <cell r="D134">
            <v>4095</v>
          </cell>
          <cell r="E134" t="str">
            <v>Yes</v>
          </cell>
          <cell r="F134" t="str">
            <v>AWS - Tyngsboro</v>
          </cell>
          <cell r="G134" t="str">
            <v>BU-141</v>
          </cell>
          <cell r="H134" t="str">
            <v>TYNGSBORO</v>
          </cell>
          <cell r="I134" t="str">
            <v>NEWENG</v>
          </cell>
          <cell r="J134" t="str">
            <v>NEW ENGLAND DISTRICT</v>
          </cell>
          <cell r="K134" t="str">
            <v>EAST</v>
          </cell>
          <cell r="L134" t="str">
            <v>EAST REGION</v>
          </cell>
        </row>
        <row r="135">
          <cell r="A135">
            <v>96</v>
          </cell>
          <cell r="B135" t="str">
            <v>096-10-A-MA-8OO-050</v>
          </cell>
          <cell r="C135">
            <v>46</v>
          </cell>
          <cell r="D135">
            <v>4096</v>
          </cell>
          <cell r="E135" t="str">
            <v>Yes</v>
          </cell>
          <cell r="F135" t="str">
            <v>AWS - Cape Cod</v>
          </cell>
          <cell r="G135" t="str">
            <v>BU-132</v>
          </cell>
          <cell r="H135" t="str">
            <v>CAPE COD</v>
          </cell>
          <cell r="I135" t="str">
            <v>NEWENG</v>
          </cell>
          <cell r="J135" t="str">
            <v>NEW ENGLAND DISTRICT</v>
          </cell>
          <cell r="K135" t="str">
            <v>EAST</v>
          </cell>
          <cell r="L135" t="str">
            <v>EAST REGION</v>
          </cell>
        </row>
        <row r="136">
          <cell r="A136">
            <v>97</v>
          </cell>
          <cell r="B136" t="str">
            <v>097-10-A-MA-8OO-050</v>
          </cell>
          <cell r="C136">
            <v>47</v>
          </cell>
          <cell r="D136">
            <v>4097</v>
          </cell>
          <cell r="E136" t="str">
            <v>Yes</v>
          </cell>
          <cell r="F136" t="str">
            <v>AWS - Fall River</v>
          </cell>
          <cell r="G136" t="str">
            <v>BU-134</v>
          </cell>
          <cell r="H136" t="str">
            <v>FALL RIVER</v>
          </cell>
          <cell r="I136" t="str">
            <v>NEWENG</v>
          </cell>
          <cell r="J136" t="str">
            <v>NEW ENGLAND DISTRICT</v>
          </cell>
          <cell r="K136" t="str">
            <v>EAST</v>
          </cell>
          <cell r="L136" t="str">
            <v>EAST REGION</v>
          </cell>
        </row>
        <row r="137">
          <cell r="A137">
            <v>98</v>
          </cell>
          <cell r="B137" t="str">
            <v>098-10-A-MA-8OO-050</v>
          </cell>
          <cell r="C137">
            <v>48</v>
          </cell>
          <cell r="D137">
            <v>4098</v>
          </cell>
          <cell r="E137" t="str">
            <v>Yes</v>
          </cell>
          <cell r="F137" t="str">
            <v>AWS - Martha's Vineyard</v>
          </cell>
          <cell r="G137" t="str">
            <v>BU-132</v>
          </cell>
          <cell r="H137" t="str">
            <v>CAPE COD</v>
          </cell>
          <cell r="I137" t="str">
            <v>NEWENG</v>
          </cell>
          <cell r="J137" t="str">
            <v>NEW ENGLAND DISTRICT</v>
          </cell>
          <cell r="K137" t="str">
            <v>EAST</v>
          </cell>
          <cell r="L137" t="str">
            <v>EAST REGION</v>
          </cell>
        </row>
        <row r="138">
          <cell r="A138" t="str">
            <v>E30</v>
          </cell>
          <cell r="B138" t="str">
            <v>E30-10-A-IN-8WO-050</v>
          </cell>
          <cell r="C138">
            <v>540</v>
          </cell>
          <cell r="D138">
            <v>4099</v>
          </cell>
          <cell r="F138" t="str">
            <v>Indiana District Adj Co</v>
          </cell>
          <cell r="G138" t="str">
            <v>BU-981</v>
          </cell>
          <cell r="H138" t="str">
            <v>NON-OP INDIANA</v>
          </cell>
          <cell r="I138" t="str">
            <v>INDIANA</v>
          </cell>
          <cell r="J138" t="str">
            <v>INDIANA DISTRICT</v>
          </cell>
          <cell r="K138" t="str">
            <v>MIDWEST</v>
          </cell>
          <cell r="L138" t="str">
            <v>MIDWEST REGION</v>
          </cell>
        </row>
        <row r="139">
          <cell r="A139">
            <v>100</v>
          </cell>
          <cell r="B139" t="str">
            <v>100-10-A-MA-8OO-050</v>
          </cell>
          <cell r="C139">
            <v>49</v>
          </cell>
          <cell r="D139">
            <v>4100</v>
          </cell>
          <cell r="E139" t="str">
            <v>Yes</v>
          </cell>
          <cell r="F139" t="str">
            <v>AWS - Boston - Quincy</v>
          </cell>
          <cell r="G139" t="str">
            <v>BU-139</v>
          </cell>
          <cell r="H139" t="str">
            <v>BOSTON</v>
          </cell>
          <cell r="I139" t="str">
            <v>NEWENG</v>
          </cell>
          <cell r="J139" t="str">
            <v>NEW ENGLAND DISTRICT</v>
          </cell>
          <cell r="K139" t="str">
            <v>EAST</v>
          </cell>
          <cell r="L139" t="str">
            <v>EAST REGION</v>
          </cell>
        </row>
        <row r="140">
          <cell r="A140">
            <v>101</v>
          </cell>
          <cell r="B140" t="str">
            <v>101-10-A-MA-4KO-050</v>
          </cell>
          <cell r="C140">
            <v>50</v>
          </cell>
          <cell r="D140">
            <v>4101</v>
          </cell>
          <cell r="F140" t="str">
            <v>F.P. McNamara Rubbish Remvl</v>
          </cell>
          <cell r="G140" t="str">
            <v>BU-127</v>
          </cell>
          <cell r="H140" t="str">
            <v>SPRINGFIELD MA</v>
          </cell>
          <cell r="I140" t="str">
            <v>NEWENG</v>
          </cell>
          <cell r="J140" t="str">
            <v>NEW ENGLAND DISTRICT</v>
          </cell>
          <cell r="K140" t="str">
            <v>EAST</v>
          </cell>
          <cell r="L140" t="str">
            <v>EAST REGION</v>
          </cell>
        </row>
        <row r="141">
          <cell r="A141" t="str">
            <v>E31</v>
          </cell>
          <cell r="B141" t="str">
            <v>E31-10-A-OH-3PO-050</v>
          </cell>
          <cell r="C141">
            <v>541</v>
          </cell>
          <cell r="D141">
            <v>4102</v>
          </cell>
          <cell r="F141" t="str">
            <v>Northern Ohio District Adj Co</v>
          </cell>
          <cell r="G141" t="str">
            <v>BU-956</v>
          </cell>
          <cell r="H141" t="str">
            <v>NON-OP NORTHERN OHIO</v>
          </cell>
          <cell r="I141" t="str">
            <v>OHIO</v>
          </cell>
          <cell r="J141" t="str">
            <v>OHIO DISTRICT</v>
          </cell>
          <cell r="K141" t="str">
            <v>EAST</v>
          </cell>
          <cell r="L141" t="str">
            <v>EAST REGION</v>
          </cell>
        </row>
        <row r="142">
          <cell r="A142" t="str">
            <v>E32</v>
          </cell>
          <cell r="B142" t="str">
            <v>E32-10-A-MI-3PO-050</v>
          </cell>
          <cell r="C142">
            <v>542</v>
          </cell>
          <cell r="D142">
            <v>4103</v>
          </cell>
          <cell r="F142" t="str">
            <v>Western Mich District Adj Co</v>
          </cell>
          <cell r="G142" t="str">
            <v>BU-940</v>
          </cell>
          <cell r="H142" t="str">
            <v>NON-OP EASTERN MICHIGAN</v>
          </cell>
          <cell r="I142" t="str">
            <v>MICHIGAN</v>
          </cell>
          <cell r="J142" t="str">
            <v>MICHIGAN DISTRICT</v>
          </cell>
          <cell r="K142" t="str">
            <v>MIDWEST</v>
          </cell>
          <cell r="L142" t="str">
            <v>MIDWEST REGION</v>
          </cell>
        </row>
        <row r="143">
          <cell r="A143" t="str">
            <v>E33</v>
          </cell>
          <cell r="B143" t="str">
            <v>E33-10-A-OH-3PO-050</v>
          </cell>
          <cell r="C143">
            <v>543</v>
          </cell>
          <cell r="D143">
            <v>4104</v>
          </cell>
          <cell r="F143" t="str">
            <v>Western Ohio District Adj Co</v>
          </cell>
          <cell r="G143" t="str">
            <v>BU-938</v>
          </cell>
          <cell r="H143" t="str">
            <v>NON-OP CENTRAL OHIO</v>
          </cell>
          <cell r="I143" t="str">
            <v>OHIO</v>
          </cell>
          <cell r="J143" t="str">
            <v>OHIO DISTRICT</v>
          </cell>
          <cell r="K143" t="str">
            <v>EAST</v>
          </cell>
          <cell r="L143" t="str">
            <v>EAST REGION</v>
          </cell>
        </row>
        <row r="144">
          <cell r="A144">
            <v>105</v>
          </cell>
          <cell r="B144" t="str">
            <v>105-10-A-MA-13O-050</v>
          </cell>
          <cell r="C144">
            <v>51</v>
          </cell>
          <cell r="D144">
            <v>4105</v>
          </cell>
          <cell r="F144" t="str">
            <v>Howard T/S</v>
          </cell>
          <cell r="G144" t="str">
            <v>BU-139</v>
          </cell>
          <cell r="H144" t="str">
            <v>BOSTON</v>
          </cell>
          <cell r="I144" t="str">
            <v>NEWENG</v>
          </cell>
          <cell r="J144" t="str">
            <v>NEW ENGLAND DISTRICT</v>
          </cell>
          <cell r="K144" t="str">
            <v>EAST</v>
          </cell>
          <cell r="L144" t="str">
            <v>EAST REGION</v>
          </cell>
        </row>
        <row r="145">
          <cell r="A145" t="str">
            <v>E34</v>
          </cell>
          <cell r="B145" t="str">
            <v>E34-10-A-MO-06O-050</v>
          </cell>
          <cell r="C145">
            <v>544</v>
          </cell>
          <cell r="D145">
            <v>4106</v>
          </cell>
          <cell r="F145" t="str">
            <v>Heartland District Adj Co</v>
          </cell>
          <cell r="G145" t="str">
            <v>BU-960</v>
          </cell>
          <cell r="H145" t="str">
            <v>NON-OP OKLAHOMA / WEST TEXAS</v>
          </cell>
          <cell r="I145" t="str">
            <v>W MO/OK</v>
          </cell>
          <cell r="J145" t="str">
            <v>W MISSOURI/OKLAHOMA DISTRICT</v>
          </cell>
          <cell r="K145" t="str">
            <v>MIDWEST</v>
          </cell>
          <cell r="L145" t="str">
            <v>MIDWEST REGION</v>
          </cell>
        </row>
        <row r="146">
          <cell r="A146" t="str">
            <v>E35</v>
          </cell>
          <cell r="B146" t="str">
            <v>E35-10-A-PA-8AO-050</v>
          </cell>
          <cell r="C146">
            <v>545</v>
          </cell>
          <cell r="D146">
            <v>4107</v>
          </cell>
          <cell r="F146" t="str">
            <v>East Penn District Adj Co</v>
          </cell>
          <cell r="G146" t="str">
            <v>BU-941</v>
          </cell>
          <cell r="H146" t="str">
            <v>NON-OP EASTERN PENNSYLVANIA</v>
          </cell>
          <cell r="I146" t="str">
            <v>EPENN</v>
          </cell>
          <cell r="J146" t="str">
            <v>EASTERN PENNSYLVANIA DISTRICT</v>
          </cell>
          <cell r="K146" t="str">
            <v>EAST</v>
          </cell>
          <cell r="L146" t="str">
            <v>EAST REGION</v>
          </cell>
        </row>
        <row r="147">
          <cell r="A147" t="str">
            <v>E36</v>
          </cell>
          <cell r="B147" t="str">
            <v>E36-10-A-NJ-3PO-050</v>
          </cell>
          <cell r="C147">
            <v>546</v>
          </cell>
          <cell r="D147">
            <v>4108</v>
          </cell>
          <cell r="F147" t="str">
            <v>New Jersey District Adj Co</v>
          </cell>
          <cell r="G147" t="str">
            <v>BU-955</v>
          </cell>
          <cell r="H147" t="str">
            <v>NON-OP NEW JERSEY</v>
          </cell>
          <cell r="I147" t="str">
            <v>EPENN</v>
          </cell>
          <cell r="J147" t="str">
            <v>EASTERN PENNSYLVANIA DISTRICT</v>
          </cell>
          <cell r="K147" t="str">
            <v>EAST</v>
          </cell>
          <cell r="L147" t="str">
            <v>EAST REGION</v>
          </cell>
        </row>
        <row r="148">
          <cell r="A148" t="str">
            <v>E37</v>
          </cell>
          <cell r="B148" t="str">
            <v>E37-10-A-NY-3PO-050</v>
          </cell>
          <cell r="C148">
            <v>547</v>
          </cell>
          <cell r="D148">
            <v>4109</v>
          </cell>
          <cell r="F148" t="str">
            <v>NY Metro District Adj Co</v>
          </cell>
          <cell r="G148" t="str">
            <v>BU-957</v>
          </cell>
          <cell r="H148" t="str">
            <v>NON-OP NEW YORK CITY METRO</v>
          </cell>
          <cell r="I148" t="str">
            <v>NEW YORK</v>
          </cell>
          <cell r="J148" t="str">
            <v>NEW YORK DISTRICT</v>
          </cell>
          <cell r="K148" t="str">
            <v>EAST</v>
          </cell>
          <cell r="L148" t="str">
            <v>EAST REGION</v>
          </cell>
        </row>
        <row r="149">
          <cell r="A149" t="str">
            <v>E38</v>
          </cell>
          <cell r="B149" t="str">
            <v>E38-10-A-GA-9BO-050</v>
          </cell>
          <cell r="C149">
            <v>548</v>
          </cell>
          <cell r="D149">
            <v>4110</v>
          </cell>
          <cell r="F149" t="str">
            <v>Atlanta District Adj Co</v>
          </cell>
          <cell r="G149" t="str">
            <v>BU-931</v>
          </cell>
          <cell r="H149" t="str">
            <v>NON-OP ATLANTA</v>
          </cell>
          <cell r="I149" t="str">
            <v>GEORGIA</v>
          </cell>
          <cell r="J149" t="str">
            <v>GEORGIA DISTRICT</v>
          </cell>
          <cell r="K149" t="str">
            <v>SOUTH</v>
          </cell>
          <cell r="L149" t="str">
            <v>SOUTH REGION</v>
          </cell>
        </row>
        <row r="150">
          <cell r="A150">
            <v>111</v>
          </cell>
          <cell r="B150" t="str">
            <v>111-10-A-NY-C1O-050</v>
          </cell>
          <cell r="C150">
            <v>52</v>
          </cell>
          <cell r="D150">
            <v>4111</v>
          </cell>
          <cell r="E150" t="str">
            <v>Yes</v>
          </cell>
          <cell r="F150" t="str">
            <v>AWS - Buffalo</v>
          </cell>
          <cell r="G150" t="str">
            <v>BU-195</v>
          </cell>
          <cell r="H150" t="str">
            <v>BUFFALO COLLECTION</v>
          </cell>
          <cell r="I150" t="str">
            <v>WPENN</v>
          </cell>
          <cell r="J150" t="str">
            <v>WESTERN PENNSYLVANIA DISTRICT</v>
          </cell>
          <cell r="K150" t="str">
            <v>EAST</v>
          </cell>
          <cell r="L150" t="str">
            <v>EAST REGION</v>
          </cell>
        </row>
        <row r="151">
          <cell r="A151" t="str">
            <v>E39</v>
          </cell>
          <cell r="B151" t="str">
            <v>E39-10-A-FL-3PO-050</v>
          </cell>
          <cell r="C151">
            <v>549</v>
          </cell>
          <cell r="D151">
            <v>4112</v>
          </cell>
          <cell r="F151" t="str">
            <v>Florida District Adj Co</v>
          </cell>
          <cell r="G151" t="str">
            <v>BU-953</v>
          </cell>
          <cell r="H151" t="str">
            <v>NON-OP SOUTH FLORIDA</v>
          </cell>
          <cell r="I151" t="str">
            <v>GULFCOAST</v>
          </cell>
          <cell r="J151" t="str">
            <v>GULF COAST DISTRICT</v>
          </cell>
          <cell r="K151" t="str">
            <v>SOUTH</v>
          </cell>
          <cell r="L151" t="str">
            <v>SOUTH REGION</v>
          </cell>
        </row>
        <row r="152">
          <cell r="A152" t="str">
            <v>E40</v>
          </cell>
          <cell r="B152" t="str">
            <v>E40-10-A-LA-9BO-050</v>
          </cell>
          <cell r="C152">
            <v>550</v>
          </cell>
          <cell r="D152">
            <v>4113</v>
          </cell>
          <cell r="F152" t="str">
            <v>Louisana District Adj Co</v>
          </cell>
          <cell r="G152" t="str">
            <v>BU-947</v>
          </cell>
          <cell r="H152" t="str">
            <v>NON-OP LOUISIANA</v>
          </cell>
          <cell r="I152" t="str">
            <v>HOUSTON</v>
          </cell>
          <cell r="J152" t="str">
            <v>HOUSTON DISTRICT</v>
          </cell>
          <cell r="K152" t="str">
            <v>SOUTH</v>
          </cell>
          <cell r="L152" t="str">
            <v>SOUTH REGION</v>
          </cell>
        </row>
        <row r="153">
          <cell r="A153" t="str">
            <v>E41</v>
          </cell>
          <cell r="B153" t="str">
            <v>E41-10-A-AL-9BO-050</v>
          </cell>
          <cell r="C153">
            <v>551</v>
          </cell>
          <cell r="D153">
            <v>4114</v>
          </cell>
          <cell r="F153" t="str">
            <v>Miss/Ala District Adj Co</v>
          </cell>
          <cell r="G153" t="str">
            <v>BU-968</v>
          </cell>
          <cell r="H153" t="str">
            <v>NON-OP SOUTHERN GEORGIA</v>
          </cell>
          <cell r="I153" t="str">
            <v>GEORGIA</v>
          </cell>
          <cell r="J153" t="str">
            <v>GEORGIA DISTRICT</v>
          </cell>
          <cell r="K153" t="str">
            <v>SOUTH</v>
          </cell>
          <cell r="L153" t="str">
            <v>SOUTH REGION</v>
          </cell>
        </row>
        <row r="154">
          <cell r="A154" t="str">
            <v>E43</v>
          </cell>
          <cell r="B154" t="str">
            <v>E43-10-A-AZ-3PO-050</v>
          </cell>
          <cell r="C154">
            <v>552</v>
          </cell>
          <cell r="D154">
            <v>4115</v>
          </cell>
          <cell r="F154" t="str">
            <v>Arizona District Adjustment Co</v>
          </cell>
          <cell r="G154" t="str">
            <v>BU-962</v>
          </cell>
          <cell r="H154" t="str">
            <v>NON-OP PHOENIX</v>
          </cell>
          <cell r="I154" t="str">
            <v>ARIZONA</v>
          </cell>
          <cell r="J154" t="str">
            <v>ARIZONA DISTRICT</v>
          </cell>
          <cell r="K154" t="str">
            <v>WEST</v>
          </cell>
          <cell r="L154" t="str">
            <v>WEST REGION</v>
          </cell>
        </row>
        <row r="155">
          <cell r="A155" t="str">
            <v>E44</v>
          </cell>
          <cell r="B155" t="str">
            <v>E44-10-A-CA-3PO-050</v>
          </cell>
          <cell r="C155">
            <v>553</v>
          </cell>
          <cell r="D155">
            <v>4116</v>
          </cell>
          <cell r="F155" t="str">
            <v>SoCal District Adjustment Co</v>
          </cell>
          <cell r="G155" t="str">
            <v>BU-946</v>
          </cell>
          <cell r="H155" t="str">
            <v>NON-OP LOS ANGELES</v>
          </cell>
          <cell r="I155" t="str">
            <v>LOSANGELES</v>
          </cell>
          <cell r="J155" t="str">
            <v>LOS ANGELES DISTRICT</v>
          </cell>
          <cell r="K155" t="str">
            <v>WEST</v>
          </cell>
          <cell r="L155" t="str">
            <v>WEST REGION</v>
          </cell>
        </row>
        <row r="156">
          <cell r="A156" t="str">
            <v>E45</v>
          </cell>
          <cell r="B156" t="str">
            <v>E45-10-A-OR-4RO-050</v>
          </cell>
          <cell r="C156">
            <v>554</v>
          </cell>
          <cell r="D156">
            <v>4117</v>
          </cell>
          <cell r="F156" t="str">
            <v>Oregon District Adjustment Co</v>
          </cell>
          <cell r="G156" t="str">
            <v>BU-961</v>
          </cell>
          <cell r="H156" t="str">
            <v>NON-OP OREGON</v>
          </cell>
          <cell r="I156" t="str">
            <v>ORIDMT</v>
          </cell>
          <cell r="J156" t="str">
            <v>OREGON-IDAHO-MONTANA DISTRICT</v>
          </cell>
          <cell r="K156" t="str">
            <v>WEST</v>
          </cell>
          <cell r="L156" t="str">
            <v>WEST REGION</v>
          </cell>
        </row>
        <row r="157">
          <cell r="A157" t="str">
            <v>E50</v>
          </cell>
          <cell r="B157" t="str">
            <v>E50-10-A-MA-5TO-050</v>
          </cell>
          <cell r="C157">
            <v>555</v>
          </cell>
          <cell r="D157">
            <v>4118</v>
          </cell>
          <cell r="F157" t="str">
            <v>Boston District Adjustment Co</v>
          </cell>
          <cell r="G157" t="str">
            <v>BU-933</v>
          </cell>
          <cell r="H157" t="str">
            <v>NON-OP BOSTON</v>
          </cell>
          <cell r="I157" t="str">
            <v>NEWENG</v>
          </cell>
          <cell r="J157" t="str">
            <v>NEW ENGLAND DISTRICT</v>
          </cell>
          <cell r="K157" t="str">
            <v>EAST</v>
          </cell>
          <cell r="L157" t="str">
            <v>EAST REGION</v>
          </cell>
        </row>
        <row r="158">
          <cell r="A158" t="str">
            <v>E58</v>
          </cell>
          <cell r="B158" t="str">
            <v>E58-10-A-CA-13O-050</v>
          </cell>
          <cell r="C158">
            <v>556</v>
          </cell>
          <cell r="D158">
            <v>4119</v>
          </cell>
          <cell r="F158" t="str">
            <v>San Diego District Adj Co</v>
          </cell>
          <cell r="G158" t="str">
            <v>BU-965</v>
          </cell>
          <cell r="H158" t="str">
            <v>NON-OP SAN DIEGO</v>
          </cell>
          <cell r="I158" t="str">
            <v>SOCAL</v>
          </cell>
          <cell r="J158" t="str">
            <v>SOUTHERN CALIFORNIA DISTRICT</v>
          </cell>
          <cell r="K158" t="str">
            <v>WEST</v>
          </cell>
          <cell r="L158" t="str">
            <v>WEST REGION</v>
          </cell>
        </row>
        <row r="159">
          <cell r="A159" t="str">
            <v>E59</v>
          </cell>
          <cell r="B159" t="str">
            <v>E59-10-A-CA-3PO-050</v>
          </cell>
          <cell r="C159">
            <v>557</v>
          </cell>
          <cell r="D159">
            <v>4120</v>
          </cell>
          <cell r="F159" t="str">
            <v>Central Calif District Adj Co</v>
          </cell>
          <cell r="G159" t="str">
            <v>BU-934</v>
          </cell>
          <cell r="H159" t="str">
            <v>NON-OP CENTRAL CALIFORNIA</v>
          </cell>
          <cell r="I159" t="str">
            <v>CCALIF</v>
          </cell>
          <cell r="J159" t="str">
            <v>CENTRAL CALIFORNIA DISTRICT</v>
          </cell>
          <cell r="K159" t="str">
            <v>WEST</v>
          </cell>
          <cell r="L159" t="str">
            <v>WEST REGION</v>
          </cell>
        </row>
        <row r="160">
          <cell r="A160" t="str">
            <v>F02</v>
          </cell>
          <cell r="B160" t="str">
            <v>F02-10-A-MO-3PO-050</v>
          </cell>
          <cell r="C160">
            <v>560</v>
          </cell>
          <cell r="D160">
            <v>4121</v>
          </cell>
          <cell r="F160" t="str">
            <v>Lamar Landfill (Closed)</v>
          </cell>
          <cell r="G160" t="str">
            <v>BU-099</v>
          </cell>
          <cell r="H160" t="str">
            <v>SPRINGFIELD MO</v>
          </cell>
          <cell r="I160" t="str">
            <v>W MO/OK</v>
          </cell>
          <cell r="J160" t="str">
            <v>W MISSOURI/OKLAHOMA DISTRICT</v>
          </cell>
          <cell r="K160" t="str">
            <v>MIDWEST</v>
          </cell>
          <cell r="L160" t="str">
            <v>MIDWEST REGION</v>
          </cell>
        </row>
        <row r="161">
          <cell r="A161" t="str">
            <v>F25</v>
          </cell>
          <cell r="B161" t="str">
            <v>F25-10-A-IL-4NO-050</v>
          </cell>
          <cell r="C161">
            <v>567</v>
          </cell>
          <cell r="D161">
            <v>4122</v>
          </cell>
          <cell r="F161" t="str">
            <v>Sangamon Valley Landfill</v>
          </cell>
          <cell r="G161" t="str">
            <v>BU-032</v>
          </cell>
          <cell r="H161" t="str">
            <v>SPRINGFIELD, IL</v>
          </cell>
          <cell r="I161" t="str">
            <v>WILLINOIS</v>
          </cell>
          <cell r="J161" t="str">
            <v>WESTERN ILLINOIS DISTRICT</v>
          </cell>
          <cell r="K161" t="str">
            <v>MIDWEST</v>
          </cell>
          <cell r="L161" t="str">
            <v>MIDWEST REGION</v>
          </cell>
        </row>
        <row r="162">
          <cell r="A162" t="str">
            <v>F28</v>
          </cell>
          <cell r="B162" t="str">
            <v>F28-10-A-IL-4NO-050</v>
          </cell>
          <cell r="C162">
            <v>569</v>
          </cell>
          <cell r="D162">
            <v>4123</v>
          </cell>
          <cell r="F162" t="str">
            <v>Watts-Springfield Unit 1 L/F</v>
          </cell>
          <cell r="G162" t="str">
            <v>BU-975</v>
          </cell>
          <cell r="H162" t="str">
            <v>NON-OP WESTERN ILLINOIS/IOWA</v>
          </cell>
          <cell r="I162" t="str">
            <v>WILLINOIS</v>
          </cell>
          <cell r="J162" t="str">
            <v>WESTERN ILLINOIS DISTRICT</v>
          </cell>
          <cell r="K162" t="str">
            <v>MIDWEST</v>
          </cell>
          <cell r="L162" t="str">
            <v>MIDWEST REGION</v>
          </cell>
        </row>
        <row r="163">
          <cell r="A163" t="str">
            <v>F30</v>
          </cell>
          <cell r="B163" t="str">
            <v>F30-10-A-NC-5LO-050</v>
          </cell>
          <cell r="C163">
            <v>570</v>
          </cell>
          <cell r="D163">
            <v>4124</v>
          </cell>
          <cell r="F163" t="str">
            <v>Lake Norman Landfill</v>
          </cell>
          <cell r="G163" t="str">
            <v>BU-156</v>
          </cell>
          <cell r="H163" t="str">
            <v>CHARLOTTE POST COLLECTION</v>
          </cell>
          <cell r="I163" t="str">
            <v>CAROLINAS</v>
          </cell>
          <cell r="J163" t="str">
            <v>CAROLINAS DISTRICT</v>
          </cell>
          <cell r="K163" t="str">
            <v>EAST</v>
          </cell>
          <cell r="L163" t="str">
            <v>EAST REGION</v>
          </cell>
        </row>
        <row r="164">
          <cell r="A164" t="str">
            <v>F32</v>
          </cell>
          <cell r="B164" t="str">
            <v>F32-10-A-OR-4TO-050</v>
          </cell>
          <cell r="C164">
            <v>572</v>
          </cell>
          <cell r="D164">
            <v>4125</v>
          </cell>
          <cell r="F164" t="str">
            <v>Coffin Butte Landfill</v>
          </cell>
          <cell r="G164" t="str">
            <v>BU-261</v>
          </cell>
          <cell r="H164" t="str">
            <v>WOODBURN/SALEM</v>
          </cell>
          <cell r="I164" t="str">
            <v>ORIDMT</v>
          </cell>
          <cell r="J164" t="str">
            <v>OREGON-IDAHO-MONTANA DISTRICT</v>
          </cell>
          <cell r="K164" t="str">
            <v>WEST</v>
          </cell>
          <cell r="L164" t="str">
            <v>WEST REGION</v>
          </cell>
        </row>
        <row r="165">
          <cell r="A165" t="str">
            <v>F33</v>
          </cell>
          <cell r="B165" t="str">
            <v>F33-10-A-LA-9CO-050</v>
          </cell>
          <cell r="C165">
            <v>573</v>
          </cell>
          <cell r="D165">
            <v>4126</v>
          </cell>
          <cell r="F165" t="str">
            <v>Webster Parish  Landfill</v>
          </cell>
          <cell r="G165" t="str">
            <v>BU-281</v>
          </cell>
          <cell r="H165" t="str">
            <v>SHREVEPORT</v>
          </cell>
          <cell r="I165" t="str">
            <v>ETEXAS</v>
          </cell>
          <cell r="J165" t="str">
            <v>EAST TEXAS DISTRICT</v>
          </cell>
          <cell r="K165" t="str">
            <v>SOUTH</v>
          </cell>
          <cell r="L165" t="str">
            <v>SOUTH REGION</v>
          </cell>
        </row>
        <row r="166">
          <cell r="A166" t="str">
            <v>F34</v>
          </cell>
          <cell r="B166" t="str">
            <v>F34-10-A-KY-5SO-050</v>
          </cell>
          <cell r="C166">
            <v>574</v>
          </cell>
          <cell r="D166">
            <v>4127</v>
          </cell>
          <cell r="F166" t="str">
            <v>Green Valley Landfill</v>
          </cell>
          <cell r="G166" t="str">
            <v>BU-212</v>
          </cell>
          <cell r="H166" t="str">
            <v>HUNTINGTON</v>
          </cell>
          <cell r="I166" t="str">
            <v>WPENN</v>
          </cell>
          <cell r="J166" t="str">
            <v>WESTERN PENNSYLVANIA DISTRICT</v>
          </cell>
          <cell r="K166" t="str">
            <v>EAST</v>
          </cell>
          <cell r="L166" t="str">
            <v>EAST REGION</v>
          </cell>
        </row>
        <row r="167">
          <cell r="A167" t="str">
            <v>F35</v>
          </cell>
          <cell r="B167" t="str">
            <v>F35-10-A-AL-7FO-050</v>
          </cell>
          <cell r="C167">
            <v>575</v>
          </cell>
          <cell r="D167">
            <v>4128</v>
          </cell>
          <cell r="F167" t="str">
            <v>Willow Ridge Landfill</v>
          </cell>
          <cell r="G167" t="str">
            <v>BU-004</v>
          </cell>
          <cell r="H167" t="str">
            <v>BIRMINGHAM</v>
          </cell>
          <cell r="I167" t="str">
            <v>GEORGIA</v>
          </cell>
          <cell r="J167" t="str">
            <v>GEORGIA DISTRICT</v>
          </cell>
          <cell r="K167" t="str">
            <v>SOUTH</v>
          </cell>
          <cell r="L167" t="str">
            <v>SOUTH REGION</v>
          </cell>
        </row>
        <row r="168">
          <cell r="A168" t="str">
            <v>F37</v>
          </cell>
          <cell r="B168" t="str">
            <v>F37-10-A-AL-7BO-050</v>
          </cell>
          <cell r="C168">
            <v>577</v>
          </cell>
          <cell r="D168">
            <v>4129</v>
          </cell>
          <cell r="F168" t="str">
            <v>Chilton Landfill LLC</v>
          </cell>
          <cell r="G168" t="str">
            <v>BU-942</v>
          </cell>
          <cell r="H168" t="str">
            <v>NON-OP GULF COAST</v>
          </cell>
          <cell r="I168" t="str">
            <v>GULFCOAST</v>
          </cell>
          <cell r="J168" t="str">
            <v>GULF COAST DISTRICT</v>
          </cell>
          <cell r="K168" t="str">
            <v>SOUTH</v>
          </cell>
          <cell r="L168" t="str">
            <v>SOUTH REGION</v>
          </cell>
        </row>
        <row r="169">
          <cell r="A169" t="str">
            <v>F40</v>
          </cell>
          <cell r="B169" t="str">
            <v>F40-10-A-OH-7EO-050</v>
          </cell>
          <cell r="C169">
            <v>580</v>
          </cell>
          <cell r="D169">
            <v>4130</v>
          </cell>
          <cell r="F169" t="str">
            <v>Noble Road Landfill</v>
          </cell>
          <cell r="G169" t="str">
            <v>BU-094</v>
          </cell>
          <cell r="H169" t="str">
            <v>CENTRAL OHIO</v>
          </cell>
          <cell r="I169" t="str">
            <v>OHIO</v>
          </cell>
          <cell r="J169" t="str">
            <v>OHIO DISTRICT</v>
          </cell>
          <cell r="K169" t="str">
            <v>EAST</v>
          </cell>
          <cell r="L169" t="str">
            <v>EAST REGION</v>
          </cell>
        </row>
        <row r="170">
          <cell r="A170" t="str">
            <v>F41</v>
          </cell>
          <cell r="B170" t="str">
            <v>F41-10-A-AL-7GO-050</v>
          </cell>
          <cell r="C170">
            <v>581</v>
          </cell>
          <cell r="D170">
            <v>4131</v>
          </cell>
          <cell r="F170" t="str">
            <v>Sand Valley Landfill</v>
          </cell>
          <cell r="G170" t="str">
            <v>BU-006</v>
          </cell>
          <cell r="H170" t="str">
            <v>CHATTANOOGA</v>
          </cell>
          <cell r="I170" t="str">
            <v>GEORGIA</v>
          </cell>
          <cell r="J170" t="str">
            <v>GEORGIA DISTRICT</v>
          </cell>
          <cell r="K170" t="str">
            <v>SOUTH</v>
          </cell>
          <cell r="L170" t="str">
            <v>SOUTH REGION</v>
          </cell>
        </row>
        <row r="171">
          <cell r="A171" t="str">
            <v>F42</v>
          </cell>
          <cell r="B171" t="str">
            <v>F42-10-A-WV-7HO-050</v>
          </cell>
          <cell r="C171">
            <v>582</v>
          </cell>
          <cell r="D171">
            <v>4132</v>
          </cell>
          <cell r="F171" t="str">
            <v>Sycamore Landfill</v>
          </cell>
          <cell r="G171" t="str">
            <v>BU-212</v>
          </cell>
          <cell r="H171" t="str">
            <v>HUNTINGTON</v>
          </cell>
          <cell r="I171" t="str">
            <v>WPENN</v>
          </cell>
          <cell r="J171" t="str">
            <v>WESTERN PENNSYLVANIA DISTRICT</v>
          </cell>
          <cell r="K171" t="str">
            <v>EAST</v>
          </cell>
          <cell r="L171" t="str">
            <v>EAST REGION</v>
          </cell>
        </row>
        <row r="172">
          <cell r="A172" t="str">
            <v>F43</v>
          </cell>
          <cell r="B172" t="str">
            <v>F43-10-A-AZ-7JO-050</v>
          </cell>
          <cell r="C172">
            <v>583</v>
          </cell>
          <cell r="D172">
            <v>4133</v>
          </cell>
          <cell r="F172" t="str">
            <v>Copper Mountain Landfill</v>
          </cell>
          <cell r="G172" t="str">
            <v>BU-243</v>
          </cell>
          <cell r="H172" t="str">
            <v>YUMA / IMPERIAL COUNTY</v>
          </cell>
          <cell r="I172" t="str">
            <v>SOCAL</v>
          </cell>
          <cell r="J172" t="str">
            <v>SOUTHERN CALIFORNIA DISTRICT</v>
          </cell>
          <cell r="K172" t="str">
            <v>WEST</v>
          </cell>
          <cell r="L172" t="str">
            <v>WEST REGION</v>
          </cell>
        </row>
        <row r="173">
          <cell r="A173" t="str">
            <v>F44</v>
          </cell>
          <cell r="B173" t="str">
            <v>F44-10-A-TN-7KO-050</v>
          </cell>
          <cell r="C173">
            <v>584</v>
          </cell>
          <cell r="D173">
            <v>4134</v>
          </cell>
          <cell r="F173" t="str">
            <v>Safety Lights C&amp;D Landfill</v>
          </cell>
          <cell r="G173" t="str">
            <v>BU-102</v>
          </cell>
          <cell r="H173" t="str">
            <v>MEMPHIS</v>
          </cell>
          <cell r="I173" t="str">
            <v>MISSVALLEY</v>
          </cell>
          <cell r="J173" t="str">
            <v>MISSISSIPPI VALLEY DISTRICT</v>
          </cell>
          <cell r="K173" t="str">
            <v>SOUTH</v>
          </cell>
          <cell r="L173" t="str">
            <v>SOUTH REGION</v>
          </cell>
        </row>
        <row r="174">
          <cell r="A174" t="str">
            <v>F45</v>
          </cell>
          <cell r="B174" t="str">
            <v>F45-10-A-IN-7LO-050</v>
          </cell>
          <cell r="C174">
            <v>585</v>
          </cell>
          <cell r="D174">
            <v>4135</v>
          </cell>
          <cell r="F174" t="str">
            <v>Springfield Enviro C&amp;D LF</v>
          </cell>
          <cell r="G174" t="str">
            <v>BU-105</v>
          </cell>
          <cell r="H174" t="str">
            <v>EVANSVILLE</v>
          </cell>
          <cell r="I174" t="str">
            <v>KENTUCKYTN</v>
          </cell>
          <cell r="J174" t="str">
            <v>KENTUCKY-TENNESSEE DISTRICT</v>
          </cell>
          <cell r="K174" t="str">
            <v>MIDWEST</v>
          </cell>
          <cell r="L174" t="str">
            <v>MIDWEST REGION</v>
          </cell>
        </row>
        <row r="175">
          <cell r="A175" t="str">
            <v>F46</v>
          </cell>
          <cell r="B175" t="str">
            <v>F46-10-A-CA-7NO-050</v>
          </cell>
          <cell r="C175">
            <v>586</v>
          </cell>
          <cell r="D175">
            <v>4136</v>
          </cell>
          <cell r="F175" t="str">
            <v>Imperial County Landfill Co</v>
          </cell>
          <cell r="G175" t="str">
            <v>BU-243</v>
          </cell>
          <cell r="H175" t="str">
            <v>YUMA / IMPERIAL COUNTY</v>
          </cell>
          <cell r="I175" t="str">
            <v>SOCAL</v>
          </cell>
          <cell r="J175" t="str">
            <v>SOUTHERN CALIFORNIA DISTRICT</v>
          </cell>
          <cell r="K175" t="str">
            <v>WEST</v>
          </cell>
          <cell r="L175" t="str">
            <v>WEST REGION</v>
          </cell>
        </row>
        <row r="176">
          <cell r="A176" t="str">
            <v>F47</v>
          </cell>
          <cell r="B176" t="str">
            <v>F47-10-A-AZ-7MO-050</v>
          </cell>
          <cell r="C176">
            <v>587</v>
          </cell>
          <cell r="D176">
            <v>4137</v>
          </cell>
          <cell r="F176" t="str">
            <v>Cocopah Landfill, Inc.</v>
          </cell>
          <cell r="G176" t="str">
            <v>BU-243</v>
          </cell>
          <cell r="H176" t="str">
            <v>YUMA / IMPERIAL COUNTY</v>
          </cell>
          <cell r="I176" t="str">
            <v>SOCAL</v>
          </cell>
          <cell r="J176" t="str">
            <v>SOUTHERN CALIFORNIA DISTRICT</v>
          </cell>
          <cell r="K176" t="str">
            <v>WEST</v>
          </cell>
          <cell r="L176" t="str">
            <v>WEST REGION</v>
          </cell>
        </row>
        <row r="177">
          <cell r="A177" t="str">
            <v>F48</v>
          </cell>
          <cell r="B177" t="str">
            <v>F48-10-A-MO-7OO-050</v>
          </cell>
          <cell r="C177">
            <v>588</v>
          </cell>
          <cell r="D177">
            <v>4138</v>
          </cell>
          <cell r="F177" t="str">
            <v>Courtney Ridge Landfill LLC</v>
          </cell>
          <cell r="G177" t="str">
            <v>BU-268</v>
          </cell>
          <cell r="H177" t="str">
            <v>KANSAS CITY POST COLLECTION</v>
          </cell>
          <cell r="I177" t="str">
            <v>W MO/OK</v>
          </cell>
          <cell r="J177" t="str">
            <v>W MISSOURI/OKLAHOMA DISTRICT</v>
          </cell>
          <cell r="K177" t="str">
            <v>MIDWEST</v>
          </cell>
          <cell r="L177" t="str">
            <v>MIDWEST REGION</v>
          </cell>
        </row>
        <row r="178">
          <cell r="A178" t="str">
            <v>F49</v>
          </cell>
          <cell r="B178" t="str">
            <v>F49-10-A-KS-7PO-050</v>
          </cell>
          <cell r="C178">
            <v>589</v>
          </cell>
          <cell r="D178">
            <v>4139</v>
          </cell>
          <cell r="F178" t="str">
            <v>Forest View Landfill</v>
          </cell>
          <cell r="G178" t="str">
            <v>BU-268</v>
          </cell>
          <cell r="H178" t="str">
            <v>KANSAS CITY POST COLLECTION</v>
          </cell>
          <cell r="I178" t="str">
            <v>W MO/OK</v>
          </cell>
          <cell r="J178" t="str">
            <v>W MISSOURI/OKLAHOMA DISTRICT</v>
          </cell>
          <cell r="K178" t="str">
            <v>MIDWEST</v>
          </cell>
          <cell r="L178" t="str">
            <v>MIDWEST REGION</v>
          </cell>
        </row>
        <row r="179">
          <cell r="A179" t="str">
            <v>F50</v>
          </cell>
          <cell r="B179" t="str">
            <v>F50-10-A-OK-3PO-050</v>
          </cell>
          <cell r="C179">
            <v>590</v>
          </cell>
          <cell r="D179">
            <v>4140</v>
          </cell>
          <cell r="F179" t="str">
            <v>Oklahoma LF - Closure/Post Cls</v>
          </cell>
          <cell r="G179" t="str">
            <v>BU-960</v>
          </cell>
          <cell r="H179" t="str">
            <v>NON-OP OKLAHOMA / WEST TEXAS</v>
          </cell>
          <cell r="I179" t="str">
            <v>W MO/OK</v>
          </cell>
          <cell r="J179" t="str">
            <v>W MISSOURI/OKLAHOMA DISTRICT</v>
          </cell>
          <cell r="K179" t="str">
            <v>MIDWEST</v>
          </cell>
          <cell r="L179" t="str">
            <v>MIDWEST REGION</v>
          </cell>
        </row>
        <row r="180">
          <cell r="A180" t="str">
            <v>F53</v>
          </cell>
          <cell r="B180" t="str">
            <v>F53-10-A-MN-3PO-050</v>
          </cell>
          <cell r="C180">
            <v>591</v>
          </cell>
          <cell r="D180">
            <v>4141</v>
          </cell>
          <cell r="F180" t="str">
            <v>Zion Site 1, Phase B Landfill</v>
          </cell>
          <cell r="G180" t="str">
            <v>BU-975</v>
          </cell>
          <cell r="H180" t="str">
            <v>NON-OP WESTERN ILLINOIS/IOWA</v>
          </cell>
          <cell r="I180" t="str">
            <v>WILLINOIS</v>
          </cell>
          <cell r="J180" t="str">
            <v>WESTERN ILLINOIS DISTRICT</v>
          </cell>
          <cell r="K180" t="str">
            <v>MIDWEST</v>
          </cell>
          <cell r="L180" t="str">
            <v>MIDWEST REGION</v>
          </cell>
        </row>
        <row r="181">
          <cell r="A181" t="str">
            <v>F54</v>
          </cell>
          <cell r="B181" t="str">
            <v>F54-10-A-MN-3PO-050</v>
          </cell>
          <cell r="C181">
            <v>592</v>
          </cell>
          <cell r="D181">
            <v>4142</v>
          </cell>
          <cell r="F181" t="str">
            <v>Zion Landfill - Site 2</v>
          </cell>
          <cell r="G181" t="str">
            <v>BU-975</v>
          </cell>
          <cell r="H181" t="str">
            <v>NON-OP WESTERN ILLINOIS/IOWA</v>
          </cell>
          <cell r="I181" t="str">
            <v>WILLINOIS</v>
          </cell>
          <cell r="J181" t="str">
            <v>WESTERN ILLINOIS DISTRICT</v>
          </cell>
          <cell r="K181" t="str">
            <v>MIDWEST</v>
          </cell>
          <cell r="L181" t="str">
            <v>MIDWEST REGION</v>
          </cell>
        </row>
        <row r="182">
          <cell r="A182" t="str">
            <v>F57</v>
          </cell>
          <cell r="B182" t="str">
            <v>F57-10-A-IN-7RO-050</v>
          </cell>
          <cell r="C182">
            <v>595</v>
          </cell>
          <cell r="D182">
            <v>4143</v>
          </cell>
          <cell r="F182" t="str">
            <v>Lake County C&amp;D Development</v>
          </cell>
          <cell r="G182" t="str">
            <v>BU-072</v>
          </cell>
          <cell r="H182" t="str">
            <v>NORTHERN INDIANA POST COLLECT</v>
          </cell>
          <cell r="I182" t="str">
            <v>INDIANA</v>
          </cell>
          <cell r="J182" t="str">
            <v>INDIANA DISTRICT</v>
          </cell>
          <cell r="K182" t="str">
            <v>MIDWEST</v>
          </cell>
          <cell r="L182" t="str">
            <v>MIDWEST REGION</v>
          </cell>
        </row>
        <row r="183">
          <cell r="A183" t="str">
            <v>F58</v>
          </cell>
          <cell r="B183" t="str">
            <v>F58-10-A-MN-3PO-050</v>
          </cell>
          <cell r="C183">
            <v>596</v>
          </cell>
          <cell r="D183">
            <v>4144</v>
          </cell>
          <cell r="F183" t="str">
            <v>QUAD CITIES LF Ph 1&amp;2 Cls/PC</v>
          </cell>
          <cell r="G183" t="str">
            <v>BU-975</v>
          </cell>
          <cell r="H183" t="str">
            <v>NON-OP WESTERN ILLINOIS/IOWA</v>
          </cell>
          <cell r="I183" t="str">
            <v>WILLINOIS</v>
          </cell>
          <cell r="J183" t="str">
            <v>WESTERN ILLINOIS DISTRICT</v>
          </cell>
          <cell r="K183" t="str">
            <v>MIDWEST</v>
          </cell>
          <cell r="L183" t="str">
            <v>MIDWEST REGION</v>
          </cell>
        </row>
        <row r="184">
          <cell r="A184" t="str">
            <v>F59</v>
          </cell>
          <cell r="B184" t="str">
            <v>F59-10-A-MN-3PO-050</v>
          </cell>
          <cell r="C184">
            <v>597</v>
          </cell>
          <cell r="D184">
            <v>4145</v>
          </cell>
          <cell r="F184" t="str">
            <v>QUAD CITIES LF- Phase 3 Cls/PC</v>
          </cell>
          <cell r="G184" t="str">
            <v>BU-975</v>
          </cell>
          <cell r="H184" t="str">
            <v>NON-OP WESTERN ILLINOIS/IOWA</v>
          </cell>
          <cell r="I184" t="str">
            <v>WILLINOIS</v>
          </cell>
          <cell r="J184" t="str">
            <v>WESTERN ILLINOIS DISTRICT</v>
          </cell>
          <cell r="K184" t="str">
            <v>MIDWEST</v>
          </cell>
          <cell r="L184" t="str">
            <v>MIDWEST REGION</v>
          </cell>
        </row>
        <row r="185">
          <cell r="A185" t="str">
            <v>F60</v>
          </cell>
          <cell r="B185" t="str">
            <v>F60-10-A-MI-3PO-050</v>
          </cell>
          <cell r="C185">
            <v>598</v>
          </cell>
          <cell r="D185">
            <v>4146</v>
          </cell>
          <cell r="F185" t="str">
            <v>Arbor Hills LF Cls/PC</v>
          </cell>
          <cell r="G185" t="str">
            <v>BU-940</v>
          </cell>
          <cell r="H185" t="str">
            <v>NON-OP EASTERN MICHIGAN</v>
          </cell>
          <cell r="I185" t="str">
            <v>MICHIGAN</v>
          </cell>
          <cell r="J185" t="str">
            <v>MICHIGAN DISTRICT</v>
          </cell>
          <cell r="K185" t="str">
            <v>MIDWEST</v>
          </cell>
          <cell r="L185" t="str">
            <v>MIDWEST REGION</v>
          </cell>
        </row>
        <row r="186">
          <cell r="A186" t="str">
            <v>F61</v>
          </cell>
          <cell r="B186" t="str">
            <v>F61-10-A-CA-85O-050</v>
          </cell>
          <cell r="C186">
            <v>599</v>
          </cell>
          <cell r="D186">
            <v>4147</v>
          </cell>
          <cell r="F186" t="str">
            <v>French Camp Landfill</v>
          </cell>
          <cell r="G186" t="str">
            <v>BU-253</v>
          </cell>
          <cell r="H186" t="str">
            <v>STOCKTON</v>
          </cell>
          <cell r="I186" t="str">
            <v>CCALIF</v>
          </cell>
          <cell r="J186" t="str">
            <v>CENTRAL CALIFORNIA DISTRICT</v>
          </cell>
          <cell r="K186" t="str">
            <v>WEST</v>
          </cell>
          <cell r="L186" t="str">
            <v>WEST REGION</v>
          </cell>
        </row>
        <row r="187">
          <cell r="A187" t="str">
            <v>F62</v>
          </cell>
          <cell r="B187" t="str">
            <v>F62-10-A-PA-9KO-050</v>
          </cell>
          <cell r="C187">
            <v>600</v>
          </cell>
          <cell r="D187">
            <v>4148</v>
          </cell>
          <cell r="F187" t="str">
            <v>Greenridge Reclamation LF</v>
          </cell>
          <cell r="G187" t="str">
            <v>BU-188</v>
          </cell>
          <cell r="H187" t="str">
            <v>SCOTTDALE</v>
          </cell>
          <cell r="I187" t="str">
            <v>WPENN</v>
          </cell>
          <cell r="J187" t="str">
            <v>WESTERN PENNSYLVANIA DISTRICT</v>
          </cell>
          <cell r="K187" t="str">
            <v>EAST</v>
          </cell>
          <cell r="L187" t="str">
            <v>EAST REGION</v>
          </cell>
        </row>
        <row r="188">
          <cell r="A188" t="str">
            <v>F66</v>
          </cell>
          <cell r="B188" t="str">
            <v>F66-10-A-IL-3PO-050</v>
          </cell>
          <cell r="C188">
            <v>603</v>
          </cell>
          <cell r="D188">
            <v>4149</v>
          </cell>
          <cell r="F188" t="str">
            <v>Zion Site 1, Phase A Landfill</v>
          </cell>
          <cell r="G188" t="str">
            <v>BU-975</v>
          </cell>
          <cell r="H188" t="str">
            <v>NON-OP WESTERN ILLINOIS/IOWA</v>
          </cell>
          <cell r="I188" t="str">
            <v>WILLINOIS</v>
          </cell>
          <cell r="J188" t="str">
            <v>WESTERN ILLINOIS DISTRICT</v>
          </cell>
          <cell r="K188" t="str">
            <v>MIDWEST</v>
          </cell>
          <cell r="L188" t="str">
            <v>MIDWEST REGION</v>
          </cell>
        </row>
        <row r="189">
          <cell r="A189">
            <v>150</v>
          </cell>
          <cell r="B189" t="str">
            <v>150-10-A-IL-26O-050</v>
          </cell>
          <cell r="C189">
            <v>53</v>
          </cell>
          <cell r="D189">
            <v>4150</v>
          </cell>
          <cell r="F189" t="str">
            <v>K &amp; H Disposal Landfill</v>
          </cell>
          <cell r="G189" t="str">
            <v>BU-072</v>
          </cell>
          <cell r="H189" t="str">
            <v>NORTHERN INDIANA POST COLLECT</v>
          </cell>
          <cell r="I189" t="str">
            <v>INDIANA</v>
          </cell>
          <cell r="J189" t="str">
            <v>INDIANA DISTRICT</v>
          </cell>
          <cell r="K189" t="str">
            <v>MIDWEST</v>
          </cell>
          <cell r="L189" t="str">
            <v>MIDWEST REGION</v>
          </cell>
        </row>
        <row r="190">
          <cell r="A190">
            <v>151</v>
          </cell>
          <cell r="B190" t="str">
            <v>151-10-A-MO-44O-050</v>
          </cell>
          <cell r="C190">
            <v>54</v>
          </cell>
          <cell r="D190">
            <v>4151</v>
          </cell>
          <cell r="F190" t="str">
            <v>Wayne County (MO) Landfill</v>
          </cell>
          <cell r="G190" t="str">
            <v>BU-106</v>
          </cell>
          <cell r="H190" t="str">
            <v>SOUTHEAST MISSOURI</v>
          </cell>
          <cell r="I190" t="str">
            <v>STL METRO</v>
          </cell>
          <cell r="J190" t="str">
            <v>ST LOUIS METRO DISTRICT</v>
          </cell>
          <cell r="K190" t="str">
            <v>MIDWEST</v>
          </cell>
          <cell r="L190" t="str">
            <v>MIDWEST REGION</v>
          </cell>
        </row>
        <row r="191">
          <cell r="A191">
            <v>152</v>
          </cell>
          <cell r="B191" t="str">
            <v>152-10-A-MI-14O-050</v>
          </cell>
          <cell r="C191">
            <v>55</v>
          </cell>
          <cell r="D191">
            <v>4152</v>
          </cell>
          <cell r="F191" t="str">
            <v>Adrian (Closed) L/F</v>
          </cell>
          <cell r="G191" t="str">
            <v>BU-940</v>
          </cell>
          <cell r="H191" t="str">
            <v>NON-OP EASTERN MICHIGAN</v>
          </cell>
          <cell r="I191" t="str">
            <v>MICHIGAN</v>
          </cell>
          <cell r="J191" t="str">
            <v>MICHIGAN DISTRICT</v>
          </cell>
          <cell r="K191" t="str">
            <v>MIDWEST</v>
          </cell>
          <cell r="L191" t="str">
            <v>MIDWEST REGION</v>
          </cell>
        </row>
        <row r="192">
          <cell r="A192">
            <v>153</v>
          </cell>
          <cell r="B192" t="str">
            <v>153-10-A-CO-A6O-050</v>
          </cell>
          <cell r="C192">
            <v>56</v>
          </cell>
          <cell r="D192">
            <v>4153</v>
          </cell>
          <cell r="F192" t="str">
            <v>Denver Regional North Landfill</v>
          </cell>
          <cell r="G192" t="str">
            <v>BU-192</v>
          </cell>
          <cell r="H192" t="str">
            <v>NON-OP COLORADO</v>
          </cell>
          <cell r="I192" t="str">
            <v>MOUNTAIN</v>
          </cell>
          <cell r="J192" t="str">
            <v>MOUNTAIN DISTRICT</v>
          </cell>
          <cell r="K192" t="str">
            <v>WEST</v>
          </cell>
          <cell r="L192" t="str">
            <v>WEST REGION</v>
          </cell>
        </row>
        <row r="193">
          <cell r="A193">
            <v>154</v>
          </cell>
          <cell r="B193" t="str">
            <v>154-10-A-IL-27O-050</v>
          </cell>
          <cell r="C193">
            <v>57</v>
          </cell>
          <cell r="D193">
            <v>4154</v>
          </cell>
          <cell r="F193" t="str">
            <v>Dixon/Grop Landfill No. 2</v>
          </cell>
          <cell r="G193" t="str">
            <v>BU-975</v>
          </cell>
          <cell r="H193" t="str">
            <v>NON-OP WESTERN ILLINOIS/IOWA</v>
          </cell>
          <cell r="I193" t="str">
            <v>WILLINOIS</v>
          </cell>
          <cell r="J193" t="str">
            <v>WESTERN ILLINOIS DISTRICT</v>
          </cell>
          <cell r="K193" t="str">
            <v>MIDWEST</v>
          </cell>
          <cell r="L193" t="str">
            <v>MIDWEST REGION</v>
          </cell>
        </row>
        <row r="194">
          <cell r="A194">
            <v>155</v>
          </cell>
          <cell r="B194" t="str">
            <v>155-10-A-IL-39O-050</v>
          </cell>
          <cell r="C194">
            <v>58</v>
          </cell>
          <cell r="D194">
            <v>4155</v>
          </cell>
          <cell r="F194" t="str">
            <v>Brickyard Unit 1 Landfill</v>
          </cell>
          <cell r="G194" t="str">
            <v>BU-029</v>
          </cell>
          <cell r="H194" t="str">
            <v>DANVILLE</v>
          </cell>
          <cell r="I194" t="str">
            <v>INDIANA</v>
          </cell>
          <cell r="J194" t="str">
            <v>INDIANA DISTRICT</v>
          </cell>
          <cell r="K194" t="str">
            <v>MIDWEST</v>
          </cell>
          <cell r="L194" t="str">
            <v>MIDWEST REGION</v>
          </cell>
        </row>
        <row r="195">
          <cell r="A195">
            <v>156</v>
          </cell>
          <cell r="B195" t="str">
            <v>156-10-A-MO-44O-050</v>
          </cell>
          <cell r="C195">
            <v>59</v>
          </cell>
          <cell r="D195">
            <v>4156</v>
          </cell>
          <cell r="F195" t="str">
            <v>Lemons West Landfill</v>
          </cell>
          <cell r="G195" t="str">
            <v>BU-106</v>
          </cell>
          <cell r="H195" t="str">
            <v>SOUTHEAST MISSOURI</v>
          </cell>
          <cell r="I195" t="str">
            <v>STL METRO</v>
          </cell>
          <cell r="J195" t="str">
            <v>ST LOUIS METRO DISTRICT</v>
          </cell>
          <cell r="K195" t="str">
            <v>MIDWEST</v>
          </cell>
          <cell r="L195" t="str">
            <v>MIDWEST REGION</v>
          </cell>
        </row>
        <row r="196">
          <cell r="A196">
            <v>157</v>
          </cell>
          <cell r="B196" t="str">
            <v>157-10-A-MO-44O-050</v>
          </cell>
          <cell r="C196">
            <v>60</v>
          </cell>
          <cell r="D196">
            <v>4157</v>
          </cell>
          <cell r="F196" t="str">
            <v>Jackson Sanitary Landfill</v>
          </cell>
          <cell r="G196" t="str">
            <v>BU-106</v>
          </cell>
          <cell r="H196" t="str">
            <v>SOUTHEAST MISSOURI</v>
          </cell>
          <cell r="I196" t="str">
            <v>STL METRO</v>
          </cell>
          <cell r="J196" t="str">
            <v>ST LOUIS METRO DISTRICT</v>
          </cell>
          <cell r="K196" t="str">
            <v>MIDWEST</v>
          </cell>
          <cell r="L196" t="str">
            <v>MIDWEST REGION</v>
          </cell>
        </row>
        <row r="197">
          <cell r="A197">
            <v>158</v>
          </cell>
          <cell r="B197" t="str">
            <v>158-10-A-IL-37O-050</v>
          </cell>
          <cell r="C197">
            <v>61</v>
          </cell>
          <cell r="D197">
            <v>4158</v>
          </cell>
          <cell r="F197" t="str">
            <v>Jersey Sanitation Landfill</v>
          </cell>
          <cell r="G197" t="str">
            <v>BU-969</v>
          </cell>
          <cell r="H197" t="str">
            <v>NON-OP ST. LOUIS</v>
          </cell>
          <cell r="I197" t="str">
            <v>STL METRO</v>
          </cell>
          <cell r="J197" t="str">
            <v>ST LOUIS METRO DISTRICT</v>
          </cell>
          <cell r="K197" t="str">
            <v>MIDWEST</v>
          </cell>
          <cell r="L197" t="str">
            <v>MIDWEST REGION</v>
          </cell>
        </row>
        <row r="198">
          <cell r="A198">
            <v>159</v>
          </cell>
          <cell r="B198" t="str">
            <v>159-10-A-NE-3YO-050</v>
          </cell>
          <cell r="C198">
            <v>62</v>
          </cell>
          <cell r="D198">
            <v>4159</v>
          </cell>
          <cell r="F198" t="str">
            <v>Fremont Landfill</v>
          </cell>
          <cell r="G198" t="str">
            <v>BU-975</v>
          </cell>
          <cell r="H198" t="str">
            <v>NON-OP WESTERN ILLINOIS/IOWA</v>
          </cell>
          <cell r="I198" t="str">
            <v>WILLINOIS</v>
          </cell>
          <cell r="J198" t="str">
            <v>WESTERN ILLINOIS DISTRICT</v>
          </cell>
          <cell r="K198" t="str">
            <v>MIDWEST</v>
          </cell>
          <cell r="L198" t="str">
            <v>MIDWEST REGION</v>
          </cell>
        </row>
        <row r="199">
          <cell r="A199">
            <v>160</v>
          </cell>
          <cell r="B199" t="str">
            <v>160-10-A-NE-3YO-050</v>
          </cell>
          <cell r="C199">
            <v>63</v>
          </cell>
          <cell r="D199">
            <v>4160</v>
          </cell>
          <cell r="F199" t="str">
            <v>Norfolk Landfill</v>
          </cell>
          <cell r="G199" t="str">
            <v>BU-975</v>
          </cell>
          <cell r="H199" t="str">
            <v>NON-OP WESTERN ILLINOIS/IOWA</v>
          </cell>
          <cell r="I199" t="str">
            <v>WILLINOIS</v>
          </cell>
          <cell r="J199" t="str">
            <v>WESTERN ILLINOIS DISTRICT</v>
          </cell>
          <cell r="K199" t="str">
            <v>MIDWEST</v>
          </cell>
          <cell r="L199" t="str">
            <v>MIDWEST REGION</v>
          </cell>
        </row>
        <row r="200">
          <cell r="A200">
            <v>161</v>
          </cell>
          <cell r="B200" t="str">
            <v>161-10-A-MO-48O-050</v>
          </cell>
          <cell r="C200">
            <v>64</v>
          </cell>
          <cell r="D200">
            <v>4161</v>
          </cell>
          <cell r="F200" t="str">
            <v>Johnson County Landfill</v>
          </cell>
          <cell r="G200" t="str">
            <v>BU-960</v>
          </cell>
          <cell r="H200" t="str">
            <v>NON-OP OKLAHOMA / WEST TEXAS</v>
          </cell>
          <cell r="I200" t="str">
            <v>W MO/OK</v>
          </cell>
          <cell r="J200" t="str">
            <v>W MISSOURI/OKLAHOMA DISTRICT</v>
          </cell>
          <cell r="K200" t="str">
            <v>MIDWEST</v>
          </cell>
          <cell r="L200" t="str">
            <v>MIDWEST REGION</v>
          </cell>
        </row>
        <row r="201">
          <cell r="A201">
            <v>162</v>
          </cell>
          <cell r="B201" t="str">
            <v>162-10-A-GA-06O-050</v>
          </cell>
          <cell r="C201">
            <v>65</v>
          </cell>
          <cell r="D201">
            <v>4162</v>
          </cell>
          <cell r="F201" t="str">
            <v>Fayette County Landfill</v>
          </cell>
          <cell r="G201" t="str">
            <v>BU-931</v>
          </cell>
          <cell r="H201" t="str">
            <v>NON-OP ATLANTA</v>
          </cell>
          <cell r="I201" t="str">
            <v>GEORGIA</v>
          </cell>
          <cell r="J201" t="str">
            <v>GEORGIA DISTRICT</v>
          </cell>
          <cell r="K201" t="str">
            <v>SOUTH</v>
          </cell>
          <cell r="L201" t="str">
            <v>SOUTH REGION</v>
          </cell>
        </row>
        <row r="202">
          <cell r="A202" t="str">
            <v>F67</v>
          </cell>
          <cell r="B202" t="str">
            <v>F67-10-A-WA-72O-050</v>
          </cell>
          <cell r="C202">
            <v>604</v>
          </cell>
          <cell r="D202">
            <v>4163</v>
          </cell>
          <cell r="F202" t="str">
            <v>Roosevelt Rgnl Ash Monofill</v>
          </cell>
          <cell r="G202" t="str">
            <v>BU-302</v>
          </cell>
          <cell r="H202" t="str">
            <v>WASHINGTON LANDFILLS</v>
          </cell>
          <cell r="I202" t="str">
            <v>WASHINGTON</v>
          </cell>
          <cell r="J202" t="str">
            <v>WASHINGTON DISTRICT</v>
          </cell>
          <cell r="K202" t="str">
            <v>WEST</v>
          </cell>
          <cell r="L202" t="str">
            <v>WEST REGION</v>
          </cell>
        </row>
        <row r="203">
          <cell r="A203" t="str">
            <v>F68</v>
          </cell>
          <cell r="B203" t="str">
            <v>F68-10-A-MI-20O-050</v>
          </cell>
          <cell r="C203">
            <v>605</v>
          </cell>
          <cell r="D203">
            <v>4164</v>
          </cell>
          <cell r="F203" t="str">
            <v>Manistee County Closed L/F</v>
          </cell>
          <cell r="G203" t="str">
            <v>BU-084</v>
          </cell>
          <cell r="H203" t="str">
            <v>MANISTEE/PIERSON</v>
          </cell>
          <cell r="I203" t="str">
            <v>MICHIGAN</v>
          </cell>
          <cell r="J203" t="str">
            <v>MICHIGAN DISTRICT</v>
          </cell>
          <cell r="K203" t="str">
            <v>MIDWEST</v>
          </cell>
          <cell r="L203" t="str">
            <v>MIDWEST REGION</v>
          </cell>
        </row>
        <row r="204">
          <cell r="A204">
            <v>165</v>
          </cell>
          <cell r="B204" t="str">
            <v>165-10-A-OK-3BO-050</v>
          </cell>
          <cell r="C204">
            <v>66</v>
          </cell>
          <cell r="D204">
            <v>4165</v>
          </cell>
          <cell r="F204" t="str">
            <v>Talala Landfill</v>
          </cell>
          <cell r="G204" t="str">
            <v>BU-960</v>
          </cell>
          <cell r="H204" t="str">
            <v>NON-OP OKLAHOMA / WEST TEXAS</v>
          </cell>
          <cell r="I204" t="str">
            <v>W MO/OK</v>
          </cell>
          <cell r="J204" t="str">
            <v>W MISSOURI/OKLAHOMA DISTRICT</v>
          </cell>
          <cell r="K204" t="str">
            <v>MIDWEST</v>
          </cell>
          <cell r="L204" t="str">
            <v>MIDWEST REGION</v>
          </cell>
        </row>
        <row r="205">
          <cell r="A205" t="str">
            <v>F69</v>
          </cell>
          <cell r="B205" t="str">
            <v>F69-10-A-GA-2RO-050</v>
          </cell>
          <cell r="C205">
            <v>606</v>
          </cell>
          <cell r="D205">
            <v>4166</v>
          </cell>
          <cell r="F205" t="str">
            <v>Gateway Landfill</v>
          </cell>
          <cell r="G205" t="str">
            <v>BU-006</v>
          </cell>
          <cell r="H205" t="str">
            <v>CHATTANOOGA</v>
          </cell>
          <cell r="I205" t="str">
            <v>GEORGIA</v>
          </cell>
          <cell r="J205" t="str">
            <v>GEORGIA DISTRICT</v>
          </cell>
          <cell r="K205" t="str">
            <v>SOUTH</v>
          </cell>
          <cell r="L205" t="str">
            <v>SOUTH REGION</v>
          </cell>
        </row>
        <row r="206">
          <cell r="A206" t="str">
            <v>F70</v>
          </cell>
          <cell r="B206" t="str">
            <v>F70-10-A-OH-1HO-050</v>
          </cell>
          <cell r="C206">
            <v>607</v>
          </cell>
          <cell r="D206">
            <v>4167</v>
          </cell>
          <cell r="F206" t="str">
            <v>Preble County Landfill</v>
          </cell>
          <cell r="G206" t="str">
            <v>BU-089</v>
          </cell>
          <cell r="H206" t="str">
            <v>WESTERN OHIO</v>
          </cell>
          <cell r="I206" t="str">
            <v>OHIO</v>
          </cell>
          <cell r="J206" t="str">
            <v>OHIO DISTRICT</v>
          </cell>
          <cell r="K206" t="str">
            <v>EAST</v>
          </cell>
          <cell r="L206" t="str">
            <v>EAST REGION</v>
          </cell>
        </row>
        <row r="207">
          <cell r="A207" t="str">
            <v>F71</v>
          </cell>
          <cell r="B207" t="str">
            <v>F71-10-A-TX-C5O-050</v>
          </cell>
          <cell r="C207">
            <v>608</v>
          </cell>
          <cell r="D207">
            <v>4168</v>
          </cell>
          <cell r="F207" t="str">
            <v>CEFE Landfill</v>
          </cell>
          <cell r="G207" t="str">
            <v>BU-024</v>
          </cell>
          <cell r="H207" t="str">
            <v>CORPUS CHRISTI</v>
          </cell>
          <cell r="I207" t="str">
            <v>SCTEXAS</v>
          </cell>
          <cell r="J207" t="str">
            <v>SOUTH CENTRAL TEXAS DISTRICT</v>
          </cell>
          <cell r="K207" t="str">
            <v>SOUTH</v>
          </cell>
          <cell r="L207" t="str">
            <v>SOUTH REGION</v>
          </cell>
        </row>
        <row r="208">
          <cell r="A208" t="str">
            <v>F72</v>
          </cell>
          <cell r="B208" t="str">
            <v>F72-10-A-TX-13O-050</v>
          </cell>
          <cell r="C208">
            <v>609</v>
          </cell>
          <cell r="D208">
            <v>4169</v>
          </cell>
          <cell r="F208" t="str">
            <v>Fort Worth SE Landfill</v>
          </cell>
          <cell r="G208" t="str">
            <v>BU-015</v>
          </cell>
          <cell r="H208" t="str">
            <v>DALLAS FTWORTH POST COLLECTION</v>
          </cell>
          <cell r="I208" t="str">
            <v>DFW/WESTTX</v>
          </cell>
          <cell r="J208" t="str">
            <v>DFW/WEST TEXAS DISTIRCT</v>
          </cell>
          <cell r="K208" t="str">
            <v>SOUTH</v>
          </cell>
          <cell r="L208" t="str">
            <v>SOUTH REGION</v>
          </cell>
        </row>
        <row r="209">
          <cell r="A209" t="str">
            <v>F73</v>
          </cell>
          <cell r="B209" t="str">
            <v>F73-10-A-IL-1DO-050</v>
          </cell>
          <cell r="C209">
            <v>610</v>
          </cell>
          <cell r="D209">
            <v>4170</v>
          </cell>
          <cell r="F209" t="str">
            <v>Landcomp Landfill</v>
          </cell>
          <cell r="G209" t="str">
            <v>BU-042</v>
          </cell>
          <cell r="H209" t="str">
            <v>PONTIAC/OTTAWA/JOLIET</v>
          </cell>
          <cell r="I209" t="str">
            <v>CHICAGO</v>
          </cell>
          <cell r="J209" t="str">
            <v>CHICAGO DISTRICT</v>
          </cell>
          <cell r="K209" t="str">
            <v>MIDWEST</v>
          </cell>
          <cell r="L209" t="str">
            <v>MIDWEST REGION</v>
          </cell>
        </row>
        <row r="210">
          <cell r="A210">
            <v>171</v>
          </cell>
          <cell r="B210" t="str">
            <v>171-10-A-WA-79O-050</v>
          </cell>
          <cell r="C210">
            <v>67</v>
          </cell>
          <cell r="D210">
            <v>4171</v>
          </cell>
          <cell r="E210" t="str">
            <v>Yes</v>
          </cell>
          <cell r="F210" t="str">
            <v>Rabanco Companies</v>
          </cell>
          <cell r="G210" t="str">
            <v>BU-967</v>
          </cell>
          <cell r="H210" t="str">
            <v>NON-OP SEATTLE</v>
          </cell>
          <cell r="I210" t="str">
            <v>WASHINGTON</v>
          </cell>
          <cell r="J210" t="str">
            <v>WASHINGTON DISTRICT</v>
          </cell>
          <cell r="K210" t="str">
            <v>WEST</v>
          </cell>
          <cell r="L210" t="str">
            <v>WEST REGION</v>
          </cell>
        </row>
        <row r="211">
          <cell r="A211">
            <v>172</v>
          </cell>
          <cell r="B211" t="str">
            <v>172-10-A-WA-92O-050</v>
          </cell>
          <cell r="C211">
            <v>68</v>
          </cell>
          <cell r="D211">
            <v>4172</v>
          </cell>
          <cell r="E211" t="str">
            <v>Yes</v>
          </cell>
          <cell r="F211" t="str">
            <v>AWS - Bellevue</v>
          </cell>
          <cell r="G211" t="str">
            <v>BU-277</v>
          </cell>
          <cell r="H211" t="str">
            <v>E. SEATTLE</v>
          </cell>
          <cell r="I211" t="str">
            <v>WASHINGTON</v>
          </cell>
          <cell r="J211" t="str">
            <v>WASHINGTON DISTRICT</v>
          </cell>
          <cell r="K211" t="str">
            <v>WEST</v>
          </cell>
          <cell r="L211" t="str">
            <v>WEST REGION</v>
          </cell>
        </row>
        <row r="212">
          <cell r="A212">
            <v>173</v>
          </cell>
          <cell r="B212" t="str">
            <v>173-10-A-WA-92O-050</v>
          </cell>
          <cell r="C212">
            <v>69</v>
          </cell>
          <cell r="D212">
            <v>4173</v>
          </cell>
          <cell r="F212" t="str">
            <v>Rabanco Recycling Company</v>
          </cell>
          <cell r="G212" t="str">
            <v>BU-276</v>
          </cell>
          <cell r="H212" t="str">
            <v>WASHINGTON PROCESSING</v>
          </cell>
          <cell r="I212" t="str">
            <v>WASHINGTON</v>
          </cell>
          <cell r="J212" t="str">
            <v>WASHINGTON DISTRICT</v>
          </cell>
          <cell r="K212" t="str">
            <v>WEST</v>
          </cell>
          <cell r="L212" t="str">
            <v>WEST REGION</v>
          </cell>
        </row>
        <row r="213">
          <cell r="A213" t="str">
            <v>F74</v>
          </cell>
          <cell r="B213" t="str">
            <v>F74-10-A-TX-1KO-050</v>
          </cell>
          <cell r="C213">
            <v>611</v>
          </cell>
          <cell r="D213">
            <v>4174</v>
          </cell>
          <cell r="F213" t="str">
            <v>El Centro Landfill</v>
          </cell>
          <cell r="G213" t="str">
            <v>BU-024</v>
          </cell>
          <cell r="H213" t="str">
            <v>CORPUS CHRISTI</v>
          </cell>
          <cell r="I213" t="str">
            <v>SCTEXAS</v>
          </cell>
          <cell r="J213" t="str">
            <v>SOUTH CENTRAL TEXAS DISTRICT</v>
          </cell>
          <cell r="K213" t="str">
            <v>SOUTH</v>
          </cell>
          <cell r="L213" t="str">
            <v>SOUTH REGION</v>
          </cell>
        </row>
        <row r="214">
          <cell r="A214">
            <v>175</v>
          </cell>
          <cell r="B214" t="str">
            <v>175-10-A-WA-92O-050</v>
          </cell>
          <cell r="C214">
            <v>70</v>
          </cell>
          <cell r="D214">
            <v>4175</v>
          </cell>
          <cell r="E214" t="str">
            <v>Yes</v>
          </cell>
          <cell r="F214" t="str">
            <v>AWS - Seattle</v>
          </cell>
          <cell r="G214" t="str">
            <v>BU-273</v>
          </cell>
          <cell r="H214" t="str">
            <v>CITY OF SEATTLE HAULING</v>
          </cell>
          <cell r="I214" t="str">
            <v>WASHINGTON</v>
          </cell>
          <cell r="J214" t="str">
            <v>WASHINGTON DISTRICT</v>
          </cell>
          <cell r="K214" t="str">
            <v>WEST</v>
          </cell>
          <cell r="L214" t="str">
            <v>WEST REGION</v>
          </cell>
        </row>
        <row r="215">
          <cell r="A215">
            <v>176</v>
          </cell>
          <cell r="B215" t="str">
            <v>176-10-A-WA-80O-050</v>
          </cell>
          <cell r="C215">
            <v>71</v>
          </cell>
          <cell r="D215">
            <v>4176</v>
          </cell>
          <cell r="E215" t="str">
            <v>Yes</v>
          </cell>
          <cell r="F215" t="str">
            <v>Kent-Meridian Disposal Company</v>
          </cell>
          <cell r="G215" t="str">
            <v>BU-269</v>
          </cell>
          <cell r="H215" t="str">
            <v>S. SEATTLE</v>
          </cell>
          <cell r="I215" t="str">
            <v>WASHINGTON</v>
          </cell>
          <cell r="J215" t="str">
            <v>WASHINGTON DISTRICT</v>
          </cell>
          <cell r="K215" t="str">
            <v>WEST</v>
          </cell>
          <cell r="L215" t="str">
            <v>WEST REGION</v>
          </cell>
        </row>
        <row r="216">
          <cell r="A216" t="str">
            <v>F75</v>
          </cell>
          <cell r="B216" t="str">
            <v>F75-10-A-IL-A3O-050</v>
          </cell>
          <cell r="C216">
            <v>612</v>
          </cell>
          <cell r="D216">
            <v>4177</v>
          </cell>
          <cell r="F216" t="str">
            <v>Kankakee Quarry</v>
          </cell>
          <cell r="G216" t="str">
            <v>BU-035</v>
          </cell>
          <cell r="H216" t="str">
            <v>CRESTWOOD</v>
          </cell>
          <cell r="I216" t="str">
            <v>CHICAGO</v>
          </cell>
          <cell r="J216" t="str">
            <v>CHICAGO DISTRICT</v>
          </cell>
          <cell r="K216" t="str">
            <v>MIDWEST</v>
          </cell>
          <cell r="L216" t="str">
            <v>MIDWEST REGION</v>
          </cell>
        </row>
        <row r="217">
          <cell r="A217">
            <v>178</v>
          </cell>
          <cell r="B217" t="str">
            <v>178-10-A-WA-72O-050</v>
          </cell>
          <cell r="C217">
            <v>72</v>
          </cell>
          <cell r="D217">
            <v>4178</v>
          </cell>
          <cell r="F217" t="str">
            <v>Roosevelt Regional MSW L/F</v>
          </cell>
          <cell r="G217" t="str">
            <v>BU-302</v>
          </cell>
          <cell r="H217" t="str">
            <v>WASHINGTON LANDFILLS</v>
          </cell>
          <cell r="I217" t="str">
            <v>WASHINGTON</v>
          </cell>
          <cell r="J217" t="str">
            <v>WASHINGTON DISTRICT</v>
          </cell>
          <cell r="K217" t="str">
            <v>WEST</v>
          </cell>
          <cell r="L217" t="str">
            <v>WEST REGION</v>
          </cell>
        </row>
        <row r="218">
          <cell r="A218" t="str">
            <v>F76</v>
          </cell>
          <cell r="B218" t="str">
            <v>F76-10-A-IL-B1O-050</v>
          </cell>
          <cell r="C218">
            <v>613</v>
          </cell>
          <cell r="D218">
            <v>4179</v>
          </cell>
          <cell r="F218" t="str">
            <v>Bond County Landfill</v>
          </cell>
          <cell r="G218" t="str">
            <v>BU-110</v>
          </cell>
          <cell r="H218" t="str">
            <v>EDWARDSVILLE/STL POST COLLLECT</v>
          </cell>
          <cell r="I218" t="str">
            <v>STL METRO</v>
          </cell>
          <cell r="J218" t="str">
            <v>ST LOUIS METRO DISTRICT</v>
          </cell>
          <cell r="K218" t="str">
            <v>MIDWEST</v>
          </cell>
          <cell r="L218" t="str">
            <v>MIDWEST REGION</v>
          </cell>
        </row>
        <row r="219">
          <cell r="A219" t="str">
            <v>F77</v>
          </cell>
          <cell r="B219" t="str">
            <v>F77-10-A-GA-9BO-050</v>
          </cell>
          <cell r="C219">
            <v>614</v>
          </cell>
          <cell r="D219">
            <v>4180</v>
          </cell>
          <cell r="F219" t="str">
            <v>Inland Container Landfill</v>
          </cell>
          <cell r="G219" t="str">
            <v>BU-006</v>
          </cell>
          <cell r="H219" t="str">
            <v>CHATTANOOGA</v>
          </cell>
          <cell r="I219" t="str">
            <v>GEORGIA</v>
          </cell>
          <cell r="J219" t="str">
            <v>GEORGIA DISTRICT</v>
          </cell>
          <cell r="K219" t="str">
            <v>SOUTH</v>
          </cell>
          <cell r="L219" t="str">
            <v>SOUTH REGION</v>
          </cell>
        </row>
        <row r="220">
          <cell r="A220" t="str">
            <v>F78</v>
          </cell>
          <cell r="B220" t="str">
            <v>F78-10-A-IN-B3O-050</v>
          </cell>
          <cell r="C220">
            <v>615</v>
          </cell>
          <cell r="D220">
            <v>4181</v>
          </cell>
          <cell r="F220" t="str">
            <v>Clinton County Landfill</v>
          </cell>
          <cell r="G220" t="str">
            <v>BU-072</v>
          </cell>
          <cell r="H220" t="str">
            <v>NORTHERN INDIANA POST COLLECT</v>
          </cell>
          <cell r="I220" t="str">
            <v>INDIANA</v>
          </cell>
          <cell r="J220" t="str">
            <v>INDIANA DISTRICT</v>
          </cell>
          <cell r="K220" t="str">
            <v>MIDWEST</v>
          </cell>
          <cell r="L220" t="str">
            <v>MIDWEST REGION</v>
          </cell>
        </row>
        <row r="221">
          <cell r="A221" t="str">
            <v>F79</v>
          </cell>
          <cell r="B221" t="str">
            <v>F79-10-A-OK-B7O-050</v>
          </cell>
          <cell r="C221">
            <v>616</v>
          </cell>
          <cell r="D221">
            <v>4182</v>
          </cell>
          <cell r="F221" t="str">
            <v>Stillwater Landfill</v>
          </cell>
          <cell r="G221" t="str">
            <v>BU-022</v>
          </cell>
          <cell r="H221" t="str">
            <v>EASTERN OKLAHOMA</v>
          </cell>
          <cell r="I221" t="str">
            <v>W MO/OK</v>
          </cell>
          <cell r="J221" t="str">
            <v>W MISSOURI/OKLAHOMA DISTRICT</v>
          </cell>
          <cell r="K221" t="str">
            <v>MIDWEST</v>
          </cell>
          <cell r="L221" t="str">
            <v>MIDWEST REGION</v>
          </cell>
        </row>
        <row r="222">
          <cell r="A222">
            <v>183</v>
          </cell>
          <cell r="B222" t="str">
            <v>183-10-A-WA-92O-050</v>
          </cell>
          <cell r="C222">
            <v>73</v>
          </cell>
          <cell r="D222">
            <v>4183</v>
          </cell>
          <cell r="E222" t="str">
            <v>Yes</v>
          </cell>
          <cell r="F222" t="str">
            <v>AWS - Kent</v>
          </cell>
          <cell r="G222" t="str">
            <v>BU-269</v>
          </cell>
          <cell r="H222" t="str">
            <v>S. SEATTLE</v>
          </cell>
          <cell r="I222" t="str">
            <v>WASHINGTON</v>
          </cell>
          <cell r="J222" t="str">
            <v>WASHINGTON DISTRICT</v>
          </cell>
          <cell r="K222" t="str">
            <v>WEST</v>
          </cell>
          <cell r="L222" t="str">
            <v>WEST REGION</v>
          </cell>
        </row>
        <row r="223">
          <cell r="A223">
            <v>184</v>
          </cell>
          <cell r="B223" t="str">
            <v>184-10-A-WA-77O-050</v>
          </cell>
          <cell r="C223">
            <v>74</v>
          </cell>
          <cell r="D223">
            <v>4184</v>
          </cell>
          <cell r="E223" t="str">
            <v>Yes</v>
          </cell>
          <cell r="F223" t="str">
            <v>WJR Environmental Inc</v>
          </cell>
          <cell r="G223" t="str">
            <v>BU-973</v>
          </cell>
          <cell r="H223" t="str">
            <v>NON-OP WASHINGTON</v>
          </cell>
          <cell r="I223" t="str">
            <v>WASHINGTON</v>
          </cell>
          <cell r="J223" t="str">
            <v>WASHINGTON DISTRICT</v>
          </cell>
          <cell r="K223" t="str">
            <v>WEST</v>
          </cell>
          <cell r="L223" t="str">
            <v>WEST REGION</v>
          </cell>
        </row>
        <row r="224">
          <cell r="A224" t="str">
            <v>F80</v>
          </cell>
          <cell r="B224" t="str">
            <v>F80-10-A-AL-B9O-050</v>
          </cell>
          <cell r="C224">
            <v>617</v>
          </cell>
          <cell r="D224">
            <v>4185</v>
          </cell>
          <cell r="F224" t="str">
            <v>Prattville C&amp;D L/F</v>
          </cell>
          <cell r="G224" t="str">
            <v>BU-199</v>
          </cell>
          <cell r="H224" t="str">
            <v>SOUTH CENTRAL ALABAMA</v>
          </cell>
          <cell r="I224" t="str">
            <v>GULFCOAST</v>
          </cell>
          <cell r="J224" t="str">
            <v>GULF COAST DISTRICT</v>
          </cell>
          <cell r="K224" t="str">
            <v>SOUTH</v>
          </cell>
          <cell r="L224" t="str">
            <v>SOUTH REGION</v>
          </cell>
        </row>
        <row r="225">
          <cell r="A225" t="str">
            <v>F81</v>
          </cell>
          <cell r="B225" t="str">
            <v>F81-10-A-UT-C2O-050</v>
          </cell>
          <cell r="C225">
            <v>618</v>
          </cell>
          <cell r="D225">
            <v>4186</v>
          </cell>
          <cell r="F225" t="str">
            <v>Wasatch Regional Landfill, Inc</v>
          </cell>
          <cell r="G225" t="str">
            <v>BU-114</v>
          </cell>
          <cell r="H225" t="str">
            <v>WESTERN UTAH</v>
          </cell>
          <cell r="I225" t="str">
            <v>MOUNTAIN</v>
          </cell>
          <cell r="J225" t="str">
            <v>MOUNTAIN DISTRICT</v>
          </cell>
          <cell r="K225" t="str">
            <v>WEST</v>
          </cell>
          <cell r="L225" t="str">
            <v>WEST REGION</v>
          </cell>
        </row>
        <row r="226">
          <cell r="A226" t="str">
            <v>F82</v>
          </cell>
          <cell r="B226" t="str">
            <v>F82-10-A-MS-C7O-050</v>
          </cell>
          <cell r="C226">
            <v>619</v>
          </cell>
          <cell r="D226">
            <v>4187</v>
          </cell>
          <cell r="F226" t="str">
            <v>Magnolia C&amp;D LF</v>
          </cell>
          <cell r="G226" t="str">
            <v>BU-198</v>
          </cell>
          <cell r="H226" t="str">
            <v>MOBILE</v>
          </cell>
          <cell r="I226" t="str">
            <v>GULFCOAST</v>
          </cell>
          <cell r="J226" t="str">
            <v>GULF COAST DISTRICT</v>
          </cell>
          <cell r="K226" t="str">
            <v>SOUTH</v>
          </cell>
          <cell r="L226" t="str">
            <v>SOUTH REGION</v>
          </cell>
        </row>
        <row r="227">
          <cell r="A227" t="str">
            <v>F83</v>
          </cell>
          <cell r="B227" t="str">
            <v>F83-10-A-TN-C8O-050</v>
          </cell>
          <cell r="C227">
            <v>620</v>
          </cell>
          <cell r="D227">
            <v>4188</v>
          </cell>
          <cell r="F227" t="str">
            <v>Jackson Madison County LF</v>
          </cell>
          <cell r="G227" t="str">
            <v>BU-282</v>
          </cell>
          <cell r="H227" t="str">
            <v>MEMPHIS POST COLLECTION</v>
          </cell>
          <cell r="I227" t="str">
            <v>MISSVALLEY</v>
          </cell>
          <cell r="J227" t="str">
            <v>MISSISSIPPI VALLEY DISTRICT</v>
          </cell>
          <cell r="K227" t="str">
            <v>SOUTH</v>
          </cell>
          <cell r="L227" t="str">
            <v>SOUTH REGION</v>
          </cell>
        </row>
        <row r="228">
          <cell r="A228" t="str">
            <v>F84</v>
          </cell>
          <cell r="B228" t="str">
            <v>F84-10-A-TN-C8O-050</v>
          </cell>
          <cell r="C228">
            <v>621</v>
          </cell>
          <cell r="D228">
            <v>4189</v>
          </cell>
          <cell r="F228" t="str">
            <v>Jackson Madison C&amp;D L/F</v>
          </cell>
          <cell r="G228" t="str">
            <v>BU-282</v>
          </cell>
          <cell r="H228" t="str">
            <v>MEMPHIS POST COLLECTION</v>
          </cell>
          <cell r="I228" t="str">
            <v>MISSVALLEY</v>
          </cell>
          <cell r="J228" t="str">
            <v>MISSISSIPPI VALLEY DISTRICT</v>
          </cell>
          <cell r="K228" t="str">
            <v>SOUTH</v>
          </cell>
          <cell r="L228" t="str">
            <v>SOUTH REGION</v>
          </cell>
        </row>
        <row r="229">
          <cell r="A229">
            <v>190</v>
          </cell>
          <cell r="B229" t="str">
            <v>190-10-A-WA-94O-050</v>
          </cell>
          <cell r="C229">
            <v>75</v>
          </cell>
          <cell r="D229">
            <v>4190</v>
          </cell>
          <cell r="E229" t="str">
            <v>Yes</v>
          </cell>
          <cell r="F229" t="str">
            <v>Rabanco Recycling Inc</v>
          </cell>
          <cell r="G229" t="str">
            <v>BU-967</v>
          </cell>
          <cell r="H229" t="str">
            <v>NON-OP SEATTLE</v>
          </cell>
          <cell r="I229" t="str">
            <v>WASHINGTON</v>
          </cell>
          <cell r="J229" t="str">
            <v>WASHINGTON DISTRICT</v>
          </cell>
          <cell r="K229" t="str">
            <v>WEST</v>
          </cell>
          <cell r="L229" t="str">
            <v>WEST REGION</v>
          </cell>
        </row>
        <row r="230">
          <cell r="A230" t="str">
            <v>F86</v>
          </cell>
          <cell r="B230" t="str">
            <v>F86-10-A-AZ-E1O-050</v>
          </cell>
          <cell r="C230">
            <v>622</v>
          </cell>
          <cell r="D230">
            <v>4191</v>
          </cell>
          <cell r="F230" t="str">
            <v>Cactus Landfill</v>
          </cell>
          <cell r="G230" t="str">
            <v>BU-240</v>
          </cell>
          <cell r="H230" t="str">
            <v>EAST PHOENIX</v>
          </cell>
          <cell r="I230" t="str">
            <v>ARIZONA</v>
          </cell>
          <cell r="J230" t="str">
            <v>ARIZONA DISTRICT</v>
          </cell>
          <cell r="K230" t="str">
            <v>WEST</v>
          </cell>
          <cell r="L230" t="str">
            <v>WEST REGION</v>
          </cell>
        </row>
        <row r="231">
          <cell r="A231" t="str">
            <v>J27</v>
          </cell>
          <cell r="B231" t="str">
            <v>J27-10-A-IL-3PO-050</v>
          </cell>
          <cell r="C231">
            <v>726</v>
          </cell>
          <cell r="D231">
            <v>4192</v>
          </cell>
          <cell r="F231" t="str">
            <v>Spoon Ridge Landfill (Contra-)</v>
          </cell>
          <cell r="G231" t="str">
            <v>BU-975</v>
          </cell>
          <cell r="H231" t="str">
            <v>NON-OP WESTERN ILLINOIS/IOWA</v>
          </cell>
          <cell r="I231" t="str">
            <v>WILLINOIS</v>
          </cell>
          <cell r="J231" t="str">
            <v>WESTERN ILLINOIS DISTRICT</v>
          </cell>
          <cell r="K231" t="str">
            <v>MIDWEST</v>
          </cell>
          <cell r="L231" t="str">
            <v>MIDWEST REGION</v>
          </cell>
        </row>
        <row r="232">
          <cell r="A232">
            <v>193</v>
          </cell>
          <cell r="B232" t="str">
            <v>193-10-A-WA-97O-050</v>
          </cell>
          <cell r="C232">
            <v>76</v>
          </cell>
          <cell r="D232">
            <v>4193</v>
          </cell>
          <cell r="E232" t="str">
            <v>Yes</v>
          </cell>
          <cell r="F232" t="str">
            <v>Roosevelt Associates</v>
          </cell>
          <cell r="G232" t="str">
            <v>BU-973</v>
          </cell>
          <cell r="H232" t="str">
            <v>NON-OP WASHINGTON</v>
          </cell>
          <cell r="I232" t="str">
            <v>WASHINGTON</v>
          </cell>
          <cell r="J232" t="str">
            <v>WASHINGTON DISTRICT</v>
          </cell>
          <cell r="K232" t="str">
            <v>WEST</v>
          </cell>
          <cell r="L232" t="str">
            <v>WEST REGION</v>
          </cell>
        </row>
        <row r="233">
          <cell r="A233">
            <v>194</v>
          </cell>
          <cell r="B233" t="str">
            <v>194-10-A-WA-72O-050</v>
          </cell>
          <cell r="C233">
            <v>77</v>
          </cell>
          <cell r="D233">
            <v>4194</v>
          </cell>
          <cell r="F233" t="str">
            <v>Recomp of Washington</v>
          </cell>
          <cell r="G233" t="str">
            <v>BU-274</v>
          </cell>
          <cell r="H233" t="str">
            <v>WASHINGTON INTERMODEL</v>
          </cell>
          <cell r="I233" t="str">
            <v>WASHINGTON</v>
          </cell>
          <cell r="J233" t="str">
            <v>WASHINGTON DISTRICT</v>
          </cell>
          <cell r="K233" t="str">
            <v>WEST</v>
          </cell>
          <cell r="L233" t="str">
            <v>WEST REGION</v>
          </cell>
        </row>
        <row r="234">
          <cell r="A234" t="str">
            <v>K11</v>
          </cell>
          <cell r="B234" t="str">
            <v>K11-10-A-NJ-9JO-050</v>
          </cell>
          <cell r="C234">
            <v>737</v>
          </cell>
          <cell r="D234">
            <v>4195</v>
          </cell>
          <cell r="F234" t="str">
            <v>AW -Pinelands Landfill</v>
          </cell>
          <cell r="G234" t="str">
            <v>BU-955</v>
          </cell>
          <cell r="H234" t="str">
            <v>NON-OP NEW JERSEY</v>
          </cell>
          <cell r="I234" t="str">
            <v>EPENN</v>
          </cell>
          <cell r="J234" t="str">
            <v>EASTERN PENNSYLVANIA DISTRICT</v>
          </cell>
          <cell r="K234" t="str">
            <v>EAST</v>
          </cell>
          <cell r="L234" t="str">
            <v>EAST REGION</v>
          </cell>
        </row>
        <row r="235">
          <cell r="A235" t="str">
            <v>K14</v>
          </cell>
          <cell r="B235" t="str">
            <v>K14-10-A-TX-6LO-050</v>
          </cell>
          <cell r="C235">
            <v>740</v>
          </cell>
          <cell r="D235">
            <v>4196</v>
          </cell>
          <cell r="F235" t="str">
            <v>AW -Port Arthur Landfill</v>
          </cell>
          <cell r="G235" t="str">
            <v>BU-944</v>
          </cell>
          <cell r="H235" t="str">
            <v>NON-OP HOUSTON</v>
          </cell>
          <cell r="I235" t="str">
            <v>HOUSTON</v>
          </cell>
          <cell r="J235" t="str">
            <v>HOUSTON DISTRICT</v>
          </cell>
          <cell r="K235" t="str">
            <v>SOUTH</v>
          </cell>
          <cell r="L235" t="str">
            <v>SOUTH REGION</v>
          </cell>
        </row>
        <row r="236">
          <cell r="A236">
            <v>197</v>
          </cell>
          <cell r="B236" t="str">
            <v>197-10-A-WA-92O-050</v>
          </cell>
          <cell r="C236">
            <v>78</v>
          </cell>
          <cell r="D236">
            <v>4197</v>
          </cell>
          <cell r="E236" t="str">
            <v>Yes</v>
          </cell>
          <cell r="F236" t="str">
            <v>AWS - Lynnwood</v>
          </cell>
          <cell r="G236" t="str">
            <v>BU-277</v>
          </cell>
          <cell r="H236" t="str">
            <v>E. SEATTLE</v>
          </cell>
          <cell r="I236" t="str">
            <v>WASHINGTON</v>
          </cell>
          <cell r="J236" t="str">
            <v>WASHINGTON DISTRICT</v>
          </cell>
          <cell r="K236" t="str">
            <v>WEST</v>
          </cell>
          <cell r="L236" t="str">
            <v>WEST REGION</v>
          </cell>
        </row>
        <row r="237">
          <cell r="A237" t="str">
            <v>K22</v>
          </cell>
          <cell r="B237" t="str">
            <v>K22-10-A-VT-3PO-050</v>
          </cell>
          <cell r="C237">
            <v>748</v>
          </cell>
          <cell r="D237">
            <v>4198</v>
          </cell>
          <cell r="F237" t="str">
            <v>AW -Rockingham Landfill</v>
          </cell>
          <cell r="G237" t="str">
            <v>BU-954</v>
          </cell>
          <cell r="H237" t="str">
            <v>NON-OP NEW ENGLAND</v>
          </cell>
          <cell r="I237" t="str">
            <v>NEWENG</v>
          </cell>
          <cell r="J237" t="str">
            <v>NEW ENGLAND DISTRICT</v>
          </cell>
          <cell r="K237" t="str">
            <v>EAST</v>
          </cell>
          <cell r="L237" t="str">
            <v>EAST REGION</v>
          </cell>
        </row>
        <row r="238">
          <cell r="A238" t="str">
            <v>K54</v>
          </cell>
          <cell r="B238" t="str">
            <v>K54-10-A-MA-5TO-050</v>
          </cell>
          <cell r="C238">
            <v>780</v>
          </cell>
          <cell r="D238">
            <v>4199</v>
          </cell>
          <cell r="F238" t="str">
            <v>AW -Holliston Landfill</v>
          </cell>
          <cell r="G238" t="str">
            <v>BU-954</v>
          </cell>
          <cell r="H238" t="str">
            <v>NON-OP NEW ENGLAND</v>
          </cell>
          <cell r="I238" t="str">
            <v>NEWENG</v>
          </cell>
          <cell r="J238" t="str">
            <v>NEW ENGLAND DISTRICT</v>
          </cell>
          <cell r="K238" t="str">
            <v>EAST</v>
          </cell>
          <cell r="L238" t="str">
            <v>EAST REGION</v>
          </cell>
        </row>
        <row r="239">
          <cell r="A239" t="str">
            <v>K58</v>
          </cell>
          <cell r="B239" t="str">
            <v>K58-10-A-OH-6GO-050</v>
          </cell>
          <cell r="C239">
            <v>784</v>
          </cell>
          <cell r="D239">
            <v>4200</v>
          </cell>
          <cell r="F239" t="str">
            <v>AW -Warner Hill Landfill</v>
          </cell>
          <cell r="G239" t="str">
            <v>BU-956</v>
          </cell>
          <cell r="H239" t="str">
            <v>NON-OP NORTHERN OHIO</v>
          </cell>
          <cell r="I239" t="str">
            <v>OHIO</v>
          </cell>
          <cell r="J239" t="str">
            <v>OHIO DISTRICT</v>
          </cell>
          <cell r="K239" t="str">
            <v>EAST</v>
          </cell>
          <cell r="L239" t="str">
            <v>EAST REGION</v>
          </cell>
        </row>
        <row r="240">
          <cell r="A240" t="str">
            <v>K64</v>
          </cell>
          <cell r="B240" t="str">
            <v>K64-10-A-IL-3PO-050</v>
          </cell>
          <cell r="C240">
            <v>790</v>
          </cell>
          <cell r="D240">
            <v>4201</v>
          </cell>
          <cell r="F240" t="str">
            <v>Davis Junction Landfill</v>
          </cell>
          <cell r="G240" t="str">
            <v>BU-975</v>
          </cell>
          <cell r="H240" t="str">
            <v>NON-OP WESTERN ILLINOIS/IOWA</v>
          </cell>
          <cell r="I240" t="str">
            <v>WILLINOIS</v>
          </cell>
          <cell r="J240" t="str">
            <v>WESTERN ILLINOIS DISTRICT</v>
          </cell>
          <cell r="K240" t="str">
            <v>MIDWEST</v>
          </cell>
          <cell r="L240" t="str">
            <v>MIDWEST REGION</v>
          </cell>
        </row>
        <row r="241">
          <cell r="A241" t="str">
            <v>K65</v>
          </cell>
          <cell r="B241" t="str">
            <v>K65-10-A-FL-9RO-050</v>
          </cell>
          <cell r="C241">
            <v>791</v>
          </cell>
          <cell r="D241">
            <v>4202</v>
          </cell>
          <cell r="F241" t="str">
            <v>Delta Resources Corp.</v>
          </cell>
          <cell r="G241" t="str">
            <v>BU-953</v>
          </cell>
          <cell r="H241" t="str">
            <v>NON-OP SOUTH FLORIDA</v>
          </cell>
          <cell r="I241" t="str">
            <v>GULFCOAST</v>
          </cell>
          <cell r="J241" t="str">
            <v>GULF COAST DISTRICT</v>
          </cell>
          <cell r="K241" t="str">
            <v>SOUTH</v>
          </cell>
          <cell r="L241" t="str">
            <v>SOUTH REGION</v>
          </cell>
        </row>
        <row r="242">
          <cell r="A242">
            <v>203</v>
          </cell>
          <cell r="B242" t="str">
            <v>203-10-A-CA-84O-050</v>
          </cell>
          <cell r="C242">
            <v>79</v>
          </cell>
          <cell r="D242">
            <v>4203</v>
          </cell>
          <cell r="E242" t="str">
            <v>Yes</v>
          </cell>
          <cell r="F242" t="str">
            <v>Independent Trucking Company</v>
          </cell>
          <cell r="G242" t="str">
            <v>BU-253</v>
          </cell>
          <cell r="H242" t="str">
            <v>STOCKTON</v>
          </cell>
          <cell r="I242" t="str">
            <v>CCALIF</v>
          </cell>
          <cell r="J242" t="str">
            <v>CENTRAL CALIFORNIA DISTRICT</v>
          </cell>
          <cell r="K242" t="str">
            <v>WEST</v>
          </cell>
          <cell r="L242" t="str">
            <v>WEST REGION</v>
          </cell>
        </row>
        <row r="243">
          <cell r="A243">
            <v>204</v>
          </cell>
          <cell r="B243" t="str">
            <v>204-10-A-CA-85O-050</v>
          </cell>
          <cell r="C243">
            <v>80</v>
          </cell>
          <cell r="D243">
            <v>4204</v>
          </cell>
          <cell r="F243" t="str">
            <v>Forward L/F</v>
          </cell>
          <cell r="G243" t="str">
            <v>BU-253</v>
          </cell>
          <cell r="H243" t="str">
            <v>STOCKTON</v>
          </cell>
          <cell r="I243" t="str">
            <v>CCALIF</v>
          </cell>
          <cell r="J243" t="str">
            <v>CENTRAL CALIFORNIA DISTRICT</v>
          </cell>
          <cell r="K243" t="str">
            <v>WEST</v>
          </cell>
          <cell r="L243" t="str">
            <v>WEST REGION</v>
          </cell>
        </row>
        <row r="244">
          <cell r="A244">
            <v>205</v>
          </cell>
          <cell r="B244" t="str">
            <v>205-10-A-CA-98O-050</v>
          </cell>
          <cell r="C244">
            <v>81</v>
          </cell>
          <cell r="D244">
            <v>4205</v>
          </cell>
          <cell r="E244" t="str">
            <v>Yes</v>
          </cell>
          <cell r="F244" t="str">
            <v>AWS - Sunrise Sanitation</v>
          </cell>
          <cell r="G244" t="str">
            <v>BU-253</v>
          </cell>
          <cell r="H244" t="str">
            <v>STOCKTON</v>
          </cell>
          <cell r="I244" t="str">
            <v>CCALIF</v>
          </cell>
          <cell r="J244" t="str">
            <v>CENTRAL CALIFORNIA DISTRICT</v>
          </cell>
          <cell r="K244" t="str">
            <v>WEST</v>
          </cell>
          <cell r="L244" t="str">
            <v>WEST REGION</v>
          </cell>
        </row>
        <row r="245">
          <cell r="A245">
            <v>206</v>
          </cell>
          <cell r="B245" t="str">
            <v>206-10-A-CA-99O-050</v>
          </cell>
          <cell r="C245">
            <v>82</v>
          </cell>
          <cell r="D245">
            <v>4206</v>
          </cell>
          <cell r="E245" t="str">
            <v>Yes</v>
          </cell>
          <cell r="F245" t="str">
            <v>AWS - Sunset Disposal</v>
          </cell>
          <cell r="G245" t="str">
            <v>BU-253</v>
          </cell>
          <cell r="H245" t="str">
            <v>STOCKTON</v>
          </cell>
          <cell r="I245" t="str">
            <v>CCALIF</v>
          </cell>
          <cell r="J245" t="str">
            <v>CENTRAL CALIFORNIA DISTRICT</v>
          </cell>
          <cell r="K245" t="str">
            <v>WEST</v>
          </cell>
          <cell r="L245" t="str">
            <v>WEST REGION</v>
          </cell>
        </row>
        <row r="246">
          <cell r="A246">
            <v>207</v>
          </cell>
          <cell r="B246" t="str">
            <v>207-10-A-CA-1AO-050</v>
          </cell>
          <cell r="C246">
            <v>83</v>
          </cell>
          <cell r="D246">
            <v>4207</v>
          </cell>
          <cell r="E246" t="str">
            <v>Yes</v>
          </cell>
          <cell r="F246" t="str">
            <v>AWS - Lathrop Sanitation</v>
          </cell>
          <cell r="G246" t="str">
            <v>BU-253</v>
          </cell>
          <cell r="H246" t="str">
            <v>STOCKTON</v>
          </cell>
          <cell r="I246" t="str">
            <v>CCALIF</v>
          </cell>
          <cell r="J246" t="str">
            <v>CENTRAL CALIFORNIA DISTRICT</v>
          </cell>
          <cell r="K246" t="str">
            <v>WEST</v>
          </cell>
          <cell r="L246" t="str">
            <v>WEST REGION</v>
          </cell>
        </row>
        <row r="247">
          <cell r="A247">
            <v>208</v>
          </cell>
          <cell r="B247" t="str">
            <v>208-10-A-CA-1BO-050</v>
          </cell>
          <cell r="C247">
            <v>84</v>
          </cell>
          <cell r="D247">
            <v>4208</v>
          </cell>
          <cell r="E247" t="str">
            <v>Yes</v>
          </cell>
          <cell r="F247" t="str">
            <v>Delta Container</v>
          </cell>
          <cell r="G247" t="str">
            <v>BU-253</v>
          </cell>
          <cell r="H247" t="str">
            <v>STOCKTON</v>
          </cell>
          <cell r="I247" t="str">
            <v>CCALIF</v>
          </cell>
          <cell r="J247" t="str">
            <v>CENTRAL CALIFORNIA DISTRICT</v>
          </cell>
          <cell r="K247" t="str">
            <v>WEST</v>
          </cell>
          <cell r="L247" t="str">
            <v>WEST REGION</v>
          </cell>
        </row>
        <row r="248">
          <cell r="A248">
            <v>209</v>
          </cell>
          <cell r="B248" t="str">
            <v>209-10-A-CA-1BO-050</v>
          </cell>
          <cell r="C248">
            <v>85</v>
          </cell>
          <cell r="D248">
            <v>4209</v>
          </cell>
          <cell r="F248" t="str">
            <v>Foothill L/F</v>
          </cell>
          <cell r="G248" t="str">
            <v>BU-253</v>
          </cell>
          <cell r="H248" t="str">
            <v>STOCKTON</v>
          </cell>
          <cell r="I248" t="str">
            <v>CCALIF</v>
          </cell>
          <cell r="J248" t="str">
            <v>CENTRAL CALIFORNIA DISTRICT</v>
          </cell>
          <cell r="K248" t="str">
            <v>WEST</v>
          </cell>
          <cell r="L248" t="str">
            <v>WEST REGION</v>
          </cell>
        </row>
        <row r="249">
          <cell r="A249">
            <v>210</v>
          </cell>
          <cell r="B249" t="str">
            <v>210-10-A-CA-13O-050</v>
          </cell>
          <cell r="C249">
            <v>86</v>
          </cell>
          <cell r="D249">
            <v>4210</v>
          </cell>
          <cell r="E249" t="str">
            <v>Yes</v>
          </cell>
          <cell r="F249" t="str">
            <v>AWS - Contra Costa County</v>
          </cell>
          <cell r="G249" t="str">
            <v>BU-250</v>
          </cell>
          <cell r="H249" t="str">
            <v>CONTRA COSTA COUNTY HAULING</v>
          </cell>
          <cell r="I249" t="str">
            <v>CCALIF</v>
          </cell>
          <cell r="J249" t="str">
            <v>CENTRAL CALIFORNIA DISTRICT</v>
          </cell>
          <cell r="K249" t="str">
            <v>WEST</v>
          </cell>
          <cell r="L249" t="str">
            <v>WEST REGION</v>
          </cell>
        </row>
        <row r="250">
          <cell r="A250">
            <v>211</v>
          </cell>
          <cell r="B250" t="str">
            <v>211-10-A-CA-13O-050</v>
          </cell>
          <cell r="C250">
            <v>87</v>
          </cell>
          <cell r="D250">
            <v>4211</v>
          </cell>
          <cell r="F250" t="str">
            <v>Contra Costa Transfer&amp;Recovery</v>
          </cell>
          <cell r="G250" t="str">
            <v>BU-251</v>
          </cell>
          <cell r="H250" t="str">
            <v>CONTRA COSTA COUNTY L/F &amp; T/S</v>
          </cell>
          <cell r="I250" t="str">
            <v>CCALIF</v>
          </cell>
          <cell r="J250" t="str">
            <v>CENTRAL CALIFORNIA DISTRICT</v>
          </cell>
          <cell r="K250" t="str">
            <v>WEST</v>
          </cell>
          <cell r="L250" t="str">
            <v>WEST REGION</v>
          </cell>
        </row>
        <row r="251">
          <cell r="A251">
            <v>212</v>
          </cell>
          <cell r="B251" t="str">
            <v>212-10-A-CA-3WO-050</v>
          </cell>
          <cell r="C251">
            <v>88</v>
          </cell>
          <cell r="D251">
            <v>4212</v>
          </cell>
          <cell r="F251" t="str">
            <v>Keller Canyon L/F</v>
          </cell>
          <cell r="G251" t="str">
            <v>BU-251</v>
          </cell>
          <cell r="H251" t="str">
            <v>CONTRA COSTA COUNTY L/F &amp; T/S</v>
          </cell>
          <cell r="I251" t="str">
            <v>CCALIF</v>
          </cell>
          <cell r="J251" t="str">
            <v>CENTRAL CALIFORNIA DISTRICT</v>
          </cell>
          <cell r="K251" t="str">
            <v>WEST</v>
          </cell>
          <cell r="L251" t="str">
            <v>WEST REGION</v>
          </cell>
        </row>
        <row r="252">
          <cell r="A252" t="str">
            <v>K66</v>
          </cell>
          <cell r="B252" t="str">
            <v>K66-10-A-IN-13O-050</v>
          </cell>
          <cell r="C252">
            <v>792</v>
          </cell>
          <cell r="D252">
            <v>4213</v>
          </cell>
          <cell r="F252" t="str">
            <v>Metropolitan Landfill</v>
          </cell>
          <cell r="G252" t="str">
            <v>BU-981</v>
          </cell>
          <cell r="H252" t="str">
            <v>NON-OP INDIANA</v>
          </cell>
          <cell r="I252" t="str">
            <v>INDIANA</v>
          </cell>
          <cell r="J252" t="str">
            <v>INDIANA DISTRICT</v>
          </cell>
          <cell r="K252" t="str">
            <v>MIDWEST</v>
          </cell>
          <cell r="L252" t="str">
            <v>MIDWEST REGION</v>
          </cell>
        </row>
        <row r="253">
          <cell r="A253" t="str">
            <v>K67</v>
          </cell>
          <cell r="B253" t="str">
            <v>K67-10-A-NY-3PO-050</v>
          </cell>
          <cell r="C253">
            <v>793</v>
          </cell>
          <cell r="D253">
            <v>4214</v>
          </cell>
          <cell r="F253" t="str">
            <v>Rotterdam</v>
          </cell>
          <cell r="G253" t="str">
            <v>BU-954</v>
          </cell>
          <cell r="H253" t="str">
            <v>NON-OP NEW ENGLAND</v>
          </cell>
          <cell r="I253" t="str">
            <v>NEWENG</v>
          </cell>
          <cell r="J253" t="str">
            <v>NEW ENGLAND DISTRICT</v>
          </cell>
          <cell r="K253" t="str">
            <v>EAST</v>
          </cell>
          <cell r="L253" t="str">
            <v>EAST REGION</v>
          </cell>
        </row>
        <row r="254">
          <cell r="A254" t="str">
            <v>L07</v>
          </cell>
          <cell r="B254" t="str">
            <v>L07-10-A-NY-D9O-050</v>
          </cell>
          <cell r="C254">
            <v>807</v>
          </cell>
          <cell r="D254">
            <v>4215</v>
          </cell>
          <cell r="F254" t="str">
            <v>Pine Avenue Landfill</v>
          </cell>
          <cell r="G254" t="str">
            <v>BU-191</v>
          </cell>
          <cell r="H254" t="str">
            <v>BUFFALO POST COLLECTION</v>
          </cell>
          <cell r="I254" t="str">
            <v>WPENN</v>
          </cell>
          <cell r="J254" t="str">
            <v>WESTERN PENNSYLVANIA DISTRICT</v>
          </cell>
          <cell r="K254" t="str">
            <v>EAST</v>
          </cell>
          <cell r="L254" t="str">
            <v>EAST REGION</v>
          </cell>
        </row>
        <row r="255">
          <cell r="A255" t="str">
            <v>L09</v>
          </cell>
          <cell r="B255" t="str">
            <v>L09-10-A-OH-F7O-050</v>
          </cell>
          <cell r="C255">
            <v>809</v>
          </cell>
          <cell r="D255">
            <v>4216</v>
          </cell>
          <cell r="F255" t="str">
            <v>CLD Landfill</v>
          </cell>
          <cell r="G255" t="str">
            <v>BU-183</v>
          </cell>
          <cell r="H255" t="str">
            <v>YOUNGSTOWN</v>
          </cell>
          <cell r="I255" t="str">
            <v>WPENN</v>
          </cell>
          <cell r="J255" t="str">
            <v>WESTERN PENNSYLVANIA DISTRICT</v>
          </cell>
          <cell r="K255" t="str">
            <v>EAST</v>
          </cell>
          <cell r="L255" t="str">
            <v>EAST REGION</v>
          </cell>
        </row>
        <row r="256">
          <cell r="A256" t="str">
            <v>L29</v>
          </cell>
          <cell r="B256" t="str">
            <v>L29-10-A-PR-5JO-050</v>
          </cell>
          <cell r="C256">
            <v>827</v>
          </cell>
          <cell r="D256">
            <v>4217</v>
          </cell>
          <cell r="F256" t="str">
            <v>Ponce Landfill</v>
          </cell>
          <cell r="G256" t="str">
            <v>BU-160</v>
          </cell>
          <cell r="H256" t="str">
            <v>PONCE</v>
          </cell>
          <cell r="I256" t="str">
            <v>PUERTORICO</v>
          </cell>
          <cell r="J256" t="str">
            <v>PUERTO RICO DISTRICT</v>
          </cell>
          <cell r="K256" t="str">
            <v>SOUTH</v>
          </cell>
          <cell r="L256" t="str">
            <v>SOUTH REGION</v>
          </cell>
        </row>
        <row r="257">
          <cell r="A257" t="str">
            <v>L30</v>
          </cell>
          <cell r="B257" t="str">
            <v>L30-10-A-PR-5JO-050</v>
          </cell>
          <cell r="C257">
            <v>828</v>
          </cell>
          <cell r="D257">
            <v>4218</v>
          </cell>
          <cell r="F257" t="str">
            <v>Salinas Landfill</v>
          </cell>
          <cell r="G257" t="str">
            <v>BU-160</v>
          </cell>
          <cell r="H257" t="str">
            <v>PONCE</v>
          </cell>
          <cell r="I257" t="str">
            <v>PUERTORICO</v>
          </cell>
          <cell r="J257" t="str">
            <v>PUERTO RICO DISTRICT</v>
          </cell>
          <cell r="K257" t="str">
            <v>SOUTH</v>
          </cell>
          <cell r="L257" t="str">
            <v>SOUTH REGION</v>
          </cell>
        </row>
        <row r="258">
          <cell r="A258" t="str">
            <v>L36</v>
          </cell>
          <cell r="B258" t="str">
            <v>L36-10-A-LA-8HO-050</v>
          </cell>
          <cell r="C258">
            <v>834</v>
          </cell>
          <cell r="D258">
            <v>4219</v>
          </cell>
          <cell r="F258" t="str">
            <v>North Baton Rouge Landfill</v>
          </cell>
          <cell r="G258" t="str">
            <v>BU-201</v>
          </cell>
          <cell r="H258" t="str">
            <v>BATON ROUGE</v>
          </cell>
          <cell r="I258" t="str">
            <v>GULFCOAST</v>
          </cell>
          <cell r="J258" t="str">
            <v>GULF COAST DISTRICT</v>
          </cell>
          <cell r="K258" t="str">
            <v>SOUTH</v>
          </cell>
          <cell r="L258" t="str">
            <v>SOUTH REGION</v>
          </cell>
        </row>
        <row r="259">
          <cell r="A259" t="str">
            <v>L44</v>
          </cell>
          <cell r="B259" t="str">
            <v>L44-10-A-MS-9BO-050</v>
          </cell>
          <cell r="C259">
            <v>841</v>
          </cell>
          <cell r="D259">
            <v>4220</v>
          </cell>
          <cell r="F259" t="str">
            <v>Desoto County Rubbish Pit</v>
          </cell>
          <cell r="G259" t="str">
            <v>BU-282</v>
          </cell>
          <cell r="H259" t="str">
            <v>MEMPHIS POST COLLECTION</v>
          </cell>
          <cell r="I259" t="str">
            <v>MISSVALLEY</v>
          </cell>
          <cell r="J259" t="str">
            <v>MISSISSIPPI VALLEY DISTRICT</v>
          </cell>
          <cell r="K259" t="str">
            <v>SOUTH</v>
          </cell>
          <cell r="L259" t="str">
            <v>SOUTH REGION</v>
          </cell>
        </row>
        <row r="260">
          <cell r="A260" t="str">
            <v>L48</v>
          </cell>
          <cell r="B260" t="str">
            <v>L48-10-A-TX-1TO-050</v>
          </cell>
          <cell r="C260">
            <v>845</v>
          </cell>
          <cell r="D260">
            <v>4221</v>
          </cell>
          <cell r="F260" t="str">
            <v>Victoria Landfill</v>
          </cell>
          <cell r="G260" t="str">
            <v>BU-057</v>
          </cell>
          <cell r="H260" t="str">
            <v>HOUSTON POST COLLECTION</v>
          </cell>
          <cell r="I260" t="str">
            <v>HOUSTON</v>
          </cell>
          <cell r="J260" t="str">
            <v>HOUSTON DISTRICT</v>
          </cell>
          <cell r="K260" t="str">
            <v>SOUTH</v>
          </cell>
          <cell r="L260" t="str">
            <v>SOUTH REGION</v>
          </cell>
        </row>
        <row r="261">
          <cell r="A261" t="str">
            <v>L50</v>
          </cell>
          <cell r="B261" t="str">
            <v>L50-10-A-TX-B2O-050</v>
          </cell>
          <cell r="C261">
            <v>847</v>
          </cell>
          <cell r="D261">
            <v>4222</v>
          </cell>
          <cell r="F261" t="str">
            <v>Mexia Landfill</v>
          </cell>
          <cell r="G261" t="str">
            <v>BU-280</v>
          </cell>
          <cell r="H261" t="str">
            <v>NE TEXAS POST COLLECTION</v>
          </cell>
          <cell r="I261" t="str">
            <v>ETEXAS</v>
          </cell>
          <cell r="J261" t="str">
            <v>EAST TEXAS DISTRICT</v>
          </cell>
          <cell r="K261" t="str">
            <v>SOUTH</v>
          </cell>
          <cell r="L261" t="str">
            <v>SOUTH REGION</v>
          </cell>
        </row>
        <row r="262">
          <cell r="A262">
            <v>223</v>
          </cell>
          <cell r="B262" t="str">
            <v>223-10-A-OH-5ZO-050</v>
          </cell>
          <cell r="C262">
            <v>89</v>
          </cell>
          <cell r="D262">
            <v>4223</v>
          </cell>
          <cell r="E262" t="str">
            <v>Yes</v>
          </cell>
          <cell r="F262" t="str">
            <v>AWS - Cleveland</v>
          </cell>
          <cell r="G262" t="str">
            <v>BU-076</v>
          </cell>
          <cell r="H262" t="str">
            <v>CLEVELAND</v>
          </cell>
          <cell r="I262" t="str">
            <v>OHIO</v>
          </cell>
          <cell r="J262" t="str">
            <v>OHIO DISTRICT</v>
          </cell>
          <cell r="K262" t="str">
            <v>EAST</v>
          </cell>
          <cell r="L262" t="str">
            <v>EAST REGION</v>
          </cell>
        </row>
        <row r="263">
          <cell r="A263">
            <v>224</v>
          </cell>
          <cell r="B263" t="str">
            <v>224-10-A-OH-5ZO-050</v>
          </cell>
          <cell r="C263">
            <v>90</v>
          </cell>
          <cell r="D263">
            <v>4224</v>
          </cell>
          <cell r="E263" t="str">
            <v>Yes</v>
          </cell>
          <cell r="F263" t="str">
            <v>AWS - Elyria</v>
          </cell>
          <cell r="G263" t="str">
            <v>BU-077</v>
          </cell>
          <cell r="H263" t="str">
            <v>ELYRIA</v>
          </cell>
          <cell r="I263" t="str">
            <v>OHIO</v>
          </cell>
          <cell r="J263" t="str">
            <v>OHIO DISTRICT</v>
          </cell>
          <cell r="K263" t="str">
            <v>EAST</v>
          </cell>
          <cell r="L263" t="str">
            <v>EAST REGION</v>
          </cell>
        </row>
        <row r="264">
          <cell r="A264" t="str">
            <v>L61</v>
          </cell>
          <cell r="B264" t="str">
            <v>L61-10-A-TX-1QO-050</v>
          </cell>
          <cell r="C264">
            <v>857</v>
          </cell>
          <cell r="D264">
            <v>4225</v>
          </cell>
          <cell r="F264" t="str">
            <v>Kerrville Landfill</v>
          </cell>
          <cell r="G264" t="str">
            <v>BU-025</v>
          </cell>
          <cell r="H264" t="str">
            <v>SAN ANTONIO</v>
          </cell>
          <cell r="I264" t="str">
            <v>SCTEXAS</v>
          </cell>
          <cell r="J264" t="str">
            <v>SOUTH CENTRAL TEXAS DISTRICT</v>
          </cell>
          <cell r="K264" t="str">
            <v>SOUTH</v>
          </cell>
          <cell r="L264" t="str">
            <v>SOUTH REGION</v>
          </cell>
        </row>
        <row r="265">
          <cell r="A265">
            <v>226</v>
          </cell>
          <cell r="B265" t="str">
            <v>226-10-A-OH-5ZO-050</v>
          </cell>
          <cell r="C265">
            <v>91</v>
          </cell>
          <cell r="D265">
            <v>4226</v>
          </cell>
          <cell r="E265" t="str">
            <v>Yes</v>
          </cell>
          <cell r="F265" t="str">
            <v>AWS - Mansfield</v>
          </cell>
          <cell r="G265" t="str">
            <v>BU-094</v>
          </cell>
          <cell r="H265" t="str">
            <v>CENTRAL OHIO</v>
          </cell>
          <cell r="I265" t="str">
            <v>OHIO</v>
          </cell>
          <cell r="J265" t="str">
            <v>OHIO DISTRICT</v>
          </cell>
          <cell r="K265" t="str">
            <v>EAST</v>
          </cell>
          <cell r="L265" t="str">
            <v>EAST REGION</v>
          </cell>
        </row>
        <row r="266">
          <cell r="A266" t="str">
            <v>L71</v>
          </cell>
          <cell r="B266" t="str">
            <v>L71-10-A-CA-5UO-050</v>
          </cell>
          <cell r="C266">
            <v>866</v>
          </cell>
          <cell r="D266">
            <v>4227</v>
          </cell>
          <cell r="F266" t="str">
            <v>Ox Mountain Landfill</v>
          </cell>
          <cell r="G266" t="str">
            <v>BU-244</v>
          </cell>
          <cell r="H266" t="str">
            <v>OX MOUNTAIN LANDFILL</v>
          </cell>
          <cell r="I266" t="str">
            <v>BAYAREA</v>
          </cell>
          <cell r="J266" t="str">
            <v>BAY AREA DISTRICT</v>
          </cell>
          <cell r="K266" t="str">
            <v>WEST</v>
          </cell>
          <cell r="L266" t="str">
            <v>WEST REGION</v>
          </cell>
        </row>
        <row r="267">
          <cell r="A267">
            <v>228</v>
          </cell>
          <cell r="B267" t="str">
            <v>228-10-A-MI-2DO-050</v>
          </cell>
          <cell r="C267">
            <v>92</v>
          </cell>
          <cell r="D267">
            <v>4228</v>
          </cell>
          <cell r="F267" t="str">
            <v>Rockwood Landfill</v>
          </cell>
          <cell r="G267" t="str">
            <v>BU-055</v>
          </cell>
          <cell r="H267" t="str">
            <v>EASTERN MICHIGAN LANDFILLS</v>
          </cell>
          <cell r="I267" t="str">
            <v>MICHIGAN</v>
          </cell>
          <cell r="J267" t="str">
            <v>MICHIGAN DISTRICT</v>
          </cell>
          <cell r="K267" t="str">
            <v>MIDWEST</v>
          </cell>
          <cell r="L267" t="str">
            <v>MIDWEST REGION</v>
          </cell>
        </row>
        <row r="268">
          <cell r="A268" t="str">
            <v>L82</v>
          </cell>
          <cell r="B268" t="str">
            <v>L82-10-A-IL-3PO-050</v>
          </cell>
          <cell r="C268">
            <v>875</v>
          </cell>
          <cell r="D268">
            <v>4229</v>
          </cell>
          <cell r="F268" t="str">
            <v>Spoon Ridge Landfill</v>
          </cell>
          <cell r="G268" t="str">
            <v>BU-975</v>
          </cell>
          <cell r="H268" t="str">
            <v>NON-OP WESTERN ILLINOIS/IOWA</v>
          </cell>
          <cell r="I268" t="str">
            <v>WILLINOIS</v>
          </cell>
          <cell r="J268" t="str">
            <v>WESTERN ILLINOIS DISTRICT</v>
          </cell>
          <cell r="K268" t="str">
            <v>MIDWEST</v>
          </cell>
          <cell r="L268" t="str">
            <v>MIDWEST REGION</v>
          </cell>
        </row>
        <row r="269">
          <cell r="A269" t="str">
            <v>L94</v>
          </cell>
          <cell r="B269" t="str">
            <v>L94-10-A-LA-8HO-050</v>
          </cell>
          <cell r="C269">
            <v>880</v>
          </cell>
          <cell r="D269">
            <v>4230</v>
          </cell>
          <cell r="F269" t="str">
            <v>Woolworth Solid Waste Landfill</v>
          </cell>
          <cell r="G269" t="str">
            <v>BU-281</v>
          </cell>
          <cell r="H269" t="str">
            <v>SHREVEPORT</v>
          </cell>
          <cell r="I269" t="str">
            <v>ETEXAS</v>
          </cell>
          <cell r="J269" t="str">
            <v>EAST TEXAS DISTRICT</v>
          </cell>
          <cell r="K269" t="str">
            <v>SOUTH</v>
          </cell>
          <cell r="L269" t="str">
            <v>SOUTH REGION</v>
          </cell>
        </row>
        <row r="270">
          <cell r="A270" t="str">
            <v>M09</v>
          </cell>
          <cell r="B270" t="str">
            <v>M09-10-A-PR-6AO-050</v>
          </cell>
          <cell r="C270">
            <v>885</v>
          </cell>
          <cell r="D270">
            <v>4231</v>
          </cell>
          <cell r="E270" t="str">
            <v>Yes</v>
          </cell>
          <cell r="F270" t="str">
            <v>Carolina Hauling</v>
          </cell>
          <cell r="G270" t="str">
            <v>BU-034</v>
          </cell>
          <cell r="H270" t="str">
            <v>SAN JUAN RESIDENTIAL</v>
          </cell>
          <cell r="I270" t="str">
            <v>PUERTORICO</v>
          </cell>
          <cell r="J270" t="str">
            <v>PUERTO RICO DISTRICT</v>
          </cell>
          <cell r="K270" t="str">
            <v>SOUTH</v>
          </cell>
          <cell r="L270" t="str">
            <v>SOUTH REGION</v>
          </cell>
        </row>
        <row r="271">
          <cell r="A271" t="str">
            <v>M29</v>
          </cell>
          <cell r="B271" t="str">
            <v>M29-10-A-WA-3PO-050</v>
          </cell>
          <cell r="C271">
            <v>886</v>
          </cell>
          <cell r="D271">
            <v>4232</v>
          </cell>
          <cell r="F271" t="str">
            <v>Bellingham Medical Waste</v>
          </cell>
          <cell r="G271" t="str">
            <v>BU-967</v>
          </cell>
          <cell r="H271" t="str">
            <v>NON-OP SEATTLE</v>
          </cell>
          <cell r="I271" t="str">
            <v>WASHINGTON</v>
          </cell>
          <cell r="J271" t="str">
            <v>WASHINGTON DISTRICT</v>
          </cell>
          <cell r="K271" t="str">
            <v>WEST</v>
          </cell>
          <cell r="L271" t="str">
            <v>WEST REGION</v>
          </cell>
        </row>
        <row r="272">
          <cell r="A272">
            <v>233</v>
          </cell>
          <cell r="B272" t="str">
            <v>233-10-A-UT-07O-050</v>
          </cell>
          <cell r="C272">
            <v>93</v>
          </cell>
          <cell r="D272">
            <v>4233</v>
          </cell>
          <cell r="E272" t="str">
            <v>Yes</v>
          </cell>
          <cell r="F272" t="str">
            <v>AWS - St. George</v>
          </cell>
          <cell r="G272" t="str">
            <v>BU-114</v>
          </cell>
          <cell r="H272" t="str">
            <v>WESTERN UTAH</v>
          </cell>
          <cell r="I272" t="str">
            <v>MOUNTAIN</v>
          </cell>
          <cell r="J272" t="str">
            <v>MOUNTAIN DISTRICT</v>
          </cell>
          <cell r="K272" t="str">
            <v>WEST</v>
          </cell>
          <cell r="L272" t="str">
            <v>WEST REGION</v>
          </cell>
        </row>
        <row r="273">
          <cell r="A273" t="str">
            <v>M36</v>
          </cell>
          <cell r="B273" t="str">
            <v>M36-10-A-OR-6QO-050</v>
          </cell>
          <cell r="C273">
            <v>887</v>
          </cell>
          <cell r="D273">
            <v>4234</v>
          </cell>
          <cell r="F273" t="str">
            <v>Bio-Med of Oregon, Inc</v>
          </cell>
          <cell r="G273" t="str">
            <v>BU-254</v>
          </cell>
          <cell r="H273" t="str">
            <v>ALBANY/CORVALIS</v>
          </cell>
          <cell r="I273" t="str">
            <v>ORIDMT</v>
          </cell>
          <cell r="J273" t="str">
            <v>OREGON-IDAHO-MONTANA DISTRICT</v>
          </cell>
          <cell r="K273" t="str">
            <v>WEST</v>
          </cell>
          <cell r="L273" t="str">
            <v>WEST REGION</v>
          </cell>
        </row>
        <row r="274">
          <cell r="A274">
            <v>235</v>
          </cell>
          <cell r="B274" t="str">
            <v>235-10-A-MI-20O-050</v>
          </cell>
          <cell r="C274">
            <v>94</v>
          </cell>
          <cell r="D274">
            <v>4235</v>
          </cell>
          <cell r="F274" t="str">
            <v>Manistee County L/F</v>
          </cell>
          <cell r="G274" t="str">
            <v>BU-084</v>
          </cell>
          <cell r="H274" t="str">
            <v>MANISTEE/PIERSON</v>
          </cell>
          <cell r="I274" t="str">
            <v>MICHIGAN</v>
          </cell>
          <cell r="J274" t="str">
            <v>MICHIGAN DISTRICT</v>
          </cell>
          <cell r="K274" t="str">
            <v>MIDWEST</v>
          </cell>
          <cell r="L274" t="str">
            <v>MIDWEST REGION</v>
          </cell>
        </row>
        <row r="275">
          <cell r="A275">
            <v>236</v>
          </cell>
          <cell r="B275" t="str">
            <v>236-10-A-MI-21O-050</v>
          </cell>
          <cell r="C275">
            <v>95</v>
          </cell>
          <cell r="D275">
            <v>4236</v>
          </cell>
          <cell r="F275" t="str">
            <v>Central Sanitary L/F</v>
          </cell>
          <cell r="G275" t="str">
            <v>BU-084</v>
          </cell>
          <cell r="H275" t="str">
            <v>MANISTEE/PIERSON</v>
          </cell>
          <cell r="I275" t="str">
            <v>MICHIGAN</v>
          </cell>
          <cell r="J275" t="str">
            <v>MICHIGAN DISTRICT</v>
          </cell>
          <cell r="K275" t="str">
            <v>MIDWEST</v>
          </cell>
          <cell r="L275" t="str">
            <v>MIDWEST REGION</v>
          </cell>
        </row>
        <row r="276">
          <cell r="A276">
            <v>237</v>
          </cell>
          <cell r="B276" t="str">
            <v>237-10-A-MI-15O-050</v>
          </cell>
          <cell r="C276">
            <v>96</v>
          </cell>
          <cell r="D276">
            <v>4237</v>
          </cell>
          <cell r="E276" t="str">
            <v>Yes</v>
          </cell>
          <cell r="F276" t="str">
            <v>AWS - Flint</v>
          </cell>
          <cell r="G276" t="str">
            <v>BU-222</v>
          </cell>
          <cell r="H276" t="str">
            <v>DETROIT NORTH</v>
          </cell>
          <cell r="I276" t="str">
            <v>MICHIGAN</v>
          </cell>
          <cell r="J276" t="str">
            <v>MICHIGAN DISTRICT</v>
          </cell>
          <cell r="K276" t="str">
            <v>MIDWEST</v>
          </cell>
          <cell r="L276" t="str">
            <v>MIDWEST REGION</v>
          </cell>
        </row>
        <row r="277">
          <cell r="A277">
            <v>238</v>
          </cell>
          <cell r="B277" t="str">
            <v>238-10-A-MI-16O-050</v>
          </cell>
          <cell r="C277">
            <v>97</v>
          </cell>
          <cell r="D277">
            <v>4238</v>
          </cell>
          <cell r="F277" t="str">
            <v>Citizens Disposal L/F</v>
          </cell>
          <cell r="G277" t="str">
            <v>BU-055</v>
          </cell>
          <cell r="H277" t="str">
            <v>EASTERN MICHIGAN LANDFILLS</v>
          </cell>
          <cell r="I277" t="str">
            <v>MICHIGAN</v>
          </cell>
          <cell r="J277" t="str">
            <v>MICHIGAN DISTRICT</v>
          </cell>
          <cell r="K277" t="str">
            <v>MIDWEST</v>
          </cell>
          <cell r="L277" t="str">
            <v>MIDWEST REGION</v>
          </cell>
        </row>
        <row r="278">
          <cell r="A278">
            <v>239</v>
          </cell>
          <cell r="B278" t="str">
            <v>239-10-A-MI-20O-050</v>
          </cell>
          <cell r="C278">
            <v>98</v>
          </cell>
          <cell r="D278">
            <v>4239</v>
          </cell>
          <cell r="E278" t="str">
            <v>Yes</v>
          </cell>
          <cell r="F278" t="str">
            <v>AWS - Manistee</v>
          </cell>
          <cell r="G278" t="str">
            <v>BU-084</v>
          </cell>
          <cell r="H278" t="str">
            <v>MANISTEE/PIERSON</v>
          </cell>
          <cell r="I278" t="str">
            <v>MICHIGAN</v>
          </cell>
          <cell r="J278" t="str">
            <v>MICHIGAN DISTRICT</v>
          </cell>
          <cell r="K278" t="str">
            <v>MIDWEST</v>
          </cell>
          <cell r="L278" t="str">
            <v>MIDWEST REGION</v>
          </cell>
        </row>
        <row r="279">
          <cell r="A279">
            <v>240</v>
          </cell>
          <cell r="B279" t="str">
            <v>240-10-A-MI-13O-050</v>
          </cell>
          <cell r="C279">
            <v>99</v>
          </cell>
          <cell r="D279">
            <v>4240</v>
          </cell>
          <cell r="E279" t="str">
            <v>Yes</v>
          </cell>
          <cell r="F279" t="str">
            <v>AWS - Jenison</v>
          </cell>
          <cell r="G279" t="str">
            <v>BU-082</v>
          </cell>
          <cell r="H279" t="str">
            <v>JENISON</v>
          </cell>
          <cell r="I279" t="str">
            <v>MICHIGAN</v>
          </cell>
          <cell r="J279" t="str">
            <v>MICHIGAN DISTRICT</v>
          </cell>
          <cell r="K279" t="str">
            <v>MIDWEST</v>
          </cell>
          <cell r="L279" t="str">
            <v>MIDWEST REGION</v>
          </cell>
        </row>
        <row r="280">
          <cell r="A280">
            <v>241</v>
          </cell>
          <cell r="B280" t="str">
            <v>241-10-A-MI-13O-050</v>
          </cell>
          <cell r="C280">
            <v>100</v>
          </cell>
          <cell r="D280">
            <v>4241</v>
          </cell>
          <cell r="E280" t="str">
            <v>Yes</v>
          </cell>
          <cell r="F280" t="str">
            <v>AWS - Detroit West</v>
          </cell>
          <cell r="G280" t="str">
            <v>BU-053</v>
          </cell>
          <cell r="H280" t="str">
            <v>DETROIT</v>
          </cell>
          <cell r="I280" t="str">
            <v>MICHIGAN</v>
          </cell>
          <cell r="J280" t="str">
            <v>MICHIGAN DISTRICT</v>
          </cell>
          <cell r="K280" t="str">
            <v>MIDWEST</v>
          </cell>
          <cell r="L280" t="str">
            <v>MIDWEST REGION</v>
          </cell>
        </row>
        <row r="281">
          <cell r="A281">
            <v>242</v>
          </cell>
          <cell r="B281" t="str">
            <v>242-10-A-MI-17O-050</v>
          </cell>
          <cell r="C281">
            <v>101</v>
          </cell>
          <cell r="D281">
            <v>4242</v>
          </cell>
          <cell r="F281" t="str">
            <v>Sauk Trail Hills Development</v>
          </cell>
          <cell r="G281" t="str">
            <v>BU-055</v>
          </cell>
          <cell r="H281" t="str">
            <v>EASTERN MICHIGAN LANDFILLS</v>
          </cell>
          <cell r="I281" t="str">
            <v>MICHIGAN</v>
          </cell>
          <cell r="J281" t="str">
            <v>MICHIGAN DISTRICT</v>
          </cell>
          <cell r="K281" t="str">
            <v>MIDWEST</v>
          </cell>
          <cell r="L281" t="str">
            <v>MIDWEST REGION</v>
          </cell>
        </row>
        <row r="282">
          <cell r="A282">
            <v>243</v>
          </cell>
          <cell r="B282" t="str">
            <v>243-10-A-MI-18O-050</v>
          </cell>
          <cell r="C282">
            <v>102</v>
          </cell>
          <cell r="D282">
            <v>4243</v>
          </cell>
          <cell r="F282" t="str">
            <v>Oakland Heights Development</v>
          </cell>
          <cell r="G282" t="str">
            <v>BU-055</v>
          </cell>
          <cell r="H282" t="str">
            <v>EASTERN MICHIGAN LANDFILLS</v>
          </cell>
          <cell r="I282" t="str">
            <v>MICHIGAN</v>
          </cell>
          <cell r="J282" t="str">
            <v>MICHIGAN DISTRICT</v>
          </cell>
          <cell r="K282" t="str">
            <v>MIDWEST</v>
          </cell>
          <cell r="L282" t="str">
            <v>MIDWEST REGION</v>
          </cell>
        </row>
        <row r="283">
          <cell r="A283" t="str">
            <v>N03</v>
          </cell>
          <cell r="B283" t="str">
            <v>N03-10-A-MA-8OO-050</v>
          </cell>
          <cell r="C283">
            <v>888</v>
          </cell>
          <cell r="D283">
            <v>4244</v>
          </cell>
          <cell r="F283" t="str">
            <v>Boston ABC</v>
          </cell>
          <cell r="G283" t="str">
            <v>BU-134</v>
          </cell>
          <cell r="H283" t="str">
            <v>FALL RIVER</v>
          </cell>
          <cell r="I283" t="str">
            <v>NEWENG</v>
          </cell>
          <cell r="J283" t="str">
            <v>NEW ENGLAND DISTRICT</v>
          </cell>
          <cell r="K283" t="str">
            <v>EAST</v>
          </cell>
          <cell r="L283" t="str">
            <v>EAST REGION</v>
          </cell>
        </row>
        <row r="284">
          <cell r="A284" t="str">
            <v>N19</v>
          </cell>
          <cell r="B284" t="str">
            <v>N19-10-A-PA-8AO-050</v>
          </cell>
          <cell r="C284">
            <v>889</v>
          </cell>
          <cell r="D284">
            <v>4245</v>
          </cell>
          <cell r="F284" t="str">
            <v>EPenn District</v>
          </cell>
          <cell r="G284" t="str">
            <v>BU-941</v>
          </cell>
          <cell r="H284" t="str">
            <v>NON-OP EASTERN PENNSYLVANIA</v>
          </cell>
          <cell r="I284" t="str">
            <v>EPENN</v>
          </cell>
          <cell r="J284" t="str">
            <v>EASTERN PENNSYLVANIA DISTRICT</v>
          </cell>
          <cell r="K284" t="str">
            <v>EAST</v>
          </cell>
          <cell r="L284" t="str">
            <v>EAST REGION</v>
          </cell>
        </row>
        <row r="285">
          <cell r="A285" t="str">
            <v>N22</v>
          </cell>
          <cell r="B285" t="str">
            <v>N22-10-A-PA-8AO-050</v>
          </cell>
          <cell r="C285">
            <v>890</v>
          </cell>
          <cell r="D285">
            <v>4246</v>
          </cell>
          <cell r="F285" t="str">
            <v>Western Penn District Office</v>
          </cell>
          <cell r="G285" t="str">
            <v>BU-978</v>
          </cell>
          <cell r="H285" t="str">
            <v>NON-OP WESTERN PENNSYLVANIA</v>
          </cell>
          <cell r="I285" t="str">
            <v>WPENN</v>
          </cell>
          <cell r="J285" t="str">
            <v>WESTERN PENNSYLVANIA DISTRICT</v>
          </cell>
          <cell r="K285" t="str">
            <v>EAST</v>
          </cell>
          <cell r="L285" t="str">
            <v>EAST REGION</v>
          </cell>
        </row>
        <row r="286">
          <cell r="A286">
            <v>247</v>
          </cell>
          <cell r="B286" t="str">
            <v>247-10-A-MI-74O-050</v>
          </cell>
          <cell r="C286">
            <v>103</v>
          </cell>
          <cell r="D286">
            <v>4247</v>
          </cell>
          <cell r="E286" t="str">
            <v>Yes</v>
          </cell>
          <cell r="F286" t="str">
            <v>AWS - Detroit</v>
          </cell>
          <cell r="G286" t="str">
            <v>BU-053</v>
          </cell>
          <cell r="H286" t="str">
            <v>DETROIT</v>
          </cell>
          <cell r="I286" t="str">
            <v>MICHIGAN</v>
          </cell>
          <cell r="J286" t="str">
            <v>MICHIGAN DISTRICT</v>
          </cell>
          <cell r="K286" t="str">
            <v>MIDWEST</v>
          </cell>
          <cell r="L286" t="str">
            <v>MIDWEST REGION</v>
          </cell>
        </row>
        <row r="287">
          <cell r="A287" t="str">
            <v>N31</v>
          </cell>
          <cell r="B287" t="str">
            <v>N31-10-A-MD-9BO-050</v>
          </cell>
          <cell r="C287">
            <v>891</v>
          </cell>
          <cell r="D287">
            <v>4248</v>
          </cell>
          <cell r="F287" t="str">
            <v>Baltimore ABC</v>
          </cell>
          <cell r="G287" t="str">
            <v>BU-206</v>
          </cell>
          <cell r="H287" t="str">
            <v>BALTIMORE</v>
          </cell>
          <cell r="I287" t="str">
            <v>CHESAPEAKE</v>
          </cell>
          <cell r="J287" t="str">
            <v>CHESAPEAKE DISTRICT</v>
          </cell>
          <cell r="K287" t="str">
            <v>EAST</v>
          </cell>
          <cell r="L287" t="str">
            <v>EAST REGION</v>
          </cell>
        </row>
        <row r="288">
          <cell r="A288">
            <v>249</v>
          </cell>
          <cell r="B288" t="str">
            <v>249-10-A-MI-1CO-050</v>
          </cell>
          <cell r="C288">
            <v>104</v>
          </cell>
          <cell r="D288">
            <v>4249</v>
          </cell>
          <cell r="E288" t="str">
            <v>Yes</v>
          </cell>
          <cell r="F288" t="str">
            <v>AWS - Kalamazoo</v>
          </cell>
          <cell r="G288" t="str">
            <v>BU-083</v>
          </cell>
          <cell r="H288" t="str">
            <v>KALAMAZOO</v>
          </cell>
          <cell r="I288" t="str">
            <v>MICHIGAN</v>
          </cell>
          <cell r="J288" t="str">
            <v>MICHIGAN DISTRICT</v>
          </cell>
          <cell r="K288" t="str">
            <v>MIDWEST</v>
          </cell>
          <cell r="L288" t="str">
            <v>MIDWEST REGION</v>
          </cell>
        </row>
        <row r="289">
          <cell r="A289" t="str">
            <v>N91</v>
          </cell>
          <cell r="B289" t="str">
            <v>N91-10-A-MN-3PO-050</v>
          </cell>
          <cell r="C289">
            <v>892</v>
          </cell>
          <cell r="D289">
            <v>4250</v>
          </cell>
          <cell r="F289" t="str">
            <v>Minnesota District</v>
          </cell>
          <cell r="G289" t="str">
            <v>BU-948</v>
          </cell>
          <cell r="H289" t="str">
            <v>NON-OP MINNESOTA</v>
          </cell>
          <cell r="I289" t="str">
            <v>MINNESOTA</v>
          </cell>
          <cell r="J289" t="str">
            <v>MINNESOTA DISTRICT</v>
          </cell>
          <cell r="K289" t="str">
            <v>MIDWEST</v>
          </cell>
          <cell r="L289" t="str">
            <v>MIDWEST REGION</v>
          </cell>
        </row>
        <row r="290">
          <cell r="A290" t="str">
            <v>R01</v>
          </cell>
          <cell r="B290" t="str">
            <v>R01-10-A-TX-8ZO-050</v>
          </cell>
          <cell r="C290">
            <v>1266</v>
          </cell>
          <cell r="D290">
            <v>4251</v>
          </cell>
          <cell r="F290" t="str">
            <v>Amarillo MRF</v>
          </cell>
          <cell r="G290" t="str">
            <v>BU-021</v>
          </cell>
          <cell r="H290" t="str">
            <v>WEST TEXAS</v>
          </cell>
          <cell r="I290" t="str">
            <v>DFW/WESTTX</v>
          </cell>
          <cell r="J290" t="str">
            <v>DFW/WEST TEXAS DISTIRCT</v>
          </cell>
          <cell r="K290" t="str">
            <v>SOUTH</v>
          </cell>
          <cell r="L290" t="str">
            <v>SOUTH REGION</v>
          </cell>
        </row>
        <row r="291">
          <cell r="A291" t="str">
            <v>R03</v>
          </cell>
          <cell r="B291" t="str">
            <v>R03-10-A-NH-3PO-050</v>
          </cell>
          <cell r="C291">
            <v>1267</v>
          </cell>
          <cell r="D291">
            <v>4252</v>
          </cell>
          <cell r="F291" t="str">
            <v>Hookset</v>
          </cell>
          <cell r="G291" t="str">
            <v>BU-141</v>
          </cell>
          <cell r="H291" t="str">
            <v>TYNGSBORO</v>
          </cell>
          <cell r="I291" t="str">
            <v>NEWENG</v>
          </cell>
          <cell r="J291" t="str">
            <v>NEW ENGLAND DISTRICT</v>
          </cell>
          <cell r="K291" t="str">
            <v>EAST</v>
          </cell>
          <cell r="L291" t="str">
            <v>EAST REGION</v>
          </cell>
        </row>
        <row r="292">
          <cell r="A292">
            <v>253</v>
          </cell>
          <cell r="B292" t="str">
            <v>253-10-A-MI-C1O-050</v>
          </cell>
          <cell r="C292">
            <v>105</v>
          </cell>
          <cell r="D292">
            <v>4253</v>
          </cell>
          <cell r="E292" t="str">
            <v>Yes</v>
          </cell>
          <cell r="F292" t="str">
            <v>AWS - Detroit North</v>
          </cell>
          <cell r="G292" t="str">
            <v>BU-222</v>
          </cell>
          <cell r="H292" t="str">
            <v>DETROIT NORTH</v>
          </cell>
          <cell r="I292" t="str">
            <v>MICHIGAN</v>
          </cell>
          <cell r="J292" t="str">
            <v>MICHIGAN DISTRICT</v>
          </cell>
          <cell r="K292" t="str">
            <v>MIDWEST</v>
          </cell>
          <cell r="L292" t="str">
            <v>MIDWEST REGION</v>
          </cell>
        </row>
        <row r="293">
          <cell r="A293" t="str">
            <v>R05</v>
          </cell>
          <cell r="B293" t="str">
            <v>R05-10-A-MD-9BO-050</v>
          </cell>
          <cell r="C293">
            <v>1268</v>
          </cell>
          <cell r="D293">
            <v>4254</v>
          </cell>
          <cell r="F293" t="str">
            <v>Elkridge</v>
          </cell>
          <cell r="G293" t="str">
            <v>BU-935</v>
          </cell>
          <cell r="H293" t="str">
            <v>NON-OP CHESAPEAKE</v>
          </cell>
          <cell r="I293" t="str">
            <v>CHESAPEAKE</v>
          </cell>
          <cell r="J293" t="str">
            <v>CHESAPEAKE DISTRICT</v>
          </cell>
          <cell r="K293" t="str">
            <v>EAST</v>
          </cell>
          <cell r="L293" t="str">
            <v>EAST REGION</v>
          </cell>
        </row>
        <row r="294">
          <cell r="A294" t="str">
            <v>R06</v>
          </cell>
          <cell r="B294" t="str">
            <v>R06-10-A-MS-8TO-050</v>
          </cell>
          <cell r="C294">
            <v>1269</v>
          </cell>
          <cell r="D294">
            <v>4255</v>
          </cell>
          <cell r="F294" t="str">
            <v>Hudson-Krohn</v>
          </cell>
          <cell r="G294" t="str">
            <v>BU-198</v>
          </cell>
          <cell r="H294" t="str">
            <v>MOBILE</v>
          </cell>
          <cell r="I294" t="str">
            <v>GULFCOAST</v>
          </cell>
          <cell r="J294" t="str">
            <v>GULF COAST DISTRICT</v>
          </cell>
          <cell r="K294" t="str">
            <v>SOUTH</v>
          </cell>
          <cell r="L294" t="str">
            <v>SOUTH REGION</v>
          </cell>
        </row>
        <row r="295">
          <cell r="A295" t="str">
            <v>R08</v>
          </cell>
          <cell r="B295" t="str">
            <v>R08-10-A-TX-8ZO-050</v>
          </cell>
          <cell r="C295">
            <v>1271</v>
          </cell>
          <cell r="D295">
            <v>4256</v>
          </cell>
          <cell r="F295" t="str">
            <v>Acco-Austin</v>
          </cell>
          <cell r="G295" t="str">
            <v>BU-023</v>
          </cell>
          <cell r="H295" t="str">
            <v>AUSTIN</v>
          </cell>
          <cell r="I295" t="str">
            <v>SCTEXAS</v>
          </cell>
          <cell r="J295" t="str">
            <v>SOUTH CENTRAL TEXAS DISTRICT</v>
          </cell>
          <cell r="K295" t="str">
            <v>SOUTH</v>
          </cell>
          <cell r="L295" t="str">
            <v>SOUTH REGION</v>
          </cell>
        </row>
        <row r="296">
          <cell r="A296" t="str">
            <v>R10</v>
          </cell>
          <cell r="B296" t="str">
            <v>R10-10-A-TX-8ZO-050</v>
          </cell>
          <cell r="C296">
            <v>1272</v>
          </cell>
          <cell r="D296">
            <v>4257</v>
          </cell>
          <cell r="F296" t="str">
            <v>Acco-San Antonio</v>
          </cell>
          <cell r="G296" t="str">
            <v>BU-025</v>
          </cell>
          <cell r="H296" t="str">
            <v>SAN ANTONIO</v>
          </cell>
          <cell r="I296" t="str">
            <v>SCTEXAS</v>
          </cell>
          <cell r="J296" t="str">
            <v>SOUTH CENTRAL TEXAS DISTRICT</v>
          </cell>
          <cell r="K296" t="str">
            <v>SOUTH</v>
          </cell>
          <cell r="L296" t="str">
            <v>SOUTH REGION</v>
          </cell>
        </row>
        <row r="297">
          <cell r="A297" t="str">
            <v>R14</v>
          </cell>
          <cell r="B297" t="str">
            <v>R14-10-A-LA-9BO-050</v>
          </cell>
          <cell r="C297">
            <v>1273</v>
          </cell>
          <cell r="D297">
            <v>4258</v>
          </cell>
          <cell r="F297" t="str">
            <v>Shreveport</v>
          </cell>
          <cell r="G297" t="str">
            <v>BU-281</v>
          </cell>
          <cell r="H297" t="str">
            <v>SHREVEPORT</v>
          </cell>
          <cell r="I297" t="str">
            <v>ETEXAS</v>
          </cell>
          <cell r="J297" t="str">
            <v>EAST TEXAS DISTRICT</v>
          </cell>
          <cell r="K297" t="str">
            <v>SOUTH</v>
          </cell>
          <cell r="L297" t="str">
            <v>SOUTH REGION</v>
          </cell>
        </row>
        <row r="298">
          <cell r="A298">
            <v>259</v>
          </cell>
          <cell r="B298" t="str">
            <v>259-10-A-MI-C1O-050</v>
          </cell>
          <cell r="C298">
            <v>106</v>
          </cell>
          <cell r="D298">
            <v>4259</v>
          </cell>
          <cell r="E298" t="str">
            <v>Yes</v>
          </cell>
          <cell r="F298" t="str">
            <v>AWS - Toledo</v>
          </cell>
          <cell r="G298" t="str">
            <v>BU-066</v>
          </cell>
          <cell r="H298" t="str">
            <v>TOLEDO</v>
          </cell>
          <cell r="I298" t="str">
            <v>OHIO</v>
          </cell>
          <cell r="J298" t="str">
            <v>OHIO DISTRICT</v>
          </cell>
          <cell r="K298" t="str">
            <v>EAST</v>
          </cell>
          <cell r="L298" t="str">
            <v>EAST REGION</v>
          </cell>
        </row>
        <row r="299">
          <cell r="A299">
            <v>260</v>
          </cell>
          <cell r="B299" t="str">
            <v>260-10-A-OH-9FO-050</v>
          </cell>
          <cell r="C299">
            <v>107</v>
          </cell>
          <cell r="D299">
            <v>4260</v>
          </cell>
          <cell r="E299" t="str">
            <v>Yes</v>
          </cell>
          <cell r="F299" t="str">
            <v>AWS - Dayton</v>
          </cell>
          <cell r="G299" t="str">
            <v>BU-089</v>
          </cell>
          <cell r="H299" t="str">
            <v>WESTERN OHIO</v>
          </cell>
          <cell r="I299" t="str">
            <v>OHIO</v>
          </cell>
          <cell r="J299" t="str">
            <v>OHIO DISTRICT</v>
          </cell>
          <cell r="K299" t="str">
            <v>EAST</v>
          </cell>
          <cell r="L299" t="str">
            <v>EAST REGION</v>
          </cell>
        </row>
        <row r="300">
          <cell r="A300">
            <v>261</v>
          </cell>
          <cell r="B300" t="str">
            <v>261-10-A-MI-D2O-050</v>
          </cell>
          <cell r="C300">
            <v>108</v>
          </cell>
          <cell r="D300">
            <v>4261</v>
          </cell>
          <cell r="E300" t="str">
            <v>Yes</v>
          </cell>
          <cell r="F300" t="str">
            <v>Resource Management Division</v>
          </cell>
          <cell r="G300" t="str">
            <v>BU-056</v>
          </cell>
          <cell r="H300" t="str">
            <v>ENVIRONMENTAL MANAGEMENT GROUP</v>
          </cell>
          <cell r="I300" t="str">
            <v>MICHIGAN</v>
          </cell>
          <cell r="J300" t="str">
            <v>MICHIGAN DISTRICT</v>
          </cell>
          <cell r="K300" t="str">
            <v>MIDWEST</v>
          </cell>
          <cell r="L300" t="str">
            <v>MIDWEST REGION</v>
          </cell>
        </row>
        <row r="301">
          <cell r="A301">
            <v>262</v>
          </cell>
          <cell r="B301" t="str">
            <v>262-10-A-OH-5ZO-050</v>
          </cell>
          <cell r="C301">
            <v>109</v>
          </cell>
          <cell r="D301">
            <v>4262</v>
          </cell>
          <cell r="E301" t="str">
            <v>Yes</v>
          </cell>
          <cell r="F301" t="str">
            <v>AWS - Youngstown</v>
          </cell>
          <cell r="G301" t="str">
            <v>BU-183</v>
          </cell>
          <cell r="H301" t="str">
            <v>YOUNGSTOWN</v>
          </cell>
          <cell r="I301" t="str">
            <v>WPENN</v>
          </cell>
          <cell r="J301" t="str">
            <v>WESTERN PENNSYLVANIA DISTRICT</v>
          </cell>
          <cell r="K301" t="str">
            <v>EAST</v>
          </cell>
          <cell r="L301" t="str">
            <v>EAST REGION</v>
          </cell>
        </row>
        <row r="302">
          <cell r="A302">
            <v>263</v>
          </cell>
          <cell r="B302" t="str">
            <v>263-10-A-OH-5ZO-050</v>
          </cell>
          <cell r="C302">
            <v>110</v>
          </cell>
          <cell r="D302">
            <v>4263</v>
          </cell>
          <cell r="E302" t="str">
            <v>Yes</v>
          </cell>
          <cell r="F302" t="str">
            <v>AWS - Sandusky</v>
          </cell>
          <cell r="G302" t="str">
            <v>BU-080</v>
          </cell>
          <cell r="H302" t="str">
            <v>SANDUSKY</v>
          </cell>
          <cell r="I302" t="str">
            <v>OHIO</v>
          </cell>
          <cell r="J302" t="str">
            <v>OHIO DISTRICT</v>
          </cell>
          <cell r="K302" t="str">
            <v>EAST</v>
          </cell>
          <cell r="L302" t="str">
            <v>EAST REGION</v>
          </cell>
        </row>
        <row r="303">
          <cell r="A303">
            <v>264</v>
          </cell>
          <cell r="B303" t="str">
            <v>264-10-A-PA-8AO-050</v>
          </cell>
          <cell r="C303">
            <v>111</v>
          </cell>
          <cell r="D303">
            <v>4264</v>
          </cell>
          <cell r="E303" t="str">
            <v>Yes</v>
          </cell>
          <cell r="F303" t="str">
            <v>AWS - Pittsburgh</v>
          </cell>
          <cell r="G303" t="str">
            <v>BU-166</v>
          </cell>
          <cell r="H303" t="str">
            <v>PITTSBURGH</v>
          </cell>
          <cell r="I303" t="str">
            <v>WPENN</v>
          </cell>
          <cell r="J303" t="str">
            <v>WESTERN PENNSYLVANIA DISTRICT</v>
          </cell>
          <cell r="K303" t="str">
            <v>EAST</v>
          </cell>
          <cell r="L303" t="str">
            <v>EAST REGION</v>
          </cell>
        </row>
        <row r="304">
          <cell r="A304" t="str">
            <v>R19</v>
          </cell>
          <cell r="B304" t="str">
            <v>R19-10-A-MA-8OO-050</v>
          </cell>
          <cell r="C304">
            <v>1274</v>
          </cell>
          <cell r="D304">
            <v>4265</v>
          </cell>
          <cell r="F304" t="str">
            <v>Brockton Recyclery</v>
          </cell>
          <cell r="G304" t="str">
            <v>BU-134</v>
          </cell>
          <cell r="H304" t="str">
            <v>FALL RIVER</v>
          </cell>
          <cell r="I304" t="str">
            <v>NEWENG</v>
          </cell>
          <cell r="J304" t="str">
            <v>NEW ENGLAND DISTRICT</v>
          </cell>
          <cell r="K304" t="str">
            <v>EAST</v>
          </cell>
          <cell r="L304" t="str">
            <v>EAST REGION</v>
          </cell>
        </row>
        <row r="305">
          <cell r="A305" t="str">
            <v>R24</v>
          </cell>
          <cell r="B305" t="str">
            <v>R24-10-A-OH-5ZO-050</v>
          </cell>
          <cell r="C305">
            <v>1275</v>
          </cell>
          <cell r="D305">
            <v>4266</v>
          </cell>
          <cell r="F305" t="str">
            <v>Lorin Cnty Resource Recovery</v>
          </cell>
          <cell r="G305" t="str">
            <v>BU-077</v>
          </cell>
          <cell r="H305" t="str">
            <v>ELYRIA</v>
          </cell>
          <cell r="I305" t="str">
            <v>OHIO</v>
          </cell>
          <cell r="J305" t="str">
            <v>OHIO DISTRICT</v>
          </cell>
          <cell r="K305" t="str">
            <v>EAST</v>
          </cell>
          <cell r="L305" t="str">
            <v>EAST REGION</v>
          </cell>
        </row>
        <row r="306">
          <cell r="A306" t="str">
            <v>R29</v>
          </cell>
          <cell r="B306" t="str">
            <v>R29-10-A-VA-9BO-050</v>
          </cell>
          <cell r="C306">
            <v>1276</v>
          </cell>
          <cell r="D306">
            <v>4267</v>
          </cell>
          <cell r="E306" t="str">
            <v>Yes</v>
          </cell>
          <cell r="F306" t="str">
            <v>AWS - Fredericksburg</v>
          </cell>
          <cell r="G306" t="str">
            <v>BU-209</v>
          </cell>
          <cell r="H306" t="str">
            <v>NORTHERN VIRGINIA</v>
          </cell>
          <cell r="I306" t="str">
            <v>CHESAPEAKE</v>
          </cell>
          <cell r="J306" t="str">
            <v>CHESAPEAKE DISTRICT</v>
          </cell>
          <cell r="K306" t="str">
            <v>EAST</v>
          </cell>
          <cell r="L306" t="str">
            <v>EAST REGION</v>
          </cell>
        </row>
        <row r="307">
          <cell r="A307" t="str">
            <v>R30</v>
          </cell>
          <cell r="B307" t="str">
            <v>R30-10-A-GA-3PO-050</v>
          </cell>
          <cell r="C307">
            <v>1277</v>
          </cell>
          <cell r="D307">
            <v>4268</v>
          </cell>
          <cell r="F307" t="str">
            <v>Atlanta AW  RST Recyclery</v>
          </cell>
          <cell r="G307" t="str">
            <v>BU-931</v>
          </cell>
          <cell r="H307" t="str">
            <v>NON-OP ATLANTA</v>
          </cell>
          <cell r="I307" t="str">
            <v>GEORGIA</v>
          </cell>
          <cell r="J307" t="str">
            <v>GEORGIA DISTRICT</v>
          </cell>
          <cell r="K307" t="str">
            <v>SOUTH</v>
          </cell>
          <cell r="L307" t="str">
            <v>SOUTH REGION</v>
          </cell>
        </row>
        <row r="308">
          <cell r="A308" t="str">
            <v>R33</v>
          </cell>
          <cell r="B308" t="str">
            <v>R33-10-A-FL-C1O-050</v>
          </cell>
          <cell r="C308">
            <v>1278</v>
          </cell>
          <cell r="D308">
            <v>4269</v>
          </cell>
          <cell r="F308" t="str">
            <v>Pensacola Recycling</v>
          </cell>
          <cell r="G308" t="str">
            <v>BU-200</v>
          </cell>
          <cell r="H308" t="str">
            <v>PENSACOLA</v>
          </cell>
          <cell r="I308" t="str">
            <v>GULFCOAST</v>
          </cell>
          <cell r="J308" t="str">
            <v>GULF COAST DISTRICT</v>
          </cell>
          <cell r="K308" t="str">
            <v>SOUTH</v>
          </cell>
          <cell r="L308" t="str">
            <v>SOUTH REGION</v>
          </cell>
        </row>
        <row r="309">
          <cell r="A309">
            <v>270</v>
          </cell>
          <cell r="B309" t="str">
            <v>270-10-A-MI-13O-050</v>
          </cell>
          <cell r="C309">
            <v>112</v>
          </cell>
          <cell r="D309">
            <v>4270</v>
          </cell>
          <cell r="E309" t="str">
            <v>Yes</v>
          </cell>
          <cell r="F309" t="str">
            <v>AWS - Adrian</v>
          </cell>
          <cell r="G309" t="str">
            <v>BU-053</v>
          </cell>
          <cell r="H309" t="str">
            <v>DETROIT</v>
          </cell>
          <cell r="I309" t="str">
            <v>MICHIGAN</v>
          </cell>
          <cell r="J309" t="str">
            <v>MICHIGAN DISTRICT</v>
          </cell>
          <cell r="K309" t="str">
            <v>MIDWEST</v>
          </cell>
          <cell r="L309" t="str">
            <v>MIDWEST REGION</v>
          </cell>
        </row>
        <row r="310">
          <cell r="A310">
            <v>271</v>
          </cell>
          <cell r="B310" t="str">
            <v>271-10-A-IN-8WO-050</v>
          </cell>
          <cell r="C310">
            <v>113</v>
          </cell>
          <cell r="D310">
            <v>4271</v>
          </cell>
          <cell r="E310" t="str">
            <v>Yes</v>
          </cell>
          <cell r="F310" t="str">
            <v>AWS - Elkhart</v>
          </cell>
          <cell r="G310" t="str">
            <v>BU-071</v>
          </cell>
          <cell r="H310" t="str">
            <v>CENTRAL / NE INDIANA</v>
          </cell>
          <cell r="I310" t="str">
            <v>INDIANA</v>
          </cell>
          <cell r="J310" t="str">
            <v>INDIANA DISTRICT</v>
          </cell>
          <cell r="K310" t="str">
            <v>MIDWEST</v>
          </cell>
          <cell r="L310" t="str">
            <v>MIDWEST REGION</v>
          </cell>
        </row>
        <row r="311">
          <cell r="A311" t="str">
            <v>R34</v>
          </cell>
          <cell r="B311" t="str">
            <v>R34-10-A-NC-9BO-050</v>
          </cell>
          <cell r="C311">
            <v>1279</v>
          </cell>
          <cell r="D311">
            <v>4272</v>
          </cell>
          <cell r="F311" t="str">
            <v>Raleigh Recyclery</v>
          </cell>
          <cell r="G311" t="str">
            <v>BU-157</v>
          </cell>
          <cell r="H311" t="str">
            <v>RALEIGH / DURHAM</v>
          </cell>
          <cell r="I311" t="str">
            <v>CAROLINAS</v>
          </cell>
          <cell r="J311" t="str">
            <v>CAROLINAS DISTRICT</v>
          </cell>
          <cell r="K311" t="str">
            <v>EAST</v>
          </cell>
          <cell r="L311" t="str">
            <v>EAST REGION</v>
          </cell>
        </row>
        <row r="312">
          <cell r="A312">
            <v>273</v>
          </cell>
          <cell r="B312" t="str">
            <v>273-10-A-NY-5NO-050</v>
          </cell>
          <cell r="C312">
            <v>114</v>
          </cell>
          <cell r="D312">
            <v>4273</v>
          </cell>
          <cell r="E312" t="str">
            <v>Yes</v>
          </cell>
          <cell r="F312" t="str">
            <v>AWS - Brooklyn</v>
          </cell>
          <cell r="G312" t="str">
            <v>BU-162</v>
          </cell>
          <cell r="H312" t="str">
            <v>BRONX</v>
          </cell>
          <cell r="I312" t="str">
            <v>NEW YORK</v>
          </cell>
          <cell r="J312" t="str">
            <v>NEW YORK DISTRICT</v>
          </cell>
          <cell r="K312" t="str">
            <v>EAST</v>
          </cell>
          <cell r="L312" t="str">
            <v>EAST REGION</v>
          </cell>
        </row>
        <row r="313">
          <cell r="A313">
            <v>275</v>
          </cell>
          <cell r="B313" t="str">
            <v>275-10-A-NY-3XO-050</v>
          </cell>
          <cell r="C313">
            <v>116</v>
          </cell>
          <cell r="D313">
            <v>4275</v>
          </cell>
          <cell r="E313" t="str">
            <v>Yes</v>
          </cell>
          <cell r="F313" t="str">
            <v>Allied Waste of New York</v>
          </cell>
          <cell r="G313" t="str">
            <v>BU-957</v>
          </cell>
          <cell r="H313" t="str">
            <v>NON-OP NEW YORK CITY METRO</v>
          </cell>
          <cell r="I313" t="str">
            <v>NEW YORK</v>
          </cell>
          <cell r="J313" t="str">
            <v>NEW YORK DISTRICT</v>
          </cell>
          <cell r="K313" t="str">
            <v>EAST</v>
          </cell>
          <cell r="L313" t="str">
            <v>EAST REGION</v>
          </cell>
        </row>
        <row r="314">
          <cell r="A314" t="str">
            <v>R40</v>
          </cell>
          <cell r="B314" t="str">
            <v>R40-10-A-TX-8ZO-050</v>
          </cell>
          <cell r="C314">
            <v>1282</v>
          </cell>
          <cell r="D314">
            <v>4276</v>
          </cell>
          <cell r="F314" t="str">
            <v>Houston Resource Renewal Ctr</v>
          </cell>
          <cell r="G314" t="str">
            <v>BU-057</v>
          </cell>
          <cell r="H314" t="str">
            <v>HOUSTON POST COLLECTION</v>
          </cell>
          <cell r="I314" t="str">
            <v>HOUSTON</v>
          </cell>
          <cell r="J314" t="str">
            <v>HOUSTON DISTRICT</v>
          </cell>
          <cell r="K314" t="str">
            <v>SOUTH</v>
          </cell>
          <cell r="L314" t="str">
            <v>SOUTH REGION</v>
          </cell>
        </row>
        <row r="315">
          <cell r="A315" t="str">
            <v>R43</v>
          </cell>
          <cell r="B315" t="str">
            <v>R43-10-A-UT-3PO-050</v>
          </cell>
          <cell r="C315">
            <v>1283</v>
          </cell>
          <cell r="D315">
            <v>4277</v>
          </cell>
          <cell r="F315" t="str">
            <v>Fibres-Salt Lake</v>
          </cell>
          <cell r="G315" t="str">
            <v>BU-115</v>
          </cell>
          <cell r="H315" t="str">
            <v>SALT LAKE CITY / UTAH COUNTY</v>
          </cell>
          <cell r="I315" t="str">
            <v>MOUNTAIN</v>
          </cell>
          <cell r="J315" t="str">
            <v>MOUNTAIN DISTRICT</v>
          </cell>
          <cell r="K315" t="str">
            <v>WEST</v>
          </cell>
          <cell r="L315" t="str">
            <v>WEST REGION</v>
          </cell>
        </row>
        <row r="316">
          <cell r="A316" t="str">
            <v>R45</v>
          </cell>
          <cell r="B316" t="str">
            <v>R45-10-A-CA-5UO-050</v>
          </cell>
          <cell r="C316">
            <v>1284</v>
          </cell>
          <cell r="D316">
            <v>4278</v>
          </cell>
          <cell r="F316" t="str">
            <v>The Recyclery at Newby Island</v>
          </cell>
          <cell r="G316" t="str">
            <v>BU-247</v>
          </cell>
          <cell r="H316" t="str">
            <v>NEWBY ISLAND RECYCLERY</v>
          </cell>
          <cell r="I316" t="str">
            <v>BAYAREA</v>
          </cell>
          <cell r="J316" t="str">
            <v>BAY AREA DISTRICT</v>
          </cell>
          <cell r="K316" t="str">
            <v>WEST</v>
          </cell>
          <cell r="L316" t="str">
            <v>WEST REGION</v>
          </cell>
        </row>
        <row r="317">
          <cell r="A317" t="str">
            <v>R47</v>
          </cell>
          <cell r="B317" t="str">
            <v>R47-10-A-MN-C1O-050</v>
          </cell>
          <cell r="C317">
            <v>1285</v>
          </cell>
          <cell r="D317">
            <v>4280</v>
          </cell>
          <cell r="F317" t="str">
            <v>Inver Grove Recyclery</v>
          </cell>
          <cell r="G317" t="str">
            <v>BU-045</v>
          </cell>
          <cell r="H317" t="str">
            <v>TWIN CITIES POST COLLECTIONS</v>
          </cell>
          <cell r="I317" t="str">
            <v>MINNESOTA</v>
          </cell>
          <cell r="J317" t="str">
            <v>MINNESOTA DISTRICT</v>
          </cell>
          <cell r="K317" t="str">
            <v>MIDWEST</v>
          </cell>
          <cell r="L317" t="str">
            <v>MIDWEST REGION</v>
          </cell>
        </row>
        <row r="318">
          <cell r="A318" t="str">
            <v>R48</v>
          </cell>
          <cell r="B318" t="str">
            <v>R48-10-A-MN-3PO-050</v>
          </cell>
          <cell r="C318">
            <v>1286</v>
          </cell>
          <cell r="D318">
            <v>4281</v>
          </cell>
          <cell r="F318" t="str">
            <v>Minneapolis Recyclery</v>
          </cell>
          <cell r="G318" t="str">
            <v>BU-045</v>
          </cell>
          <cell r="H318" t="str">
            <v>TWIN CITIES POST COLLECTIONS</v>
          </cell>
          <cell r="I318" t="str">
            <v>MINNESOTA</v>
          </cell>
          <cell r="J318" t="str">
            <v>MINNESOTA DISTRICT</v>
          </cell>
          <cell r="K318" t="str">
            <v>MIDWEST</v>
          </cell>
          <cell r="L318" t="str">
            <v>MIDWEST REGION</v>
          </cell>
        </row>
        <row r="319">
          <cell r="A319" t="str">
            <v>R56</v>
          </cell>
          <cell r="B319" t="str">
            <v>R56-10-A-AL-9BO-050</v>
          </cell>
          <cell r="C319">
            <v>1287</v>
          </cell>
          <cell r="D319">
            <v>4282</v>
          </cell>
          <cell r="F319" t="str">
            <v>Huntsville Recyclery</v>
          </cell>
          <cell r="G319" t="str">
            <v>BU-005</v>
          </cell>
          <cell r="H319" t="str">
            <v>HUNTSVILLE</v>
          </cell>
          <cell r="I319" t="str">
            <v>GEORGIA</v>
          </cell>
          <cell r="J319" t="str">
            <v>GEORGIA DISTRICT</v>
          </cell>
          <cell r="K319" t="str">
            <v>SOUTH</v>
          </cell>
          <cell r="L319" t="str">
            <v>SOUTH REGION</v>
          </cell>
        </row>
        <row r="320">
          <cell r="A320" t="str">
            <v>R60</v>
          </cell>
          <cell r="B320" t="str">
            <v>R60-10-A-MT-C1O-050</v>
          </cell>
          <cell r="C320">
            <v>1288</v>
          </cell>
          <cell r="D320">
            <v>4283</v>
          </cell>
          <cell r="F320" t="str">
            <v>Missoula Recycling</v>
          </cell>
          <cell r="G320" t="str">
            <v>BU-112</v>
          </cell>
          <cell r="H320" t="str">
            <v>MONTANA</v>
          </cell>
          <cell r="I320" t="str">
            <v>ORIDMT</v>
          </cell>
          <cell r="J320" t="str">
            <v>OREGON-IDAHO-MONTANA DISTRICT</v>
          </cell>
          <cell r="K320" t="str">
            <v>WEST</v>
          </cell>
          <cell r="L320" t="str">
            <v>WEST REGION</v>
          </cell>
        </row>
        <row r="321">
          <cell r="A321">
            <v>287</v>
          </cell>
          <cell r="B321" t="str">
            <v>287-10-A-CT-3CO-050</v>
          </cell>
          <cell r="C321">
            <v>121</v>
          </cell>
          <cell r="D321">
            <v>4287</v>
          </cell>
          <cell r="E321" t="str">
            <v>Yes</v>
          </cell>
          <cell r="F321" t="str">
            <v>McCauley</v>
          </cell>
          <cell r="G321" t="str">
            <v>BU-958</v>
          </cell>
          <cell r="H321" t="str">
            <v>NON-OP EASTERN NEWYORK</v>
          </cell>
          <cell r="I321" t="str">
            <v>NEW YORK</v>
          </cell>
          <cell r="J321" t="str">
            <v>NEW YORK DISTRICT</v>
          </cell>
          <cell r="K321" t="str">
            <v>EAST</v>
          </cell>
          <cell r="L321" t="str">
            <v>EAST REGION</v>
          </cell>
        </row>
        <row r="322">
          <cell r="A322" t="str">
            <v>R62</v>
          </cell>
          <cell r="B322" t="str">
            <v>R62-10-A-MT-C1O-050</v>
          </cell>
          <cell r="C322">
            <v>1289</v>
          </cell>
          <cell r="D322">
            <v>4288</v>
          </cell>
          <cell r="F322" t="str">
            <v>Billings Recycle Now</v>
          </cell>
          <cell r="G322" t="str">
            <v>BU-112</v>
          </cell>
          <cell r="H322" t="str">
            <v>MONTANA</v>
          </cell>
          <cell r="I322" t="str">
            <v>ORIDMT</v>
          </cell>
          <cell r="J322" t="str">
            <v>OREGON-IDAHO-MONTANA DISTRICT</v>
          </cell>
          <cell r="K322" t="str">
            <v>WEST</v>
          </cell>
          <cell r="L322" t="str">
            <v>WEST REGION</v>
          </cell>
        </row>
        <row r="323">
          <cell r="A323" t="str">
            <v>R66</v>
          </cell>
          <cell r="B323" t="str">
            <v>R66-10-A-NJ-4BO-050</v>
          </cell>
          <cell r="C323">
            <v>1291</v>
          </cell>
          <cell r="D323">
            <v>4290</v>
          </cell>
          <cell r="F323" t="str">
            <v>Garden State Recycling</v>
          </cell>
          <cell r="G323" t="str">
            <v>BU-120</v>
          </cell>
          <cell r="H323" t="str">
            <v>PHILADELPHIA</v>
          </cell>
          <cell r="I323" t="str">
            <v>EPENN</v>
          </cell>
          <cell r="J323" t="str">
            <v>EASTERN PENNSYLVANIA DISTRICT</v>
          </cell>
          <cell r="K323" t="str">
            <v>EAST</v>
          </cell>
          <cell r="L323" t="str">
            <v>EAST REGION</v>
          </cell>
        </row>
        <row r="324">
          <cell r="A324" t="str">
            <v>R68</v>
          </cell>
          <cell r="B324" t="str">
            <v>R68-10-A-IL-C1O-050</v>
          </cell>
          <cell r="C324">
            <v>1293</v>
          </cell>
          <cell r="D324">
            <v>4291</v>
          </cell>
          <cell r="F324" t="str">
            <v>Elk Grove Recycling</v>
          </cell>
          <cell r="G324" t="str">
            <v>BU-040</v>
          </cell>
          <cell r="H324" t="str">
            <v>MELROSE PARK</v>
          </cell>
          <cell r="I324" t="str">
            <v>CHICAGO</v>
          </cell>
          <cell r="J324" t="str">
            <v>CHICAGO DISTRICT</v>
          </cell>
          <cell r="K324" t="str">
            <v>MIDWEST</v>
          </cell>
          <cell r="L324" t="str">
            <v>MIDWEST REGION</v>
          </cell>
        </row>
        <row r="325">
          <cell r="A325">
            <v>292</v>
          </cell>
          <cell r="B325" t="str">
            <v>292-10-A-NY-05O-050</v>
          </cell>
          <cell r="C325">
            <v>123</v>
          </cell>
          <cell r="D325">
            <v>4292</v>
          </cell>
          <cell r="F325" t="str">
            <v>Watertown L/F</v>
          </cell>
          <cell r="G325" t="str">
            <v>BU-958</v>
          </cell>
          <cell r="H325" t="str">
            <v>NON-OP EASTERN NEWYORK</v>
          </cell>
          <cell r="I325" t="str">
            <v>NEW YORK</v>
          </cell>
          <cell r="J325" t="str">
            <v>NEW YORK DISTRICT</v>
          </cell>
          <cell r="K325" t="str">
            <v>EAST</v>
          </cell>
          <cell r="L325" t="str">
            <v>EAST REGION</v>
          </cell>
        </row>
        <row r="326">
          <cell r="A326" t="str">
            <v>R69</v>
          </cell>
          <cell r="B326" t="str">
            <v>R69-10-A-OR-4VO-050</v>
          </cell>
          <cell r="C326">
            <v>1294</v>
          </cell>
          <cell r="D326">
            <v>4294</v>
          </cell>
          <cell r="F326" t="str">
            <v>Source Recycling, Inc</v>
          </cell>
          <cell r="G326" t="str">
            <v>BU-254</v>
          </cell>
          <cell r="H326" t="str">
            <v>ALBANY/CORVALIS</v>
          </cell>
          <cell r="I326" t="str">
            <v>ORIDMT</v>
          </cell>
          <cell r="J326" t="str">
            <v>OREGON-IDAHO-MONTANA DISTRICT</v>
          </cell>
          <cell r="K326" t="str">
            <v>WEST</v>
          </cell>
          <cell r="L326" t="str">
            <v>WEST REGION</v>
          </cell>
        </row>
        <row r="327">
          <cell r="A327" t="str">
            <v>R70</v>
          </cell>
          <cell r="B327" t="str">
            <v>R70-10-A-OR-4PO-050</v>
          </cell>
          <cell r="C327">
            <v>1295</v>
          </cell>
          <cell r="D327">
            <v>4295</v>
          </cell>
          <cell r="F327" t="str">
            <v>Willamette Resources, Inc</v>
          </cell>
          <cell r="G327" t="str">
            <v>BU-256</v>
          </cell>
          <cell r="H327" t="str">
            <v>OREGON METRO</v>
          </cell>
          <cell r="I327" t="str">
            <v>ORIDMT</v>
          </cell>
          <cell r="J327" t="str">
            <v>OREGON-IDAHO-MONTANA DISTRICT</v>
          </cell>
          <cell r="K327" t="str">
            <v>WEST</v>
          </cell>
          <cell r="L327" t="str">
            <v>WEST REGION</v>
          </cell>
        </row>
        <row r="328">
          <cell r="A328" t="str">
            <v>R71</v>
          </cell>
          <cell r="B328" t="str">
            <v>R71-10-A-OR-4TO-050</v>
          </cell>
          <cell r="C328">
            <v>1296</v>
          </cell>
          <cell r="D328">
            <v>4296</v>
          </cell>
          <cell r="F328" t="str">
            <v>Valley Landfills MRF</v>
          </cell>
          <cell r="G328" t="str">
            <v>BU-261</v>
          </cell>
          <cell r="H328" t="str">
            <v>WOODBURN/SALEM</v>
          </cell>
          <cell r="I328" t="str">
            <v>ORIDMT</v>
          </cell>
          <cell r="J328" t="str">
            <v>OREGON-IDAHO-MONTANA DISTRICT</v>
          </cell>
          <cell r="K328" t="str">
            <v>WEST</v>
          </cell>
          <cell r="L328" t="str">
            <v>WEST REGION</v>
          </cell>
        </row>
        <row r="329">
          <cell r="A329" t="str">
            <v>R73</v>
          </cell>
          <cell r="B329" t="str">
            <v>R73-10-A-OH-13O-050</v>
          </cell>
          <cell r="C329">
            <v>1297</v>
          </cell>
          <cell r="D329">
            <v>4297</v>
          </cell>
          <cell r="F329" t="str">
            <v>Mansfield Superior Transcycler</v>
          </cell>
          <cell r="G329" t="str">
            <v>BU-094</v>
          </cell>
          <cell r="H329" t="str">
            <v>CENTRAL OHIO</v>
          </cell>
          <cell r="I329" t="str">
            <v>OHIO</v>
          </cell>
          <cell r="J329" t="str">
            <v>OHIO DISTRICT</v>
          </cell>
          <cell r="K329" t="str">
            <v>EAST</v>
          </cell>
          <cell r="L329" t="str">
            <v>EAST REGION</v>
          </cell>
        </row>
        <row r="330">
          <cell r="A330">
            <v>299</v>
          </cell>
          <cell r="B330" t="str">
            <v>299-10-A-IL-2KO-050</v>
          </cell>
          <cell r="C330">
            <v>126</v>
          </cell>
          <cell r="D330">
            <v>4299</v>
          </cell>
          <cell r="F330" t="str">
            <v>Litchfield-Hillsboro L/F</v>
          </cell>
          <cell r="G330" t="str">
            <v>BU-110</v>
          </cell>
          <cell r="H330" t="str">
            <v>EDWARDSVILLE/STL POST COLLLECT</v>
          </cell>
          <cell r="I330" t="str">
            <v>STL METRO</v>
          </cell>
          <cell r="J330" t="str">
            <v>ST LOUIS METRO DISTRICT</v>
          </cell>
          <cell r="K330" t="str">
            <v>MIDWEST</v>
          </cell>
          <cell r="L330" t="str">
            <v>MIDWEST REGION</v>
          </cell>
        </row>
        <row r="331">
          <cell r="A331">
            <v>300</v>
          </cell>
          <cell r="B331" t="str">
            <v>300-10-A-IL-2LO-050</v>
          </cell>
          <cell r="C331">
            <v>127</v>
          </cell>
          <cell r="D331">
            <v>4300</v>
          </cell>
          <cell r="E331" t="str">
            <v>Yes</v>
          </cell>
          <cell r="F331" t="str">
            <v>AWS - Greenville</v>
          </cell>
          <cell r="G331" t="str">
            <v>BU-110</v>
          </cell>
          <cell r="H331" t="str">
            <v>EDWARDSVILLE/STL POST COLLLECT</v>
          </cell>
          <cell r="I331" t="str">
            <v>STL METRO</v>
          </cell>
          <cell r="J331" t="str">
            <v>ST LOUIS METRO DISTRICT</v>
          </cell>
          <cell r="K331" t="str">
            <v>MIDWEST</v>
          </cell>
          <cell r="L331" t="str">
            <v>MIDWEST REGION</v>
          </cell>
        </row>
        <row r="332">
          <cell r="A332" t="str">
            <v>R74</v>
          </cell>
          <cell r="B332" t="str">
            <v>R74-10-A-OK-13O-050</v>
          </cell>
          <cell r="C332">
            <v>1298</v>
          </cell>
          <cell r="D332">
            <v>4301</v>
          </cell>
          <cell r="F332" t="str">
            <v>Oklahoma City MRF</v>
          </cell>
          <cell r="G332" t="str">
            <v>BU-019</v>
          </cell>
          <cell r="H332" t="str">
            <v>OKLAHOMA CITY</v>
          </cell>
          <cell r="I332" t="str">
            <v>W MO/OK</v>
          </cell>
          <cell r="J332" t="str">
            <v>W MISSOURI/OKLAHOMA DISTRICT</v>
          </cell>
          <cell r="K332" t="str">
            <v>MIDWEST</v>
          </cell>
          <cell r="L332" t="str">
            <v>MIDWEST REGION</v>
          </cell>
        </row>
        <row r="333">
          <cell r="A333">
            <v>302</v>
          </cell>
          <cell r="B333" t="str">
            <v>302-10-A-IL-9IO-050</v>
          </cell>
          <cell r="C333">
            <v>128</v>
          </cell>
          <cell r="D333">
            <v>4302</v>
          </cell>
          <cell r="F333" t="str">
            <v>Saline County L/F</v>
          </cell>
          <cell r="G333" t="str">
            <v>BU-105</v>
          </cell>
          <cell r="H333" t="str">
            <v>EVANSVILLE</v>
          </cell>
          <cell r="I333" t="str">
            <v>KENTUCKYTN</v>
          </cell>
          <cell r="J333" t="str">
            <v>KENTUCKY-TENNESSEE DISTRICT</v>
          </cell>
          <cell r="K333" t="str">
            <v>MIDWEST</v>
          </cell>
          <cell r="L333" t="str">
            <v>MIDWEST REGION</v>
          </cell>
        </row>
        <row r="334">
          <cell r="A334">
            <v>303</v>
          </cell>
          <cell r="B334" t="str">
            <v>303-10-A-IL-2NO-050</v>
          </cell>
          <cell r="C334">
            <v>129</v>
          </cell>
          <cell r="D334">
            <v>4303</v>
          </cell>
          <cell r="F334" t="str">
            <v>McCook Transfer Station</v>
          </cell>
          <cell r="G334" t="str">
            <v>BU-215</v>
          </cell>
          <cell r="H334" t="str">
            <v>CHICAGO TRANSFER STATIONS</v>
          </cell>
          <cell r="I334" t="str">
            <v>CHICAGO</v>
          </cell>
          <cell r="J334" t="str">
            <v>CHICAGO DISTRICT</v>
          </cell>
          <cell r="K334" t="str">
            <v>MIDWEST</v>
          </cell>
          <cell r="L334" t="str">
            <v>MIDWEST REGION</v>
          </cell>
        </row>
        <row r="335">
          <cell r="A335">
            <v>304</v>
          </cell>
          <cell r="B335" t="str">
            <v>304-10-A-IL-2PO-050</v>
          </cell>
          <cell r="C335">
            <v>130</v>
          </cell>
          <cell r="D335">
            <v>4304</v>
          </cell>
          <cell r="F335" t="str">
            <v>Calumet Transfer</v>
          </cell>
          <cell r="G335" t="str">
            <v>BU-215</v>
          </cell>
          <cell r="H335" t="str">
            <v>CHICAGO TRANSFER STATIONS</v>
          </cell>
          <cell r="I335" t="str">
            <v>CHICAGO</v>
          </cell>
          <cell r="J335" t="str">
            <v>CHICAGO DISTRICT</v>
          </cell>
          <cell r="K335" t="str">
            <v>MIDWEST</v>
          </cell>
          <cell r="L335" t="str">
            <v>MIDWEST REGION</v>
          </cell>
        </row>
        <row r="336">
          <cell r="A336" t="str">
            <v>R75</v>
          </cell>
          <cell r="B336" t="str">
            <v>R75-10-A-CA-07O-050</v>
          </cell>
          <cell r="C336">
            <v>1299</v>
          </cell>
          <cell r="D336">
            <v>4305</v>
          </cell>
          <cell r="F336" t="str">
            <v>Valley Environmental MRF</v>
          </cell>
          <cell r="G336" t="str">
            <v>BU-243</v>
          </cell>
          <cell r="H336" t="str">
            <v>YUMA / IMPERIAL COUNTY</v>
          </cell>
          <cell r="I336" t="str">
            <v>SOCAL</v>
          </cell>
          <cell r="J336" t="str">
            <v>SOUTHERN CALIFORNIA DISTRICT</v>
          </cell>
          <cell r="K336" t="str">
            <v>WEST</v>
          </cell>
          <cell r="L336" t="str">
            <v>WEST REGION</v>
          </cell>
        </row>
        <row r="337">
          <cell r="A337" t="str">
            <v>R76</v>
          </cell>
          <cell r="B337" t="str">
            <v>R76-10-A-MO-06O-050</v>
          </cell>
          <cell r="C337">
            <v>1300</v>
          </cell>
          <cell r="D337">
            <v>4306</v>
          </cell>
          <cell r="F337" t="str">
            <v>Cape Girardeau MRF</v>
          </cell>
          <cell r="G337" t="str">
            <v>BU-106</v>
          </cell>
          <cell r="H337" t="str">
            <v>SOUTHEAST MISSOURI</v>
          </cell>
          <cell r="I337" t="str">
            <v>STL METRO</v>
          </cell>
          <cell r="J337" t="str">
            <v>ST LOUIS METRO DISTRICT</v>
          </cell>
          <cell r="K337" t="str">
            <v>MIDWEST</v>
          </cell>
          <cell r="L337" t="str">
            <v>MIDWEST REGION</v>
          </cell>
        </row>
        <row r="338">
          <cell r="A338" t="str">
            <v>R77</v>
          </cell>
          <cell r="B338" t="str">
            <v>R77-10-A-IA-9BO-050</v>
          </cell>
          <cell r="C338">
            <v>1301</v>
          </cell>
          <cell r="D338">
            <v>4307</v>
          </cell>
          <cell r="F338" t="str">
            <v>AW  of Dubuque MRF</v>
          </cell>
          <cell r="G338" t="str">
            <v>BU-049</v>
          </cell>
          <cell r="H338" t="str">
            <v>DUBUQUE</v>
          </cell>
          <cell r="I338" t="str">
            <v>WILLINOIS</v>
          </cell>
          <cell r="J338" t="str">
            <v>WESTERN ILLINOIS DISTRICT</v>
          </cell>
          <cell r="K338" t="str">
            <v>MIDWEST</v>
          </cell>
          <cell r="L338" t="str">
            <v>MIDWEST REGION</v>
          </cell>
        </row>
        <row r="339">
          <cell r="A339" t="str">
            <v>R79</v>
          </cell>
          <cell r="B339" t="str">
            <v>R79-10-A-IL-1FO-050</v>
          </cell>
          <cell r="C339">
            <v>1302</v>
          </cell>
          <cell r="D339">
            <v>4308</v>
          </cell>
          <cell r="F339" t="str">
            <v>Tri-State MRF</v>
          </cell>
          <cell r="G339" t="str">
            <v>BU-937</v>
          </cell>
          <cell r="H339" t="str">
            <v>NON-OP CHICAGO SUBURBAN</v>
          </cell>
          <cell r="I339" t="str">
            <v>CHICAGO</v>
          </cell>
          <cell r="J339" t="str">
            <v>CHICAGO DISTRICT</v>
          </cell>
          <cell r="K339" t="str">
            <v>MIDWEST</v>
          </cell>
          <cell r="L339" t="str">
            <v>MIDWEST REGION</v>
          </cell>
        </row>
        <row r="340">
          <cell r="A340" t="str">
            <v>R81</v>
          </cell>
          <cell r="B340" t="str">
            <v>R81-10-A-WV-3PO-050</v>
          </cell>
          <cell r="C340">
            <v>1303</v>
          </cell>
          <cell r="D340">
            <v>4311</v>
          </cell>
          <cell r="F340" t="str">
            <v>Fairmont MRF</v>
          </cell>
          <cell r="G340" t="str">
            <v>BU-978</v>
          </cell>
          <cell r="H340" t="str">
            <v>NON-OP WESTERN PENNSYLVANIA</v>
          </cell>
          <cell r="I340" t="str">
            <v>WPENN</v>
          </cell>
          <cell r="J340" t="str">
            <v>WESTERN PENNSYLVANIA DISTRICT</v>
          </cell>
          <cell r="K340" t="str">
            <v>EAST</v>
          </cell>
          <cell r="L340" t="str">
            <v>EAST REGION</v>
          </cell>
        </row>
        <row r="341">
          <cell r="A341" t="str">
            <v>R82</v>
          </cell>
          <cell r="B341" t="str">
            <v>R82-10-A-TX-13O-050</v>
          </cell>
          <cell r="C341">
            <v>1304</v>
          </cell>
          <cell r="D341">
            <v>4312</v>
          </cell>
          <cell r="F341" t="str">
            <v>Dallas MRF</v>
          </cell>
          <cell r="G341" t="str">
            <v>BU-014</v>
          </cell>
          <cell r="H341" t="str">
            <v>S. DALLAS / ITASCA</v>
          </cell>
          <cell r="I341" t="str">
            <v>DFW/WESTTX</v>
          </cell>
          <cell r="J341" t="str">
            <v>DFW/WEST TEXAS DISTIRCT</v>
          </cell>
          <cell r="K341" t="str">
            <v>SOUTH</v>
          </cell>
          <cell r="L341" t="str">
            <v>SOUTH REGION</v>
          </cell>
        </row>
        <row r="342">
          <cell r="A342" t="str">
            <v>R83</v>
          </cell>
          <cell r="B342" t="str">
            <v>R83-10-A-TX-13O-050</v>
          </cell>
          <cell r="C342">
            <v>1305</v>
          </cell>
          <cell r="D342">
            <v>4313</v>
          </cell>
          <cell r="F342" t="str">
            <v>Fort Worth MRF</v>
          </cell>
          <cell r="G342" t="str">
            <v>BU-014</v>
          </cell>
          <cell r="H342" t="str">
            <v>S. DALLAS / ITASCA</v>
          </cell>
          <cell r="I342" t="str">
            <v>DFW/WESTTX</v>
          </cell>
          <cell r="J342" t="str">
            <v>DFW/WEST TEXAS DISTIRCT</v>
          </cell>
          <cell r="K342" t="str">
            <v>SOUTH</v>
          </cell>
          <cell r="L342" t="str">
            <v>SOUTH REGION</v>
          </cell>
        </row>
        <row r="343">
          <cell r="A343" t="str">
            <v>R84</v>
          </cell>
          <cell r="B343" t="str">
            <v>R84-10-A-TX-13O-050</v>
          </cell>
          <cell r="C343">
            <v>1306</v>
          </cell>
          <cell r="D343">
            <v>4314</v>
          </cell>
          <cell r="F343" t="str">
            <v>Plano MRF</v>
          </cell>
          <cell r="G343" t="str">
            <v>BU-016</v>
          </cell>
          <cell r="H343" t="str">
            <v>NORTH DALLAS</v>
          </cell>
          <cell r="I343" t="str">
            <v>DFW/WESTTX</v>
          </cell>
          <cell r="J343" t="str">
            <v>DFW/WEST TEXAS DISTIRCT</v>
          </cell>
          <cell r="K343" t="str">
            <v>SOUTH</v>
          </cell>
          <cell r="L343" t="str">
            <v>SOUTH REGION</v>
          </cell>
        </row>
        <row r="344">
          <cell r="A344" t="str">
            <v>R86</v>
          </cell>
          <cell r="B344" t="str">
            <v>R86-10-A-IL-07O-050</v>
          </cell>
          <cell r="C344">
            <v>1308</v>
          </cell>
          <cell r="D344">
            <v>4315</v>
          </cell>
          <cell r="F344" t="str">
            <v>New Age Recycling</v>
          </cell>
          <cell r="G344" t="str">
            <v>BU-029</v>
          </cell>
          <cell r="H344" t="str">
            <v>DANVILLE</v>
          </cell>
          <cell r="I344" t="str">
            <v>INDIANA</v>
          </cell>
          <cell r="J344" t="str">
            <v>INDIANA DISTRICT</v>
          </cell>
          <cell r="K344" t="str">
            <v>MIDWEST</v>
          </cell>
          <cell r="L344" t="str">
            <v>MIDWEST REGION</v>
          </cell>
        </row>
        <row r="345">
          <cell r="A345" t="str">
            <v>R91</v>
          </cell>
          <cell r="B345" t="str">
            <v>R91-10-A-LA-9BO-050</v>
          </cell>
          <cell r="C345">
            <v>1313</v>
          </cell>
          <cell r="D345">
            <v>4316</v>
          </cell>
          <cell r="F345" t="str">
            <v>Baton Rouge MRF</v>
          </cell>
          <cell r="G345" t="str">
            <v>BU-201</v>
          </cell>
          <cell r="H345" t="str">
            <v>BATON ROUGE</v>
          </cell>
          <cell r="I345" t="str">
            <v>GULFCOAST</v>
          </cell>
          <cell r="J345" t="str">
            <v>GULF COAST DISTRICT</v>
          </cell>
          <cell r="K345" t="str">
            <v>SOUTH</v>
          </cell>
          <cell r="L345" t="str">
            <v>SOUTH REGION</v>
          </cell>
        </row>
        <row r="346">
          <cell r="A346" t="str">
            <v>R92</v>
          </cell>
          <cell r="B346" t="str">
            <v>R92-10-A-LA-9BO-050</v>
          </cell>
          <cell r="C346">
            <v>1314</v>
          </cell>
          <cell r="D346">
            <v>4317</v>
          </cell>
          <cell r="F346" t="str">
            <v>New Orleans MRF</v>
          </cell>
          <cell r="G346" t="str">
            <v>BU-202</v>
          </cell>
          <cell r="H346" t="str">
            <v>NEW ORLEANS</v>
          </cell>
          <cell r="I346" t="str">
            <v>GULFCOAST</v>
          </cell>
          <cell r="J346" t="str">
            <v>GULF COAST DISTRICT</v>
          </cell>
          <cell r="K346" t="str">
            <v>SOUTH</v>
          </cell>
          <cell r="L346" t="str">
            <v>SOUTH REGION</v>
          </cell>
        </row>
        <row r="347">
          <cell r="A347">
            <v>318</v>
          </cell>
          <cell r="B347" t="str">
            <v>318-10-A-PA-8AO-050</v>
          </cell>
          <cell r="C347">
            <v>133</v>
          </cell>
          <cell r="D347">
            <v>4318</v>
          </cell>
          <cell r="E347" t="str">
            <v>Yes</v>
          </cell>
          <cell r="F347" t="str">
            <v>AWS - Schuylkill Valley</v>
          </cell>
          <cell r="G347" t="str">
            <v>BU-119</v>
          </cell>
          <cell r="H347" t="str">
            <v>CONESTOGA</v>
          </cell>
          <cell r="I347" t="str">
            <v>EPENN</v>
          </cell>
          <cell r="J347" t="str">
            <v>EASTERN PENNSYLVANIA DISTRICT</v>
          </cell>
          <cell r="K347" t="str">
            <v>EAST</v>
          </cell>
          <cell r="L347" t="str">
            <v>EAST REGION</v>
          </cell>
        </row>
        <row r="348">
          <cell r="A348">
            <v>319</v>
          </cell>
          <cell r="B348" t="str">
            <v>319-10-A-PA-8AO-050</v>
          </cell>
          <cell r="C348">
            <v>134</v>
          </cell>
          <cell r="D348">
            <v>4319</v>
          </cell>
          <cell r="E348" t="str">
            <v>Yes</v>
          </cell>
          <cell r="F348" t="str">
            <v>AWS - Brandywine</v>
          </cell>
          <cell r="G348" t="str">
            <v>BU-117</v>
          </cell>
          <cell r="H348" t="str">
            <v>BRANDYWINE</v>
          </cell>
          <cell r="I348" t="str">
            <v>EPENN</v>
          </cell>
          <cell r="J348" t="str">
            <v>EASTERN PENNSYLVANIA DISTRICT</v>
          </cell>
          <cell r="K348" t="str">
            <v>EAST</v>
          </cell>
          <cell r="L348" t="str">
            <v>EAST REGION</v>
          </cell>
        </row>
        <row r="349">
          <cell r="A349">
            <v>320</v>
          </cell>
          <cell r="B349" t="str">
            <v>320-10-A-PA-8AO-050</v>
          </cell>
          <cell r="C349">
            <v>135</v>
          </cell>
          <cell r="D349">
            <v>4320</v>
          </cell>
          <cell r="E349" t="str">
            <v>Yes</v>
          </cell>
          <cell r="F349" t="str">
            <v>AWS - Bucks-Mont</v>
          </cell>
          <cell r="G349" t="str">
            <v>BU-118</v>
          </cell>
          <cell r="H349" t="str">
            <v>BUCKS-MONT</v>
          </cell>
          <cell r="I349" t="str">
            <v>EPENN</v>
          </cell>
          <cell r="J349" t="str">
            <v>EASTERN PENNSYLVANIA DISTRICT</v>
          </cell>
          <cell r="K349" t="str">
            <v>EAST</v>
          </cell>
          <cell r="L349" t="str">
            <v>EAST REGION</v>
          </cell>
        </row>
        <row r="350">
          <cell r="A350">
            <v>321</v>
          </cell>
          <cell r="B350" t="str">
            <v>321-10-A-DE-9BO-050</v>
          </cell>
          <cell r="C350">
            <v>136</v>
          </cell>
          <cell r="D350">
            <v>4321</v>
          </cell>
          <cell r="E350" t="str">
            <v>Yes</v>
          </cell>
          <cell r="F350" t="str">
            <v>AWS - Delaware</v>
          </cell>
          <cell r="G350" t="str">
            <v>BU-207</v>
          </cell>
          <cell r="H350" t="str">
            <v>DELAWARE</v>
          </cell>
          <cell r="I350" t="str">
            <v>EPENN</v>
          </cell>
          <cell r="J350" t="str">
            <v>EASTERN PENNSYLVANIA DISTRICT</v>
          </cell>
          <cell r="K350" t="str">
            <v>EAST</v>
          </cell>
          <cell r="L350" t="str">
            <v>EAST REGION</v>
          </cell>
        </row>
        <row r="351">
          <cell r="A351" t="str">
            <v>R95</v>
          </cell>
          <cell r="B351" t="str">
            <v>R95-10-A-IL-07O-050</v>
          </cell>
          <cell r="C351">
            <v>1315</v>
          </cell>
          <cell r="D351">
            <v>4322</v>
          </cell>
          <cell r="F351" t="str">
            <v>Planet Recovery MRF</v>
          </cell>
          <cell r="G351" t="str">
            <v>BU-215</v>
          </cell>
          <cell r="H351" t="str">
            <v>CHICAGO TRANSFER STATIONS</v>
          </cell>
          <cell r="I351" t="str">
            <v>CHICAGO</v>
          </cell>
          <cell r="J351" t="str">
            <v>CHICAGO DISTRICT</v>
          </cell>
          <cell r="K351" t="str">
            <v>MIDWEST</v>
          </cell>
          <cell r="L351" t="str">
            <v>MIDWEST REGION</v>
          </cell>
        </row>
        <row r="352">
          <cell r="A352">
            <v>323</v>
          </cell>
          <cell r="B352" t="str">
            <v>323-10-A-PA-8AO-050</v>
          </cell>
          <cell r="C352">
            <v>137</v>
          </cell>
          <cell r="D352">
            <v>4323</v>
          </cell>
          <cell r="E352" t="str">
            <v>Yes</v>
          </cell>
          <cell r="F352" t="str">
            <v>AWS - Philadelphia</v>
          </cell>
          <cell r="G352" t="str">
            <v>BU-120</v>
          </cell>
          <cell r="H352" t="str">
            <v>PHILADELPHIA</v>
          </cell>
          <cell r="I352" t="str">
            <v>EPENN</v>
          </cell>
          <cell r="J352" t="str">
            <v>EASTERN PENNSYLVANIA DISTRICT</v>
          </cell>
          <cell r="K352" t="str">
            <v>EAST</v>
          </cell>
          <cell r="L352" t="str">
            <v>EAST REGION</v>
          </cell>
        </row>
        <row r="353">
          <cell r="A353">
            <v>324</v>
          </cell>
          <cell r="B353" t="str">
            <v>324-10-A-PA-8AO-050</v>
          </cell>
          <cell r="C353">
            <v>138</v>
          </cell>
          <cell r="D353">
            <v>4324</v>
          </cell>
          <cell r="E353" t="str">
            <v>Yes</v>
          </cell>
          <cell r="F353" t="str">
            <v>AWS - Valley Forge</v>
          </cell>
          <cell r="G353" t="str">
            <v>BU-122</v>
          </cell>
          <cell r="H353" t="str">
            <v>VALLEY FORGE</v>
          </cell>
          <cell r="I353" t="str">
            <v>EPENN</v>
          </cell>
          <cell r="J353" t="str">
            <v>EASTERN PENNSYLVANIA DISTRICT</v>
          </cell>
          <cell r="K353" t="str">
            <v>EAST</v>
          </cell>
          <cell r="L353" t="str">
            <v>EAST REGION</v>
          </cell>
        </row>
        <row r="354">
          <cell r="A354" t="str">
            <v>R96</v>
          </cell>
          <cell r="B354" t="str">
            <v>R96-10-A-IL-2ZO-050</v>
          </cell>
          <cell r="C354">
            <v>1316</v>
          </cell>
          <cell r="D354">
            <v>4325</v>
          </cell>
          <cell r="F354" t="str">
            <v>Shred All MRF</v>
          </cell>
          <cell r="G354" t="str">
            <v>BU-215</v>
          </cell>
          <cell r="H354" t="str">
            <v>CHICAGO TRANSFER STATIONS</v>
          </cell>
          <cell r="I354" t="str">
            <v>CHICAGO</v>
          </cell>
          <cell r="J354" t="str">
            <v>CHICAGO DISTRICT</v>
          </cell>
          <cell r="K354" t="str">
            <v>MIDWEST</v>
          </cell>
          <cell r="L354" t="str">
            <v>MIDWEST REGION</v>
          </cell>
        </row>
        <row r="355">
          <cell r="A355" t="str">
            <v>R97</v>
          </cell>
          <cell r="B355" t="str">
            <v>R97-10-A-IL-1WO-050</v>
          </cell>
          <cell r="C355">
            <v>1317</v>
          </cell>
          <cell r="D355">
            <v>4326</v>
          </cell>
          <cell r="F355" t="str">
            <v>Loop MRF - Laflin</v>
          </cell>
          <cell r="G355" t="str">
            <v>BU-215</v>
          </cell>
          <cell r="H355" t="str">
            <v>CHICAGO TRANSFER STATIONS</v>
          </cell>
          <cell r="I355" t="str">
            <v>CHICAGO</v>
          </cell>
          <cell r="J355" t="str">
            <v>CHICAGO DISTRICT</v>
          </cell>
          <cell r="K355" t="str">
            <v>MIDWEST</v>
          </cell>
          <cell r="L355" t="str">
            <v>MIDWEST REGION</v>
          </cell>
        </row>
        <row r="356">
          <cell r="A356" t="str">
            <v>R98</v>
          </cell>
          <cell r="B356" t="str">
            <v>R98-10-A-IL-1WO-050</v>
          </cell>
          <cell r="C356">
            <v>1318</v>
          </cell>
          <cell r="D356">
            <v>4327</v>
          </cell>
          <cell r="F356" t="str">
            <v>Loop MRF - 64th Street</v>
          </cell>
          <cell r="G356" t="str">
            <v>BU-215</v>
          </cell>
          <cell r="H356" t="str">
            <v>CHICAGO TRANSFER STATIONS</v>
          </cell>
          <cell r="I356" t="str">
            <v>CHICAGO</v>
          </cell>
          <cell r="J356" t="str">
            <v>CHICAGO DISTRICT</v>
          </cell>
          <cell r="K356" t="str">
            <v>MIDWEST</v>
          </cell>
          <cell r="L356" t="str">
            <v>MIDWEST REGION</v>
          </cell>
        </row>
        <row r="357">
          <cell r="A357" t="str">
            <v>R99</v>
          </cell>
          <cell r="B357" t="str">
            <v>R99-10-A-MI-13O-050</v>
          </cell>
          <cell r="C357">
            <v>1319</v>
          </cell>
          <cell r="D357">
            <v>4328</v>
          </cell>
          <cell r="F357" t="str">
            <v>Community Recycling Services</v>
          </cell>
          <cell r="G357" t="str">
            <v>BU-086</v>
          </cell>
          <cell r="H357" t="str">
            <v>MUSKEGAN</v>
          </cell>
          <cell r="I357" t="str">
            <v>MICHIGAN</v>
          </cell>
          <cell r="J357" t="str">
            <v>MICHIGAN DISTRICT</v>
          </cell>
          <cell r="K357" t="str">
            <v>MIDWEST</v>
          </cell>
          <cell r="L357" t="str">
            <v>MIDWEST REGION</v>
          </cell>
        </row>
        <row r="358">
          <cell r="A358" t="str">
            <v>T02</v>
          </cell>
          <cell r="B358" t="str">
            <v>T02-10-A-MA-8RO-050</v>
          </cell>
          <cell r="C358">
            <v>1320</v>
          </cell>
          <cell r="D358">
            <v>4331</v>
          </cell>
          <cell r="F358" t="str">
            <v>Oak Bluff/Tisbury</v>
          </cell>
          <cell r="G358" t="str">
            <v>BU-132</v>
          </cell>
          <cell r="H358" t="str">
            <v>CAPE COD</v>
          </cell>
          <cell r="I358" t="str">
            <v>NEWENG</v>
          </cell>
          <cell r="J358" t="str">
            <v>NEW ENGLAND DISTRICT</v>
          </cell>
          <cell r="K358" t="str">
            <v>EAST</v>
          </cell>
          <cell r="L358" t="str">
            <v>EAST REGION</v>
          </cell>
        </row>
        <row r="359">
          <cell r="A359" t="str">
            <v>T03</v>
          </cell>
          <cell r="B359" t="str">
            <v>T03-10-A-VA-9BO-050</v>
          </cell>
          <cell r="C359">
            <v>1321</v>
          </cell>
          <cell r="D359">
            <v>4332</v>
          </cell>
          <cell r="F359" t="str">
            <v>Durham Transfer Station</v>
          </cell>
          <cell r="G359" t="str">
            <v>BU-126</v>
          </cell>
          <cell r="H359" t="str">
            <v>RICHMOND / LAWRENCEVILLE</v>
          </cell>
          <cell r="I359" t="str">
            <v>VIRGINIA</v>
          </cell>
          <cell r="J359" t="str">
            <v>VIRGINIA DISTRICT</v>
          </cell>
          <cell r="K359" t="str">
            <v>EAST</v>
          </cell>
          <cell r="L359" t="str">
            <v>EAST REGION</v>
          </cell>
        </row>
        <row r="360">
          <cell r="A360" t="str">
            <v>T04</v>
          </cell>
          <cell r="B360" t="str">
            <v>T04-10-A-RI-D4O-050</v>
          </cell>
          <cell r="C360">
            <v>1322</v>
          </cell>
          <cell r="D360">
            <v>4333</v>
          </cell>
          <cell r="F360" t="str">
            <v>North Smithfield T/S</v>
          </cell>
          <cell r="G360" t="str">
            <v>BU-134</v>
          </cell>
          <cell r="H360" t="str">
            <v>FALL RIVER</v>
          </cell>
          <cell r="I360" t="str">
            <v>NEWENG</v>
          </cell>
          <cell r="J360" t="str">
            <v>NEW ENGLAND DISTRICT</v>
          </cell>
          <cell r="K360" t="str">
            <v>EAST</v>
          </cell>
          <cell r="L360" t="str">
            <v>EAST REGION</v>
          </cell>
        </row>
        <row r="361">
          <cell r="A361" t="str">
            <v>T11</v>
          </cell>
          <cell r="B361" t="str">
            <v>T11-10-A-NY-D1O-050</v>
          </cell>
          <cell r="C361">
            <v>1323</v>
          </cell>
          <cell r="D361">
            <v>4334</v>
          </cell>
          <cell r="F361" t="str">
            <v>Indian Road T/S</v>
          </cell>
          <cell r="G361" t="str">
            <v>BU-191</v>
          </cell>
          <cell r="H361" t="str">
            <v>BUFFALO POST COLLECTION</v>
          </cell>
          <cell r="I361" t="str">
            <v>WPENN</v>
          </cell>
          <cell r="J361" t="str">
            <v>WESTERN PENNSYLVANIA DISTRICT</v>
          </cell>
          <cell r="K361" t="str">
            <v>EAST</v>
          </cell>
          <cell r="L361" t="str">
            <v>EAST REGION</v>
          </cell>
        </row>
        <row r="362">
          <cell r="A362" t="str">
            <v>T14</v>
          </cell>
          <cell r="B362" t="str">
            <v>T14-10-A-OH-5ZO-050</v>
          </cell>
          <cell r="C362">
            <v>1325</v>
          </cell>
          <cell r="D362">
            <v>4335</v>
          </cell>
          <cell r="F362" t="str">
            <v>Glenwillow T/S</v>
          </cell>
          <cell r="G362" t="str">
            <v>BU-076</v>
          </cell>
          <cell r="H362" t="str">
            <v>CLEVELAND</v>
          </cell>
          <cell r="I362" t="str">
            <v>OHIO</v>
          </cell>
          <cell r="J362" t="str">
            <v>OHIO DISTRICT</v>
          </cell>
          <cell r="K362" t="str">
            <v>EAST</v>
          </cell>
          <cell r="L362" t="str">
            <v>EAST REGION</v>
          </cell>
        </row>
        <row r="363">
          <cell r="A363" t="str">
            <v>T16</v>
          </cell>
          <cell r="B363" t="str">
            <v>T16-10-A-PA-8UO-050</v>
          </cell>
          <cell r="C363">
            <v>1326</v>
          </cell>
          <cell r="D363">
            <v>4336</v>
          </cell>
          <cell r="F363" t="str">
            <v>Philadelphia Trancyclery</v>
          </cell>
          <cell r="G363" t="str">
            <v>BU-120</v>
          </cell>
          <cell r="H363" t="str">
            <v>PHILADELPHIA</v>
          </cell>
          <cell r="I363" t="str">
            <v>EPENN</v>
          </cell>
          <cell r="J363" t="str">
            <v>EASTERN PENNSYLVANIA DISTRICT</v>
          </cell>
          <cell r="K363" t="str">
            <v>EAST</v>
          </cell>
          <cell r="L363" t="str">
            <v>EAST REGION</v>
          </cell>
        </row>
        <row r="364">
          <cell r="A364">
            <v>337</v>
          </cell>
          <cell r="B364" t="str">
            <v>337-10-A-MO-35O-050</v>
          </cell>
          <cell r="C364">
            <v>141</v>
          </cell>
          <cell r="D364">
            <v>4337</v>
          </cell>
          <cell r="F364" t="str">
            <v>Bridgeton L/F</v>
          </cell>
          <cell r="G364" t="str">
            <v>BU-108</v>
          </cell>
          <cell r="H364" t="str">
            <v>ST LOUIS</v>
          </cell>
          <cell r="I364" t="str">
            <v>STL METRO</v>
          </cell>
          <cell r="J364" t="str">
            <v>ST LOUIS METRO DISTRICT</v>
          </cell>
          <cell r="K364" t="str">
            <v>MIDWEST</v>
          </cell>
          <cell r="L364" t="str">
            <v>MIDWEST REGION</v>
          </cell>
        </row>
        <row r="365">
          <cell r="A365">
            <v>338</v>
          </cell>
          <cell r="B365" t="str">
            <v>338-10-A-IL-36O-050</v>
          </cell>
          <cell r="C365">
            <v>142</v>
          </cell>
          <cell r="D365">
            <v>4338</v>
          </cell>
          <cell r="F365" t="str">
            <v>Roxana L/F</v>
          </cell>
          <cell r="G365" t="str">
            <v>BU-110</v>
          </cell>
          <cell r="H365" t="str">
            <v>EDWARDSVILLE/STL POST COLLLECT</v>
          </cell>
          <cell r="I365" t="str">
            <v>STL METRO</v>
          </cell>
          <cell r="J365" t="str">
            <v>ST LOUIS METRO DISTRICT</v>
          </cell>
          <cell r="K365" t="str">
            <v>MIDWEST</v>
          </cell>
          <cell r="L365" t="str">
            <v>MIDWEST REGION</v>
          </cell>
        </row>
        <row r="366">
          <cell r="A366">
            <v>339</v>
          </cell>
          <cell r="B366" t="str">
            <v>339-10-A-IL-07O-050</v>
          </cell>
          <cell r="C366">
            <v>143</v>
          </cell>
          <cell r="D366">
            <v>4339</v>
          </cell>
          <cell r="F366" t="str">
            <v>Roxana MRF</v>
          </cell>
          <cell r="G366" t="str">
            <v>BU-110</v>
          </cell>
          <cell r="H366" t="str">
            <v>EDWARDSVILLE/STL POST COLLLECT</v>
          </cell>
          <cell r="I366" t="str">
            <v>STL METRO</v>
          </cell>
          <cell r="J366" t="str">
            <v>ST LOUIS METRO DISTRICT</v>
          </cell>
          <cell r="K366" t="str">
            <v>MIDWEST</v>
          </cell>
          <cell r="L366" t="str">
            <v>MIDWEST REGION</v>
          </cell>
        </row>
        <row r="367">
          <cell r="A367">
            <v>340</v>
          </cell>
          <cell r="B367" t="str">
            <v>340-10-A-IL-06O-050</v>
          </cell>
          <cell r="C367">
            <v>144</v>
          </cell>
          <cell r="D367">
            <v>4340</v>
          </cell>
          <cell r="E367" t="str">
            <v>Yes</v>
          </cell>
          <cell r="F367" t="str">
            <v>AWS - Cahokia</v>
          </cell>
          <cell r="G367" t="str">
            <v>BU-108</v>
          </cell>
          <cell r="H367" t="str">
            <v>ST LOUIS</v>
          </cell>
          <cell r="I367" t="str">
            <v>STL METRO</v>
          </cell>
          <cell r="J367" t="str">
            <v>ST LOUIS METRO DISTRICT</v>
          </cell>
          <cell r="K367" t="str">
            <v>MIDWEST</v>
          </cell>
          <cell r="L367" t="str">
            <v>MIDWEST REGION</v>
          </cell>
        </row>
        <row r="368">
          <cell r="A368" t="str">
            <v>T17</v>
          </cell>
          <cell r="B368" t="str">
            <v>T17-10-A-PA-8UO-050</v>
          </cell>
          <cell r="C368">
            <v>1327</v>
          </cell>
          <cell r="D368">
            <v>4341</v>
          </cell>
          <cell r="F368" t="str">
            <v>River Road T/S</v>
          </cell>
          <cell r="G368" t="str">
            <v>BU-122</v>
          </cell>
          <cell r="H368" t="str">
            <v>VALLEY FORGE</v>
          </cell>
          <cell r="I368" t="str">
            <v>EPENN</v>
          </cell>
          <cell r="J368" t="str">
            <v>EASTERN PENNSYLVANIA DISTRICT</v>
          </cell>
          <cell r="K368" t="str">
            <v>EAST</v>
          </cell>
          <cell r="L368" t="str">
            <v>EAST REGION</v>
          </cell>
        </row>
        <row r="369">
          <cell r="A369" t="str">
            <v>T18</v>
          </cell>
          <cell r="B369" t="str">
            <v>T18-10-A-PA-8UO-050</v>
          </cell>
          <cell r="C369">
            <v>1328</v>
          </cell>
          <cell r="D369">
            <v>4342</v>
          </cell>
          <cell r="F369" t="str">
            <v>Delaware Ave T/S-TRC, Inc</v>
          </cell>
          <cell r="G369" t="str">
            <v>BU-120</v>
          </cell>
          <cell r="H369" t="str">
            <v>PHILADELPHIA</v>
          </cell>
          <cell r="I369" t="str">
            <v>EPENN</v>
          </cell>
          <cell r="J369" t="str">
            <v>EASTERN PENNSYLVANIA DISTRICT</v>
          </cell>
          <cell r="K369" t="str">
            <v>EAST</v>
          </cell>
          <cell r="L369" t="str">
            <v>EAST REGION</v>
          </cell>
        </row>
        <row r="370">
          <cell r="A370" t="str">
            <v>T19</v>
          </cell>
          <cell r="B370" t="str">
            <v>T19-10-A-VA-51O-050</v>
          </cell>
          <cell r="C370">
            <v>1329</v>
          </cell>
          <cell r="D370">
            <v>4343</v>
          </cell>
          <cell r="F370" t="str">
            <v>Rocky Mount Transfer Station</v>
          </cell>
          <cell r="G370" t="str">
            <v>BU-126</v>
          </cell>
          <cell r="H370" t="str">
            <v>RICHMOND / LAWRENCEVILLE</v>
          </cell>
          <cell r="I370" t="str">
            <v>VIRGINIA</v>
          </cell>
          <cell r="J370" t="str">
            <v>VIRGINIA DISTRICT</v>
          </cell>
          <cell r="K370" t="str">
            <v>EAST</v>
          </cell>
          <cell r="L370" t="str">
            <v>EAST REGION</v>
          </cell>
        </row>
        <row r="371">
          <cell r="A371" t="str">
            <v>T20</v>
          </cell>
          <cell r="B371" t="str">
            <v>T20-10-A-CA-3PO-050</v>
          </cell>
          <cell r="C371">
            <v>1330</v>
          </cell>
          <cell r="D371">
            <v>4344</v>
          </cell>
          <cell r="F371" t="str">
            <v>AWS - Transfer of San Mateo</v>
          </cell>
          <cell r="G371" t="str">
            <v>BU-224</v>
          </cell>
          <cell r="H371" t="str">
            <v>SAN MATEO TRANSFER</v>
          </cell>
          <cell r="I371" t="str">
            <v>BAYAREA</v>
          </cell>
          <cell r="J371" t="str">
            <v>BAY AREA DISTRICT</v>
          </cell>
          <cell r="K371" t="str">
            <v>WEST</v>
          </cell>
          <cell r="L371" t="str">
            <v>WEST REGION</v>
          </cell>
        </row>
        <row r="372">
          <cell r="A372">
            <v>345</v>
          </cell>
          <cell r="B372" t="str">
            <v>345-10-A-MO-06O-050</v>
          </cell>
          <cell r="C372">
            <v>145</v>
          </cell>
          <cell r="D372">
            <v>4345</v>
          </cell>
          <cell r="F372" t="str">
            <v>St. Louis Waste Transfer</v>
          </cell>
          <cell r="G372" t="str">
            <v>BU-108</v>
          </cell>
          <cell r="H372" t="str">
            <v>ST LOUIS</v>
          </cell>
          <cell r="I372" t="str">
            <v>STL METRO</v>
          </cell>
          <cell r="J372" t="str">
            <v>ST LOUIS METRO DISTRICT</v>
          </cell>
          <cell r="K372" t="str">
            <v>MIDWEST</v>
          </cell>
          <cell r="L372" t="str">
            <v>MIDWEST REGION</v>
          </cell>
        </row>
        <row r="373">
          <cell r="A373">
            <v>346</v>
          </cell>
          <cell r="B373" t="str">
            <v>346-10-A-MO-06O-050</v>
          </cell>
          <cell r="C373">
            <v>146</v>
          </cell>
          <cell r="D373">
            <v>4346</v>
          </cell>
          <cell r="E373" t="str">
            <v>Yes</v>
          </cell>
          <cell r="F373" t="str">
            <v>AWS - Bridgeton</v>
          </cell>
          <cell r="G373" t="str">
            <v>BU-108</v>
          </cell>
          <cell r="H373" t="str">
            <v>ST LOUIS</v>
          </cell>
          <cell r="I373" t="str">
            <v>STL METRO</v>
          </cell>
          <cell r="J373" t="str">
            <v>ST LOUIS METRO DISTRICT</v>
          </cell>
          <cell r="K373" t="str">
            <v>MIDWEST</v>
          </cell>
          <cell r="L373" t="str">
            <v>MIDWEST REGION</v>
          </cell>
        </row>
        <row r="374">
          <cell r="A374" t="str">
            <v>T21</v>
          </cell>
          <cell r="B374" t="str">
            <v>T21-10-A-VA-8VO-050</v>
          </cell>
          <cell r="C374">
            <v>1331</v>
          </cell>
          <cell r="D374">
            <v>4347</v>
          </cell>
          <cell r="F374" t="str">
            <v>Fluvanna Transfer Station</v>
          </cell>
          <cell r="G374" t="str">
            <v>BU-128</v>
          </cell>
          <cell r="H374" t="str">
            <v>SW VIRGINIA</v>
          </cell>
          <cell r="I374" t="str">
            <v>VIRGINIA</v>
          </cell>
          <cell r="J374" t="str">
            <v>VIRGINIA DISTRICT</v>
          </cell>
          <cell r="K374" t="str">
            <v>EAST</v>
          </cell>
          <cell r="L374" t="str">
            <v>EAST REGION</v>
          </cell>
        </row>
        <row r="375">
          <cell r="A375" t="str">
            <v>T23</v>
          </cell>
          <cell r="B375" t="str">
            <v>T23-10-A-DC-3PO-050</v>
          </cell>
          <cell r="C375">
            <v>1332</v>
          </cell>
          <cell r="D375">
            <v>4348</v>
          </cell>
          <cell r="F375" t="str">
            <v>Consolidated IPC T/S</v>
          </cell>
          <cell r="G375" t="str">
            <v>BU-214</v>
          </cell>
          <cell r="H375" t="str">
            <v>METRO DC</v>
          </cell>
          <cell r="I375" t="str">
            <v>CHESAPEAKE</v>
          </cell>
          <cell r="J375" t="str">
            <v>CHESAPEAKE DISTRICT</v>
          </cell>
          <cell r="K375" t="str">
            <v>EAST</v>
          </cell>
          <cell r="L375" t="str">
            <v>EAST REGION</v>
          </cell>
        </row>
        <row r="376">
          <cell r="A376" t="str">
            <v>T24</v>
          </cell>
          <cell r="B376" t="str">
            <v>T24-10-A-VA-8VO-050</v>
          </cell>
          <cell r="C376">
            <v>1333</v>
          </cell>
          <cell r="D376">
            <v>4349</v>
          </cell>
          <cell r="F376" t="str">
            <v>AW  - Fredericksburg T/S</v>
          </cell>
          <cell r="G376" t="str">
            <v>BU-209</v>
          </cell>
          <cell r="H376" t="str">
            <v>NORTHERN VIRGINIA</v>
          </cell>
          <cell r="I376" t="str">
            <v>CHESAPEAKE</v>
          </cell>
          <cell r="J376" t="str">
            <v>CHESAPEAKE DISTRICT</v>
          </cell>
          <cell r="K376" t="str">
            <v>EAST</v>
          </cell>
          <cell r="L376" t="str">
            <v>EAST REGION</v>
          </cell>
        </row>
        <row r="377">
          <cell r="A377">
            <v>350</v>
          </cell>
          <cell r="B377" t="str">
            <v>350-10-A-IL-07O-050</v>
          </cell>
          <cell r="C377">
            <v>147</v>
          </cell>
          <cell r="D377">
            <v>4350</v>
          </cell>
          <cell r="E377" t="str">
            <v>Yes</v>
          </cell>
          <cell r="F377" t="str">
            <v>AWS - Edwardsville</v>
          </cell>
          <cell r="G377" t="str">
            <v>BU-110</v>
          </cell>
          <cell r="H377" t="str">
            <v>EDWARDSVILLE/STL POST COLLLECT</v>
          </cell>
          <cell r="I377" t="str">
            <v>STL METRO</v>
          </cell>
          <cell r="J377" t="str">
            <v>ST LOUIS METRO DISTRICT</v>
          </cell>
          <cell r="K377" t="str">
            <v>MIDWEST</v>
          </cell>
          <cell r="L377" t="str">
            <v>MIDWEST REGION</v>
          </cell>
        </row>
        <row r="378">
          <cell r="A378" t="str">
            <v>T25</v>
          </cell>
          <cell r="B378" t="str">
            <v>T25-10-A-MD-8SO-050</v>
          </cell>
          <cell r="C378">
            <v>1334</v>
          </cell>
          <cell r="D378">
            <v>4351</v>
          </cell>
          <cell r="F378" t="str">
            <v>Baltimore Processing Center</v>
          </cell>
          <cell r="G378" t="str">
            <v>BU-206</v>
          </cell>
          <cell r="H378" t="str">
            <v>BALTIMORE</v>
          </cell>
          <cell r="I378" t="str">
            <v>CHESAPEAKE</v>
          </cell>
          <cell r="J378" t="str">
            <v>CHESAPEAKE DISTRICT</v>
          </cell>
          <cell r="K378" t="str">
            <v>EAST</v>
          </cell>
          <cell r="L378" t="str">
            <v>EAST REGION</v>
          </cell>
        </row>
        <row r="379">
          <cell r="A379">
            <v>352</v>
          </cell>
          <cell r="B379" t="str">
            <v>352-10-A-IL-07O-050</v>
          </cell>
          <cell r="C379">
            <v>148</v>
          </cell>
          <cell r="D379">
            <v>4352</v>
          </cell>
          <cell r="E379" t="str">
            <v>Yes</v>
          </cell>
          <cell r="F379" t="str">
            <v>AWS - Sangamon County</v>
          </cell>
          <cell r="G379" t="str">
            <v>BU-032</v>
          </cell>
          <cell r="H379" t="str">
            <v>SPRINGFIELD, IL</v>
          </cell>
          <cell r="I379" t="str">
            <v>WILLINOIS</v>
          </cell>
          <cell r="J379" t="str">
            <v>WESTERN ILLINOIS DISTRICT</v>
          </cell>
          <cell r="K379" t="str">
            <v>MIDWEST</v>
          </cell>
          <cell r="L379" t="str">
            <v>MIDWEST REGION</v>
          </cell>
        </row>
        <row r="380">
          <cell r="A380" t="str">
            <v>T26</v>
          </cell>
          <cell r="B380" t="str">
            <v>T26-10-A-GA-8QO-050</v>
          </cell>
          <cell r="C380">
            <v>1335</v>
          </cell>
          <cell r="D380">
            <v>4353</v>
          </cell>
          <cell r="F380" t="str">
            <v>Marble Mill T/S</v>
          </cell>
          <cell r="G380" t="str">
            <v>BU-011</v>
          </cell>
          <cell r="H380" t="str">
            <v>ATLANTA POST COLLECTION</v>
          </cell>
          <cell r="I380" t="str">
            <v>GEORGIA</v>
          </cell>
          <cell r="J380" t="str">
            <v>GEORGIA DISTRICT</v>
          </cell>
          <cell r="K380" t="str">
            <v>SOUTH</v>
          </cell>
          <cell r="L380" t="str">
            <v>SOUTH REGION</v>
          </cell>
        </row>
        <row r="381">
          <cell r="A381">
            <v>356</v>
          </cell>
          <cell r="B381" t="str">
            <v>356-10-A-IL-38O-050</v>
          </cell>
          <cell r="C381">
            <v>151</v>
          </cell>
          <cell r="D381">
            <v>4356</v>
          </cell>
          <cell r="F381" t="str">
            <v>E.R.C. L/F</v>
          </cell>
          <cell r="G381" t="str">
            <v>BU-032</v>
          </cell>
          <cell r="H381" t="str">
            <v>SPRINGFIELD, IL</v>
          </cell>
          <cell r="I381" t="str">
            <v>WILLINOIS</v>
          </cell>
          <cell r="J381" t="str">
            <v>WESTERN ILLINOIS DISTRICT</v>
          </cell>
          <cell r="K381" t="str">
            <v>MIDWEST</v>
          </cell>
          <cell r="L381" t="str">
            <v>MIDWEST REGION</v>
          </cell>
        </row>
        <row r="382">
          <cell r="A382">
            <v>357</v>
          </cell>
          <cell r="B382" t="str">
            <v>357-10-A-IL-2AO-050</v>
          </cell>
          <cell r="C382">
            <v>152</v>
          </cell>
          <cell r="D382">
            <v>4357</v>
          </cell>
          <cell r="F382" t="str">
            <v>CC L/F</v>
          </cell>
          <cell r="G382" t="str">
            <v>BU-975</v>
          </cell>
          <cell r="H382" t="str">
            <v>NON-OP WESTERN ILLINOIS/IOWA</v>
          </cell>
          <cell r="I382" t="str">
            <v>WILLINOIS</v>
          </cell>
          <cell r="J382" t="str">
            <v>WESTERN ILLINOIS DISTRICT</v>
          </cell>
          <cell r="K382" t="str">
            <v>MIDWEST</v>
          </cell>
          <cell r="L382" t="str">
            <v>MIDWEST REGION</v>
          </cell>
        </row>
        <row r="383">
          <cell r="A383" t="str">
            <v>T27</v>
          </cell>
          <cell r="B383" t="str">
            <v>T27-10-A-GA-8QO-050</v>
          </cell>
          <cell r="C383">
            <v>1336</v>
          </cell>
          <cell r="D383">
            <v>4358</v>
          </cell>
          <cell r="F383" t="str">
            <v>East Point T/S</v>
          </cell>
          <cell r="G383" t="str">
            <v>BU-011</v>
          </cell>
          <cell r="H383" t="str">
            <v>ATLANTA POST COLLECTION</v>
          </cell>
          <cell r="I383" t="str">
            <v>GEORGIA</v>
          </cell>
          <cell r="J383" t="str">
            <v>GEORGIA DISTRICT</v>
          </cell>
          <cell r="K383" t="str">
            <v>SOUTH</v>
          </cell>
          <cell r="L383" t="str">
            <v>SOUTH REGION</v>
          </cell>
        </row>
        <row r="384">
          <cell r="A384" t="str">
            <v>T28</v>
          </cell>
          <cell r="B384" t="str">
            <v>T28-10-A-GA-8QO-050</v>
          </cell>
          <cell r="C384">
            <v>1337</v>
          </cell>
          <cell r="D384">
            <v>4359</v>
          </cell>
          <cell r="F384" t="str">
            <v>Smyrna T/S</v>
          </cell>
          <cell r="G384" t="str">
            <v>BU-011</v>
          </cell>
          <cell r="H384" t="str">
            <v>ATLANTA POST COLLECTION</v>
          </cell>
          <cell r="I384" t="str">
            <v>GEORGIA</v>
          </cell>
          <cell r="J384" t="str">
            <v>GEORGIA DISTRICT</v>
          </cell>
          <cell r="K384" t="str">
            <v>SOUTH</v>
          </cell>
          <cell r="L384" t="str">
            <v>SOUTH REGION</v>
          </cell>
        </row>
        <row r="385">
          <cell r="A385" t="str">
            <v>T29</v>
          </cell>
          <cell r="B385" t="str">
            <v>T29-10-A-AL-8PO-050</v>
          </cell>
          <cell r="C385">
            <v>1338</v>
          </cell>
          <cell r="D385">
            <v>4363</v>
          </cell>
          <cell r="F385" t="str">
            <v>Little Creek T/S</v>
          </cell>
          <cell r="G385" t="str">
            <v>BU-004</v>
          </cell>
          <cell r="H385" t="str">
            <v>BIRMINGHAM</v>
          </cell>
          <cell r="I385" t="str">
            <v>GEORGIA</v>
          </cell>
          <cell r="J385" t="str">
            <v>GEORGIA DISTRICT</v>
          </cell>
          <cell r="K385" t="str">
            <v>SOUTH</v>
          </cell>
          <cell r="L385" t="str">
            <v>SOUTH REGION</v>
          </cell>
        </row>
        <row r="386">
          <cell r="A386" t="str">
            <v>T30</v>
          </cell>
          <cell r="B386" t="str">
            <v>T30-10-A-NC-C6O-050</v>
          </cell>
          <cell r="C386">
            <v>1339</v>
          </cell>
          <cell r="D386">
            <v>4364</v>
          </cell>
          <cell r="F386" t="str">
            <v>Yadkin County T/S</v>
          </cell>
          <cell r="G386" t="str">
            <v>BU-156</v>
          </cell>
          <cell r="H386" t="str">
            <v>CHARLOTTE POST COLLECTION</v>
          </cell>
          <cell r="I386" t="str">
            <v>CAROLINAS</v>
          </cell>
          <cell r="J386" t="str">
            <v>CAROLINAS DISTRICT</v>
          </cell>
          <cell r="K386" t="str">
            <v>EAST</v>
          </cell>
          <cell r="L386" t="str">
            <v>EAST REGION</v>
          </cell>
        </row>
        <row r="387">
          <cell r="A387">
            <v>365</v>
          </cell>
          <cell r="B387" t="str">
            <v>365-10-A-IL-2BO-050</v>
          </cell>
          <cell r="C387">
            <v>156</v>
          </cell>
          <cell r="D387">
            <v>4365</v>
          </cell>
          <cell r="F387" t="str">
            <v>Livingston L/F</v>
          </cell>
          <cell r="G387" t="str">
            <v>BU-042</v>
          </cell>
          <cell r="H387" t="str">
            <v>PONTIAC/OTTAWA/JOLIET</v>
          </cell>
          <cell r="I387" t="str">
            <v>CHICAGO</v>
          </cell>
          <cell r="J387" t="str">
            <v>CHICAGO DISTRICT</v>
          </cell>
          <cell r="K387" t="str">
            <v>MIDWEST</v>
          </cell>
          <cell r="L387" t="str">
            <v>MIDWEST REGION</v>
          </cell>
        </row>
        <row r="388">
          <cell r="A388">
            <v>366</v>
          </cell>
          <cell r="B388" t="str">
            <v>366-10-A-IL-2BO-050</v>
          </cell>
          <cell r="C388">
            <v>157</v>
          </cell>
          <cell r="D388">
            <v>4366</v>
          </cell>
          <cell r="E388" t="str">
            <v>Yes</v>
          </cell>
          <cell r="F388" t="str">
            <v>AWS - Pontiac</v>
          </cell>
          <cell r="G388" t="str">
            <v>BU-042</v>
          </cell>
          <cell r="H388" t="str">
            <v>PONTIAC/OTTAWA/JOLIET</v>
          </cell>
          <cell r="I388" t="str">
            <v>CHICAGO</v>
          </cell>
          <cell r="J388" t="str">
            <v>CHICAGO DISTRICT</v>
          </cell>
          <cell r="K388" t="str">
            <v>MIDWEST</v>
          </cell>
          <cell r="L388" t="str">
            <v>MIDWEST REGION</v>
          </cell>
        </row>
        <row r="389">
          <cell r="A389">
            <v>367</v>
          </cell>
          <cell r="B389" t="str">
            <v>367-10-A-IL-2BO-050</v>
          </cell>
          <cell r="C389">
            <v>158</v>
          </cell>
          <cell r="D389">
            <v>4367</v>
          </cell>
          <cell r="F389" t="str">
            <v>Mcclean County L/F</v>
          </cell>
          <cell r="G389" t="str">
            <v>BU-028</v>
          </cell>
          <cell r="H389" t="str">
            <v>BLOOMINGTON</v>
          </cell>
          <cell r="I389" t="str">
            <v>WILLINOIS</v>
          </cell>
          <cell r="J389" t="str">
            <v>WESTERN ILLINOIS DISTRICT</v>
          </cell>
          <cell r="K389" t="str">
            <v>MIDWEST</v>
          </cell>
          <cell r="L389" t="str">
            <v>MIDWEST REGION</v>
          </cell>
        </row>
        <row r="390">
          <cell r="A390">
            <v>368</v>
          </cell>
          <cell r="B390" t="str">
            <v>368-10-A-IL-2BO-050</v>
          </cell>
          <cell r="C390">
            <v>159</v>
          </cell>
          <cell r="D390">
            <v>4368</v>
          </cell>
          <cell r="E390" t="str">
            <v>Yes</v>
          </cell>
          <cell r="F390" t="str">
            <v>AWS - Bloomington</v>
          </cell>
          <cell r="G390" t="str">
            <v>BU-028</v>
          </cell>
          <cell r="H390" t="str">
            <v>BLOOMINGTON</v>
          </cell>
          <cell r="I390" t="str">
            <v>WILLINOIS</v>
          </cell>
          <cell r="J390" t="str">
            <v>WESTERN ILLINOIS DISTRICT</v>
          </cell>
          <cell r="K390" t="str">
            <v>MIDWEST</v>
          </cell>
          <cell r="L390" t="str">
            <v>MIDWEST REGION</v>
          </cell>
        </row>
        <row r="391">
          <cell r="A391">
            <v>369</v>
          </cell>
          <cell r="B391" t="str">
            <v>369-10-A-IL-2YO-050</v>
          </cell>
          <cell r="C391">
            <v>160</v>
          </cell>
          <cell r="D391">
            <v>4369</v>
          </cell>
          <cell r="F391" t="str">
            <v>Environtech L/F</v>
          </cell>
          <cell r="G391" t="str">
            <v>BU-042</v>
          </cell>
          <cell r="H391" t="str">
            <v>PONTIAC/OTTAWA/JOLIET</v>
          </cell>
          <cell r="I391" t="str">
            <v>CHICAGO</v>
          </cell>
          <cell r="J391" t="str">
            <v>CHICAGO DISTRICT</v>
          </cell>
          <cell r="K391" t="str">
            <v>MIDWEST</v>
          </cell>
          <cell r="L391" t="str">
            <v>MIDWEST REGION</v>
          </cell>
        </row>
        <row r="392">
          <cell r="A392">
            <v>370</v>
          </cell>
          <cell r="B392" t="str">
            <v>370-10-A-IL-2ZO-050</v>
          </cell>
          <cell r="C392">
            <v>161</v>
          </cell>
          <cell r="D392">
            <v>4370</v>
          </cell>
          <cell r="F392" t="str">
            <v>Shred All Transfer Station</v>
          </cell>
          <cell r="G392" t="str">
            <v>BU-215</v>
          </cell>
          <cell r="H392" t="str">
            <v>CHICAGO TRANSFER STATIONS</v>
          </cell>
          <cell r="I392" t="str">
            <v>CHICAGO</v>
          </cell>
          <cell r="J392" t="str">
            <v>CHICAGO DISTRICT</v>
          </cell>
          <cell r="K392" t="str">
            <v>MIDWEST</v>
          </cell>
          <cell r="L392" t="str">
            <v>MIDWEST REGION</v>
          </cell>
        </row>
        <row r="393">
          <cell r="A393" t="str">
            <v>T31</v>
          </cell>
          <cell r="B393" t="str">
            <v>T31-10-A-AL-8PO-050</v>
          </cell>
          <cell r="C393">
            <v>1340</v>
          </cell>
          <cell r="D393">
            <v>4371</v>
          </cell>
          <cell r="F393" t="str">
            <v>Marshall County T/S</v>
          </cell>
          <cell r="G393" t="str">
            <v>BU-002</v>
          </cell>
          <cell r="H393" t="str">
            <v>ANNISTON</v>
          </cell>
          <cell r="I393" t="str">
            <v>GEORGIA</v>
          </cell>
          <cell r="J393" t="str">
            <v>GEORGIA DISTRICT</v>
          </cell>
          <cell r="K393" t="str">
            <v>SOUTH</v>
          </cell>
          <cell r="L393" t="str">
            <v>SOUTH REGION</v>
          </cell>
        </row>
        <row r="394">
          <cell r="A394" t="str">
            <v>T32</v>
          </cell>
          <cell r="B394" t="str">
            <v>T32-10-A-NY-5NO-050</v>
          </cell>
          <cell r="C394">
            <v>1341</v>
          </cell>
          <cell r="D394">
            <v>4372</v>
          </cell>
          <cell r="F394" t="str">
            <v>Brooklyn Transfer Stations</v>
          </cell>
          <cell r="G394" t="str">
            <v>BU-163</v>
          </cell>
          <cell r="H394" t="str">
            <v>BROOKLYN / STATEN ISLAND</v>
          </cell>
          <cell r="I394" t="str">
            <v>NEW YORK</v>
          </cell>
          <cell r="J394" t="str">
            <v>NEW YORK DISTRICT</v>
          </cell>
          <cell r="K394" t="str">
            <v>EAST</v>
          </cell>
          <cell r="L394" t="str">
            <v>EAST REGION</v>
          </cell>
        </row>
        <row r="395">
          <cell r="A395" t="str">
            <v>T34</v>
          </cell>
          <cell r="B395" t="str">
            <v>T34-10-A-AL-8PO-050</v>
          </cell>
          <cell r="C395">
            <v>1343</v>
          </cell>
          <cell r="D395">
            <v>4373</v>
          </cell>
          <cell r="F395" t="str">
            <v>Selma T/S</v>
          </cell>
          <cell r="G395" t="str">
            <v>BU-199</v>
          </cell>
          <cell r="H395" t="str">
            <v>SOUTH CENTRAL ALABAMA</v>
          </cell>
          <cell r="I395" t="str">
            <v>GULFCOAST</v>
          </cell>
          <cell r="J395" t="str">
            <v>GULF COAST DISTRICT</v>
          </cell>
          <cell r="K395" t="str">
            <v>SOUTH</v>
          </cell>
          <cell r="L395" t="str">
            <v>SOUTH REGION</v>
          </cell>
        </row>
        <row r="396">
          <cell r="A396">
            <v>374</v>
          </cell>
          <cell r="B396" t="str">
            <v>374-10-A-OK-3BO-050</v>
          </cell>
          <cell r="C396">
            <v>162</v>
          </cell>
          <cell r="D396">
            <v>4374</v>
          </cell>
          <cell r="F396" t="str">
            <v>Pittsburg County L/F</v>
          </cell>
          <cell r="G396" t="str">
            <v>BU-022</v>
          </cell>
          <cell r="H396" t="str">
            <v>EASTERN OKLAHOMA</v>
          </cell>
          <cell r="I396" t="str">
            <v>W MO/OK</v>
          </cell>
          <cell r="J396" t="str">
            <v>W MISSOURI/OKLAHOMA DISTRICT</v>
          </cell>
          <cell r="K396" t="str">
            <v>MIDWEST</v>
          </cell>
          <cell r="L396" t="str">
            <v>MIDWEST REGION</v>
          </cell>
        </row>
        <row r="397">
          <cell r="A397">
            <v>375</v>
          </cell>
          <cell r="B397" t="str">
            <v>375-10-A-OK-13O-050</v>
          </cell>
          <cell r="C397">
            <v>163</v>
          </cell>
          <cell r="D397">
            <v>4375</v>
          </cell>
          <cell r="E397" t="str">
            <v>Yes</v>
          </cell>
          <cell r="F397" t="str">
            <v>AWS - Alderson</v>
          </cell>
          <cell r="G397" t="str">
            <v>BU-022</v>
          </cell>
          <cell r="H397" t="str">
            <v>EASTERN OKLAHOMA</v>
          </cell>
          <cell r="I397" t="str">
            <v>W MO/OK</v>
          </cell>
          <cell r="J397" t="str">
            <v>W MISSOURI/OKLAHOMA DISTRICT</v>
          </cell>
          <cell r="K397" t="str">
            <v>MIDWEST</v>
          </cell>
          <cell r="L397" t="str">
            <v>MIDWEST REGION</v>
          </cell>
        </row>
        <row r="398">
          <cell r="A398">
            <v>376</v>
          </cell>
          <cell r="B398" t="str">
            <v>376-10-A-KS-3DO-050</v>
          </cell>
          <cell r="C398">
            <v>164</v>
          </cell>
          <cell r="D398">
            <v>4376</v>
          </cell>
          <cell r="E398" t="str">
            <v>Yes</v>
          </cell>
          <cell r="F398" t="str">
            <v>AWS - Cherryvale</v>
          </cell>
          <cell r="G398" t="str">
            <v>BU-098</v>
          </cell>
          <cell r="H398" t="str">
            <v>SE KANSAS</v>
          </cell>
          <cell r="I398" t="str">
            <v>W MO/OK</v>
          </cell>
          <cell r="J398" t="str">
            <v>W MISSOURI/OKLAHOMA DISTRICT</v>
          </cell>
          <cell r="K398" t="str">
            <v>MIDWEST</v>
          </cell>
          <cell r="L398" t="str">
            <v>MIDWEST REGION</v>
          </cell>
        </row>
        <row r="399">
          <cell r="A399">
            <v>377</v>
          </cell>
          <cell r="B399" t="str">
            <v>377-10-A-CT-3CO-050</v>
          </cell>
          <cell r="C399">
            <v>165</v>
          </cell>
          <cell r="D399">
            <v>4377</v>
          </cell>
          <cell r="E399" t="str">
            <v>Yes</v>
          </cell>
          <cell r="F399" t="str">
            <v>ADS of Connecticut</v>
          </cell>
          <cell r="G399" t="str">
            <v>BU-958</v>
          </cell>
          <cell r="H399" t="str">
            <v>NON-OP EASTERN NEWYORK</v>
          </cell>
          <cell r="I399" t="str">
            <v>NEW YORK</v>
          </cell>
          <cell r="J399" t="str">
            <v>NEW YORK DISTRICT</v>
          </cell>
          <cell r="K399" t="str">
            <v>EAST</v>
          </cell>
          <cell r="L399" t="str">
            <v>EAST REGION</v>
          </cell>
        </row>
        <row r="400">
          <cell r="A400">
            <v>378</v>
          </cell>
          <cell r="B400" t="str">
            <v>378-10-A-RI-3CO-050</v>
          </cell>
          <cell r="C400">
            <v>166</v>
          </cell>
          <cell r="D400">
            <v>4378</v>
          </cell>
          <cell r="F400" t="str">
            <v>South County Sanitation</v>
          </cell>
          <cell r="G400" t="str">
            <v>BU-134</v>
          </cell>
          <cell r="H400" t="str">
            <v>FALL RIVER</v>
          </cell>
          <cell r="I400" t="str">
            <v>NEWENG</v>
          </cell>
          <cell r="J400" t="str">
            <v>NEW ENGLAND DISTRICT</v>
          </cell>
          <cell r="K400" t="str">
            <v>EAST</v>
          </cell>
          <cell r="L400" t="str">
            <v>EAST REGION</v>
          </cell>
        </row>
        <row r="401">
          <cell r="A401" t="str">
            <v>T35</v>
          </cell>
          <cell r="B401" t="str">
            <v>T35-10-A-CA-72O-050</v>
          </cell>
          <cell r="C401">
            <v>1344</v>
          </cell>
          <cell r="D401">
            <v>4379</v>
          </cell>
          <cell r="F401" t="str">
            <v>Devlin Road Transfer &amp; Recyclg</v>
          </cell>
          <cell r="G401" t="str">
            <v>BU-251</v>
          </cell>
          <cell r="H401" t="str">
            <v>CONTRA COSTA COUNTY L/F &amp; T/S</v>
          </cell>
          <cell r="I401" t="str">
            <v>CCALIF</v>
          </cell>
          <cell r="J401" t="str">
            <v>CENTRAL CALIFORNIA DISTRICT</v>
          </cell>
          <cell r="K401" t="str">
            <v>WEST</v>
          </cell>
          <cell r="L401" t="str">
            <v>WEST REGION</v>
          </cell>
        </row>
        <row r="402">
          <cell r="A402">
            <v>380</v>
          </cell>
          <cell r="B402" t="str">
            <v>380-10-A-PA-3EO-050</v>
          </cell>
          <cell r="C402">
            <v>167</v>
          </cell>
          <cell r="D402">
            <v>4380</v>
          </cell>
          <cell r="F402" t="str">
            <v>County Enviromental of Clarion</v>
          </cell>
          <cell r="G402" t="str">
            <v>BU-191</v>
          </cell>
          <cell r="H402" t="str">
            <v>BUFFALO POST COLLECTION</v>
          </cell>
          <cell r="I402" t="str">
            <v>WPENN</v>
          </cell>
          <cell r="J402" t="str">
            <v>WESTERN PENNSYLVANIA DISTRICT</v>
          </cell>
          <cell r="K402" t="str">
            <v>EAST</v>
          </cell>
          <cell r="L402" t="str">
            <v>EAST REGION</v>
          </cell>
        </row>
        <row r="403">
          <cell r="A403">
            <v>382</v>
          </cell>
          <cell r="B403" t="str">
            <v>382-10-A-OH-3FO-050</v>
          </cell>
          <cell r="C403">
            <v>169</v>
          </cell>
          <cell r="D403">
            <v>4382</v>
          </cell>
          <cell r="E403" t="str">
            <v>Yes</v>
          </cell>
          <cell r="F403" t="str">
            <v>Allied Waste (ADS)</v>
          </cell>
          <cell r="G403" t="str">
            <v>BU-978</v>
          </cell>
          <cell r="H403" t="str">
            <v>NON-OP WESTERN PENNSYLVANIA</v>
          </cell>
          <cell r="I403" t="str">
            <v>WPENN</v>
          </cell>
          <cell r="J403" t="str">
            <v>WESTERN PENNSYLVANIA DISTRICT</v>
          </cell>
          <cell r="K403" t="str">
            <v>EAST</v>
          </cell>
          <cell r="L403" t="str">
            <v>EAST REGION</v>
          </cell>
        </row>
        <row r="404">
          <cell r="A404">
            <v>383</v>
          </cell>
          <cell r="B404" t="str">
            <v>383-10-A-WV-3GO-050</v>
          </cell>
          <cell r="C404">
            <v>170</v>
          </cell>
          <cell r="D404">
            <v>4383</v>
          </cell>
          <cell r="F404" t="str">
            <v>Short Creek L/F</v>
          </cell>
          <cell r="G404" t="str">
            <v>BU-211</v>
          </cell>
          <cell r="H404" t="str">
            <v>NORTHERN W VIRGINIA</v>
          </cell>
          <cell r="I404" t="str">
            <v>WPENN</v>
          </cell>
          <cell r="J404" t="str">
            <v>WESTERN PENNSYLVANIA DISTRICT</v>
          </cell>
          <cell r="K404" t="str">
            <v>EAST</v>
          </cell>
          <cell r="L404" t="str">
            <v>EAST REGION</v>
          </cell>
        </row>
        <row r="405">
          <cell r="A405">
            <v>384</v>
          </cell>
          <cell r="B405" t="str">
            <v>384-10-A-WV-3GO-050</v>
          </cell>
          <cell r="C405">
            <v>171</v>
          </cell>
          <cell r="D405">
            <v>4384</v>
          </cell>
          <cell r="E405" t="str">
            <v>Yes</v>
          </cell>
          <cell r="F405" t="str">
            <v>AWS - Wheeling</v>
          </cell>
          <cell r="G405" t="str">
            <v>BU-211</v>
          </cell>
          <cell r="H405" t="str">
            <v>NORTHERN W VIRGINIA</v>
          </cell>
          <cell r="I405" t="str">
            <v>WPENN</v>
          </cell>
          <cell r="J405" t="str">
            <v>WESTERN PENNSYLVANIA DISTRICT</v>
          </cell>
          <cell r="K405" t="str">
            <v>EAST</v>
          </cell>
          <cell r="L405" t="str">
            <v>EAST REGION</v>
          </cell>
        </row>
        <row r="406">
          <cell r="A406">
            <v>385</v>
          </cell>
          <cell r="B406" t="str">
            <v>385-10-A-OH-3HO-050</v>
          </cell>
          <cell r="C406">
            <v>172</v>
          </cell>
          <cell r="D406">
            <v>4385</v>
          </cell>
          <cell r="F406" t="str">
            <v>R.C. Miller L/F</v>
          </cell>
          <cell r="G406" t="str">
            <v>BU-956</v>
          </cell>
          <cell r="H406" t="str">
            <v>NON-OP NORTHERN OHIO</v>
          </cell>
          <cell r="I406" t="str">
            <v>OHIO</v>
          </cell>
          <cell r="J406" t="str">
            <v>OHIO DISTRICT</v>
          </cell>
          <cell r="K406" t="str">
            <v>EAST</v>
          </cell>
          <cell r="L406" t="str">
            <v>EAST REGION</v>
          </cell>
        </row>
        <row r="407">
          <cell r="A407">
            <v>386</v>
          </cell>
          <cell r="B407" t="str">
            <v>386-10-A-OH-3NO-050</v>
          </cell>
          <cell r="C407">
            <v>173</v>
          </cell>
          <cell r="D407">
            <v>4386</v>
          </cell>
          <cell r="E407" t="str">
            <v>Yes</v>
          </cell>
          <cell r="F407" t="str">
            <v>R.C. Miller Enterprises</v>
          </cell>
          <cell r="G407" t="str">
            <v>BU-956</v>
          </cell>
          <cell r="H407" t="str">
            <v>NON-OP NORTHERN OHIO</v>
          </cell>
          <cell r="I407" t="str">
            <v>OHIO</v>
          </cell>
          <cell r="J407" t="str">
            <v>OHIO DISTRICT</v>
          </cell>
          <cell r="K407" t="str">
            <v>EAST</v>
          </cell>
          <cell r="L407" t="str">
            <v>EAST REGION</v>
          </cell>
        </row>
        <row r="408">
          <cell r="A408">
            <v>387</v>
          </cell>
          <cell r="B408" t="str">
            <v>387-10-A-OH-F1O-050</v>
          </cell>
          <cell r="C408">
            <v>174</v>
          </cell>
          <cell r="D408">
            <v>4387</v>
          </cell>
          <cell r="F408" t="str">
            <v>County Enviromental of Wyandot</v>
          </cell>
          <cell r="G408" t="str">
            <v>BU-094</v>
          </cell>
          <cell r="H408" t="str">
            <v>CENTRAL OHIO</v>
          </cell>
          <cell r="I408" t="str">
            <v>OHIO</v>
          </cell>
          <cell r="J408" t="str">
            <v>OHIO DISTRICT</v>
          </cell>
          <cell r="K408" t="str">
            <v>EAST</v>
          </cell>
          <cell r="L408" t="str">
            <v>EAST REGION</v>
          </cell>
        </row>
        <row r="409">
          <cell r="A409">
            <v>388</v>
          </cell>
          <cell r="B409" t="str">
            <v>388-10-A-OH-3FO-050</v>
          </cell>
          <cell r="C409">
            <v>175</v>
          </cell>
          <cell r="D409">
            <v>4388</v>
          </cell>
          <cell r="E409" t="str">
            <v>Yes</v>
          </cell>
          <cell r="F409" t="str">
            <v>AWS - Carey</v>
          </cell>
          <cell r="G409" t="str">
            <v>BU-094</v>
          </cell>
          <cell r="H409" t="str">
            <v>CENTRAL OHIO</v>
          </cell>
          <cell r="I409" t="str">
            <v>OHIO</v>
          </cell>
          <cell r="J409" t="str">
            <v>OHIO DISTRICT</v>
          </cell>
          <cell r="K409" t="str">
            <v>EAST</v>
          </cell>
          <cell r="L409" t="str">
            <v>EAST REGION</v>
          </cell>
        </row>
        <row r="410">
          <cell r="A410" t="str">
            <v>T37</v>
          </cell>
          <cell r="B410" t="str">
            <v>T37-10-A-PR-6AO-050</v>
          </cell>
          <cell r="C410">
            <v>1345</v>
          </cell>
          <cell r="D410">
            <v>4389</v>
          </cell>
          <cell r="F410" t="str">
            <v>Catano T/S</v>
          </cell>
          <cell r="G410" t="str">
            <v>BU-159</v>
          </cell>
          <cell r="H410" t="str">
            <v>SAN JUAN COMMERCIAL</v>
          </cell>
          <cell r="I410" t="str">
            <v>PUERTORICO</v>
          </cell>
          <cell r="J410" t="str">
            <v>PUERTO RICO DISTRICT</v>
          </cell>
          <cell r="K410" t="str">
            <v>SOUTH</v>
          </cell>
          <cell r="L410" t="str">
            <v>SOUTH REGION</v>
          </cell>
        </row>
        <row r="411">
          <cell r="A411" t="str">
            <v>T38</v>
          </cell>
          <cell r="B411" t="str">
            <v>T38-10-A-CA-6YO-050</v>
          </cell>
          <cell r="C411">
            <v>1346</v>
          </cell>
          <cell r="D411">
            <v>4390</v>
          </cell>
          <cell r="F411" t="str">
            <v>Elder Creek Transfer Station</v>
          </cell>
          <cell r="G411" t="str">
            <v>BU-252</v>
          </cell>
          <cell r="H411" t="str">
            <v>SACRAMENTO</v>
          </cell>
          <cell r="I411" t="str">
            <v>CCALIF</v>
          </cell>
          <cell r="J411" t="str">
            <v>CENTRAL CALIFORNIA DISTRICT</v>
          </cell>
          <cell r="K411" t="str">
            <v>WEST</v>
          </cell>
          <cell r="L411" t="str">
            <v>WEST REGION</v>
          </cell>
        </row>
        <row r="412">
          <cell r="A412">
            <v>391</v>
          </cell>
          <cell r="B412" t="str">
            <v>391-10-A-KS-3JO-050</v>
          </cell>
          <cell r="C412">
            <v>176</v>
          </cell>
          <cell r="D412">
            <v>4391</v>
          </cell>
          <cell r="F412" t="str">
            <v>Wheatland L/F</v>
          </cell>
          <cell r="G412" t="str">
            <v>BU-098</v>
          </cell>
          <cell r="H412" t="str">
            <v>SE KANSAS</v>
          </cell>
          <cell r="I412" t="str">
            <v>W MO/OK</v>
          </cell>
          <cell r="J412" t="str">
            <v>W MISSOURI/OKLAHOMA DISTRICT</v>
          </cell>
          <cell r="K412" t="str">
            <v>MIDWEST</v>
          </cell>
          <cell r="L412" t="str">
            <v>MIDWEST REGION</v>
          </cell>
        </row>
        <row r="413">
          <cell r="A413">
            <v>392</v>
          </cell>
          <cell r="B413" t="str">
            <v>392-10-A-KS-3KO-050</v>
          </cell>
          <cell r="C413">
            <v>177</v>
          </cell>
          <cell r="D413">
            <v>4392</v>
          </cell>
          <cell r="F413" t="str">
            <v>ADS-Resource Recovery L/F</v>
          </cell>
          <cell r="G413" t="str">
            <v>BU-098</v>
          </cell>
          <cell r="H413" t="str">
            <v>SE KANSAS</v>
          </cell>
          <cell r="I413" t="str">
            <v>W MO/OK</v>
          </cell>
          <cell r="J413" t="str">
            <v>W MISSOURI/OKLAHOMA DISTRICT</v>
          </cell>
          <cell r="K413" t="str">
            <v>MIDWEST</v>
          </cell>
          <cell r="L413" t="str">
            <v>MIDWEST REGION</v>
          </cell>
        </row>
        <row r="414">
          <cell r="A414">
            <v>393</v>
          </cell>
          <cell r="B414" t="str">
            <v>393-10-A-MO-06O-050</v>
          </cell>
          <cell r="C414">
            <v>178</v>
          </cell>
          <cell r="D414">
            <v>4393</v>
          </cell>
          <cell r="E414" t="str">
            <v>Yes</v>
          </cell>
          <cell r="F414" t="str">
            <v>AWS - Galena</v>
          </cell>
          <cell r="G414" t="str">
            <v>BU-098</v>
          </cell>
          <cell r="H414" t="str">
            <v>SE KANSAS</v>
          </cell>
          <cell r="I414" t="str">
            <v>W MO/OK</v>
          </cell>
          <cell r="J414" t="str">
            <v>W MISSOURI/OKLAHOMA DISTRICT</v>
          </cell>
          <cell r="K414" t="str">
            <v>MIDWEST</v>
          </cell>
          <cell r="L414" t="str">
            <v>MIDWEST REGION</v>
          </cell>
        </row>
        <row r="415">
          <cell r="A415">
            <v>394</v>
          </cell>
          <cell r="B415" t="str">
            <v>394-10-A-MO-06O-050</v>
          </cell>
          <cell r="C415">
            <v>179</v>
          </cell>
          <cell r="D415">
            <v>4394</v>
          </cell>
          <cell r="E415" t="str">
            <v>Yes</v>
          </cell>
          <cell r="F415" t="str">
            <v>AWS - Springfield - Ozarks</v>
          </cell>
          <cell r="G415" t="str">
            <v>BU-099</v>
          </cell>
          <cell r="H415" t="str">
            <v>SPRINGFIELD MO</v>
          </cell>
          <cell r="I415" t="str">
            <v>W MO/OK</v>
          </cell>
          <cell r="J415" t="str">
            <v>W MISSOURI/OKLAHOMA DISTRICT</v>
          </cell>
          <cell r="K415" t="str">
            <v>MIDWEST</v>
          </cell>
          <cell r="L415" t="str">
            <v>MIDWEST REGION</v>
          </cell>
        </row>
        <row r="416">
          <cell r="A416" t="str">
            <v>T43</v>
          </cell>
          <cell r="B416" t="str">
            <v>T43-10-A-MS-8TO-050</v>
          </cell>
          <cell r="C416">
            <v>1348</v>
          </cell>
          <cell r="D416">
            <v>4395</v>
          </cell>
          <cell r="F416" t="str">
            <v>Biloxi Transfer Station</v>
          </cell>
          <cell r="G416" t="str">
            <v>BU-198</v>
          </cell>
          <cell r="H416" t="str">
            <v>MOBILE</v>
          </cell>
          <cell r="I416" t="str">
            <v>GULFCOAST</v>
          </cell>
          <cell r="J416" t="str">
            <v>GULF COAST DISTRICT</v>
          </cell>
          <cell r="K416" t="str">
            <v>SOUTH</v>
          </cell>
          <cell r="L416" t="str">
            <v>SOUTH REGION</v>
          </cell>
        </row>
        <row r="417">
          <cell r="A417" t="str">
            <v>T52</v>
          </cell>
          <cell r="B417" t="str">
            <v>T52-10-A-TX-9AO-050</v>
          </cell>
          <cell r="C417">
            <v>1350</v>
          </cell>
          <cell r="D417">
            <v>4396</v>
          </cell>
          <cell r="F417" t="str">
            <v>Kileen Transfer Station</v>
          </cell>
          <cell r="G417" t="str">
            <v>BU-023</v>
          </cell>
          <cell r="H417" t="str">
            <v>AUSTIN</v>
          </cell>
          <cell r="I417" t="str">
            <v>SCTEXAS</v>
          </cell>
          <cell r="J417" t="str">
            <v>SOUTH CENTRAL TEXAS DISTRICT</v>
          </cell>
          <cell r="K417" t="str">
            <v>SOUTH</v>
          </cell>
          <cell r="L417" t="str">
            <v>SOUTH REGION</v>
          </cell>
        </row>
        <row r="418">
          <cell r="A418" t="str">
            <v>T53</v>
          </cell>
          <cell r="B418" t="str">
            <v>T53-10-A-TX-9AO-050</v>
          </cell>
          <cell r="C418">
            <v>1351</v>
          </cell>
          <cell r="D418">
            <v>4398</v>
          </cell>
          <cell r="F418" t="str">
            <v>Burnet Transfer Station</v>
          </cell>
          <cell r="G418" t="str">
            <v>BU-023</v>
          </cell>
          <cell r="H418" t="str">
            <v>AUSTIN</v>
          </cell>
          <cell r="I418" t="str">
            <v>SCTEXAS</v>
          </cell>
          <cell r="J418" t="str">
            <v>SOUTH CENTRAL TEXAS DISTRICT</v>
          </cell>
          <cell r="K418" t="str">
            <v>SOUTH</v>
          </cell>
          <cell r="L418" t="str">
            <v>SOUTH REGION</v>
          </cell>
        </row>
        <row r="419">
          <cell r="A419" t="str">
            <v>T54</v>
          </cell>
          <cell r="B419" t="str">
            <v>T54-10-A-TX-9AO-050</v>
          </cell>
          <cell r="C419">
            <v>1352</v>
          </cell>
          <cell r="D419">
            <v>4399</v>
          </cell>
          <cell r="F419" t="str">
            <v>Galveston T/S</v>
          </cell>
          <cell r="G419" t="str">
            <v>BU-057</v>
          </cell>
          <cell r="H419" t="str">
            <v>HOUSTON POST COLLECTION</v>
          </cell>
          <cell r="I419" t="str">
            <v>HOUSTON</v>
          </cell>
          <cell r="J419" t="str">
            <v>HOUSTON DISTRICT</v>
          </cell>
          <cell r="K419" t="str">
            <v>SOUTH</v>
          </cell>
          <cell r="L419" t="str">
            <v>SOUTH REGION</v>
          </cell>
        </row>
        <row r="420">
          <cell r="A420">
            <v>400</v>
          </cell>
          <cell r="B420" t="str">
            <v>400-10-A-IL-06O-050</v>
          </cell>
          <cell r="C420">
            <v>181</v>
          </cell>
          <cell r="D420">
            <v>4400</v>
          </cell>
          <cell r="E420" t="str">
            <v>Yes</v>
          </cell>
          <cell r="F420" t="str">
            <v>AWS - Bettendorf</v>
          </cell>
          <cell r="G420" t="str">
            <v>BU-051</v>
          </cell>
          <cell r="H420" t="str">
            <v>BETTENDORF / CLINTON IA</v>
          </cell>
          <cell r="I420" t="str">
            <v>WILLINOIS</v>
          </cell>
          <cell r="J420" t="str">
            <v>WESTERN ILLINOIS DISTRICT</v>
          </cell>
          <cell r="K420" t="str">
            <v>MIDWEST</v>
          </cell>
          <cell r="L420" t="str">
            <v>MIDWEST REGION</v>
          </cell>
        </row>
        <row r="421">
          <cell r="A421">
            <v>401</v>
          </cell>
          <cell r="B421" t="str">
            <v>401-10-A-AR-06O-050</v>
          </cell>
          <cell r="C421">
            <v>182</v>
          </cell>
          <cell r="D421">
            <v>4401</v>
          </cell>
          <cell r="E421" t="str">
            <v>Yes</v>
          </cell>
          <cell r="F421" t="str">
            <v>AWS - Bella Vista</v>
          </cell>
          <cell r="G421" t="str">
            <v>BU-098</v>
          </cell>
          <cell r="H421" t="str">
            <v>SE KANSAS</v>
          </cell>
          <cell r="I421" t="str">
            <v>W MO/OK</v>
          </cell>
          <cell r="J421" t="str">
            <v>W MISSOURI/OKLAHOMA DISTRICT</v>
          </cell>
          <cell r="K421" t="str">
            <v>MIDWEST</v>
          </cell>
          <cell r="L421" t="str">
            <v>MIDWEST REGION</v>
          </cell>
        </row>
        <row r="422">
          <cell r="A422" t="str">
            <v>T56</v>
          </cell>
          <cell r="B422" t="str">
            <v>T56-10-A-CA-3PO-050</v>
          </cell>
          <cell r="C422">
            <v>1353</v>
          </cell>
          <cell r="D422">
            <v>4402</v>
          </cell>
          <cell r="F422" t="str">
            <v>Central Los Angeles T/S</v>
          </cell>
          <cell r="G422" t="str">
            <v>BU-052</v>
          </cell>
          <cell r="H422" t="str">
            <v>GARDENA / SOUTH LA</v>
          </cell>
          <cell r="I422" t="str">
            <v>LOSANGELES</v>
          </cell>
          <cell r="J422" t="str">
            <v>LOS ANGELES DISTRICT</v>
          </cell>
          <cell r="K422" t="str">
            <v>WEST</v>
          </cell>
          <cell r="L422" t="str">
            <v>WEST REGION</v>
          </cell>
        </row>
        <row r="423">
          <cell r="A423" t="str">
            <v>T57</v>
          </cell>
          <cell r="B423" t="str">
            <v>T57-10-A-CA-E4O-050</v>
          </cell>
          <cell r="C423">
            <v>1354</v>
          </cell>
          <cell r="D423">
            <v>4403</v>
          </cell>
          <cell r="F423" t="str">
            <v>Compton T/S</v>
          </cell>
          <cell r="G423" t="str">
            <v>BU-052</v>
          </cell>
          <cell r="H423" t="str">
            <v>GARDENA / SOUTH LA</v>
          </cell>
          <cell r="I423" t="str">
            <v>LOSANGELES</v>
          </cell>
          <cell r="J423" t="str">
            <v>LOS ANGELES DISTRICT</v>
          </cell>
          <cell r="K423" t="str">
            <v>WEST</v>
          </cell>
          <cell r="L423" t="str">
            <v>WEST REGION</v>
          </cell>
        </row>
        <row r="424">
          <cell r="A424" t="str">
            <v>T58</v>
          </cell>
          <cell r="B424" t="str">
            <v>T58-10-A-CA-E4O-050</v>
          </cell>
          <cell r="C424">
            <v>1355</v>
          </cell>
          <cell r="D424">
            <v>4404</v>
          </cell>
          <cell r="F424" t="str">
            <v>Falcon T/S</v>
          </cell>
          <cell r="G424" t="str">
            <v>BU-052</v>
          </cell>
          <cell r="H424" t="str">
            <v>GARDENA / SOUTH LA</v>
          </cell>
          <cell r="I424" t="str">
            <v>LOSANGELES</v>
          </cell>
          <cell r="J424" t="str">
            <v>LOS ANGELES DISTRICT</v>
          </cell>
          <cell r="K424" t="str">
            <v>WEST</v>
          </cell>
          <cell r="L424" t="str">
            <v>WEST REGION</v>
          </cell>
        </row>
        <row r="425">
          <cell r="A425" t="str">
            <v>T63</v>
          </cell>
          <cell r="B425" t="str">
            <v>T63-10-A-CA-3PO-050</v>
          </cell>
          <cell r="C425">
            <v>1356</v>
          </cell>
          <cell r="D425">
            <v>4405</v>
          </cell>
          <cell r="F425" t="str">
            <v>Skyline T/S</v>
          </cell>
          <cell r="G425" t="str">
            <v>BU-123</v>
          </cell>
          <cell r="H425" t="str">
            <v>DALY CITY</v>
          </cell>
          <cell r="I425" t="str">
            <v>BAYAREA</v>
          </cell>
          <cell r="J425" t="str">
            <v>BAY AREA DISTRICT</v>
          </cell>
          <cell r="K425" t="str">
            <v>WEST</v>
          </cell>
          <cell r="L425" t="str">
            <v>WEST REGION</v>
          </cell>
        </row>
        <row r="426">
          <cell r="A426" t="str">
            <v>T64</v>
          </cell>
          <cell r="B426" t="str">
            <v>T64-10-A-CA-3PO-050</v>
          </cell>
          <cell r="C426">
            <v>1357</v>
          </cell>
          <cell r="D426">
            <v>4406</v>
          </cell>
          <cell r="F426" t="str">
            <v>Rice Road T/S</v>
          </cell>
          <cell r="G426" t="str">
            <v>BU-248</v>
          </cell>
          <cell r="H426" t="str">
            <v>FRESNO</v>
          </cell>
          <cell r="I426" t="str">
            <v>CCALIF</v>
          </cell>
          <cell r="J426" t="str">
            <v>CENTRAL CALIFORNIA DISTRICT</v>
          </cell>
          <cell r="K426" t="str">
            <v>WEST</v>
          </cell>
          <cell r="L426" t="str">
            <v>WEST REGION</v>
          </cell>
        </row>
        <row r="427">
          <cell r="A427" t="str">
            <v>T65</v>
          </cell>
          <cell r="B427" t="str">
            <v>T65-10-A-TN-9BO-050</v>
          </cell>
          <cell r="C427">
            <v>1358</v>
          </cell>
          <cell r="D427">
            <v>4407</v>
          </cell>
          <cell r="F427" t="str">
            <v>Chattanooga Transfer Station</v>
          </cell>
          <cell r="G427" t="str">
            <v>BU-006</v>
          </cell>
          <cell r="H427" t="str">
            <v>CHATTANOOGA</v>
          </cell>
          <cell r="I427" t="str">
            <v>GEORGIA</v>
          </cell>
          <cell r="J427" t="str">
            <v>GEORGIA DISTRICT</v>
          </cell>
          <cell r="K427" t="str">
            <v>SOUTH</v>
          </cell>
          <cell r="L427" t="str">
            <v>SOUTH REGION</v>
          </cell>
        </row>
        <row r="428">
          <cell r="A428" t="str">
            <v>T70</v>
          </cell>
          <cell r="B428" t="str">
            <v>T70-10-A-WI-C1O-050</v>
          </cell>
          <cell r="C428">
            <v>1359</v>
          </cell>
          <cell r="D428">
            <v>4408</v>
          </cell>
          <cell r="F428" t="str">
            <v>Webster T/S</v>
          </cell>
          <cell r="G428" t="str">
            <v>BU-046</v>
          </cell>
          <cell r="H428" t="str">
            <v>RICE LAKE</v>
          </cell>
          <cell r="I428" t="str">
            <v>MINNESOTA</v>
          </cell>
          <cell r="J428" t="str">
            <v>MINNESOTA DISTRICT</v>
          </cell>
          <cell r="K428" t="str">
            <v>MIDWEST</v>
          </cell>
          <cell r="L428" t="str">
            <v>MIDWEST REGION</v>
          </cell>
        </row>
        <row r="429">
          <cell r="A429" t="str">
            <v>T71</v>
          </cell>
          <cell r="B429" t="str">
            <v>T71-10-A-WI-C1O-050</v>
          </cell>
          <cell r="C429">
            <v>1360</v>
          </cell>
          <cell r="D429">
            <v>4409</v>
          </cell>
          <cell r="F429" t="str">
            <v>Park Falls T/S</v>
          </cell>
          <cell r="G429" t="str">
            <v>BU-046</v>
          </cell>
          <cell r="H429" t="str">
            <v>RICE LAKE</v>
          </cell>
          <cell r="I429" t="str">
            <v>MINNESOTA</v>
          </cell>
          <cell r="J429" t="str">
            <v>MINNESOTA DISTRICT</v>
          </cell>
          <cell r="K429" t="str">
            <v>MIDWEST</v>
          </cell>
          <cell r="L429" t="str">
            <v>MIDWEST REGION</v>
          </cell>
        </row>
        <row r="430">
          <cell r="A430">
            <v>410</v>
          </cell>
          <cell r="B430" t="str">
            <v>410-10-A-VA-9BO-050</v>
          </cell>
          <cell r="C430">
            <v>183</v>
          </cell>
          <cell r="D430">
            <v>4410</v>
          </cell>
          <cell r="E430" t="str">
            <v>Yes</v>
          </cell>
          <cell r="F430" t="str">
            <v>AWS - Charlottesville</v>
          </cell>
          <cell r="G430" t="str">
            <v>BU-128</v>
          </cell>
          <cell r="H430" t="str">
            <v>SW VIRGINIA</v>
          </cell>
          <cell r="I430" t="str">
            <v>VIRGINIA</v>
          </cell>
          <cell r="J430" t="str">
            <v>VIRGINIA DISTRICT</v>
          </cell>
          <cell r="K430" t="str">
            <v>EAST</v>
          </cell>
          <cell r="L430" t="str">
            <v>EAST REGION</v>
          </cell>
        </row>
        <row r="431">
          <cell r="A431">
            <v>411</v>
          </cell>
          <cell r="B431" t="str">
            <v>411-10-A-MD-9BO-050</v>
          </cell>
          <cell r="C431">
            <v>184</v>
          </cell>
          <cell r="D431">
            <v>4411</v>
          </cell>
          <cell r="E431" t="str">
            <v>Yes</v>
          </cell>
          <cell r="F431" t="str">
            <v>AWS - Washington</v>
          </cell>
          <cell r="G431" t="str">
            <v>BU-214</v>
          </cell>
          <cell r="H431" t="str">
            <v>METRO DC</v>
          </cell>
          <cell r="I431" t="str">
            <v>CHESAPEAKE</v>
          </cell>
          <cell r="J431" t="str">
            <v>CHESAPEAKE DISTRICT</v>
          </cell>
          <cell r="K431" t="str">
            <v>EAST</v>
          </cell>
          <cell r="L431" t="str">
            <v>EAST REGION</v>
          </cell>
        </row>
        <row r="432">
          <cell r="A432" t="str">
            <v>T76</v>
          </cell>
          <cell r="B432" t="str">
            <v>T76-10-A-NY-B8O-050</v>
          </cell>
          <cell r="C432">
            <v>1361</v>
          </cell>
          <cell r="D432">
            <v>4412</v>
          </cell>
          <cell r="F432" t="str">
            <v>Menands T/S</v>
          </cell>
          <cell r="G432" t="str">
            <v>BU-150</v>
          </cell>
          <cell r="H432" t="str">
            <v>ALBANY</v>
          </cell>
          <cell r="I432" t="str">
            <v>NEW YORK</v>
          </cell>
          <cell r="J432" t="str">
            <v>NEW YORK DISTRICT</v>
          </cell>
          <cell r="K432" t="str">
            <v>EAST</v>
          </cell>
          <cell r="L432" t="str">
            <v>EAST REGION</v>
          </cell>
        </row>
        <row r="433">
          <cell r="A433" t="str">
            <v>T77</v>
          </cell>
          <cell r="B433" t="str">
            <v>T77-10-A-AL-8PO-050</v>
          </cell>
          <cell r="C433">
            <v>1362</v>
          </cell>
          <cell r="D433">
            <v>4414</v>
          </cell>
          <cell r="F433" t="str">
            <v>Prattville T/S</v>
          </cell>
          <cell r="G433" t="str">
            <v>BU-199</v>
          </cell>
          <cell r="H433" t="str">
            <v>SOUTH CENTRAL ALABAMA</v>
          </cell>
          <cell r="I433" t="str">
            <v>GULFCOAST</v>
          </cell>
          <cell r="J433" t="str">
            <v>GULF COAST DISTRICT</v>
          </cell>
          <cell r="K433" t="str">
            <v>SOUTH</v>
          </cell>
          <cell r="L433" t="str">
            <v>SOUTH REGION</v>
          </cell>
        </row>
        <row r="434">
          <cell r="A434" t="str">
            <v>T81</v>
          </cell>
          <cell r="B434" t="str">
            <v>T81-10-A-AL-8PO-050</v>
          </cell>
          <cell r="C434">
            <v>1363</v>
          </cell>
          <cell r="D434">
            <v>4415</v>
          </cell>
          <cell r="F434" t="str">
            <v>Athens T/S</v>
          </cell>
          <cell r="G434" t="str">
            <v>BU-005</v>
          </cell>
          <cell r="H434" t="str">
            <v>HUNTSVILLE</v>
          </cell>
          <cell r="I434" t="str">
            <v>GEORGIA</v>
          </cell>
          <cell r="J434" t="str">
            <v>GEORGIA DISTRICT</v>
          </cell>
          <cell r="K434" t="str">
            <v>SOUTH</v>
          </cell>
          <cell r="L434" t="str">
            <v>SOUTH REGION</v>
          </cell>
        </row>
        <row r="435">
          <cell r="A435" t="str">
            <v>T82</v>
          </cell>
          <cell r="B435" t="str">
            <v>T82-10-A-OR-D6O-050</v>
          </cell>
          <cell r="C435">
            <v>1364</v>
          </cell>
          <cell r="D435">
            <v>4417</v>
          </cell>
          <cell r="F435" t="str">
            <v>Portland South T/S</v>
          </cell>
          <cell r="G435" t="str">
            <v>BU-256</v>
          </cell>
          <cell r="H435" t="str">
            <v>OREGON METRO</v>
          </cell>
          <cell r="I435" t="str">
            <v>ORIDMT</v>
          </cell>
          <cell r="J435" t="str">
            <v>OREGON-IDAHO-MONTANA DISTRICT</v>
          </cell>
          <cell r="K435" t="str">
            <v>WEST</v>
          </cell>
          <cell r="L435" t="str">
            <v>WEST REGION</v>
          </cell>
        </row>
        <row r="436">
          <cell r="A436" t="str">
            <v>T83</v>
          </cell>
          <cell r="B436" t="str">
            <v>T83-10-A-OR-D6O-050</v>
          </cell>
          <cell r="C436">
            <v>1365</v>
          </cell>
          <cell r="D436">
            <v>4418</v>
          </cell>
          <cell r="F436" t="str">
            <v>Trans Industries</v>
          </cell>
          <cell r="G436" t="str">
            <v>BU-256</v>
          </cell>
          <cell r="H436" t="str">
            <v>OREGON METRO</v>
          </cell>
          <cell r="I436" t="str">
            <v>ORIDMT</v>
          </cell>
          <cell r="J436" t="str">
            <v>OREGON-IDAHO-MONTANA DISTRICT</v>
          </cell>
          <cell r="K436" t="str">
            <v>WEST</v>
          </cell>
          <cell r="L436" t="str">
            <v>WEST REGION</v>
          </cell>
        </row>
        <row r="437">
          <cell r="A437" t="str">
            <v>T84</v>
          </cell>
          <cell r="B437" t="str">
            <v>T84-10-A-VA-8VO-050</v>
          </cell>
          <cell r="C437">
            <v>1366</v>
          </cell>
          <cell r="D437">
            <v>4419</v>
          </cell>
          <cell r="F437" t="str">
            <v>Goodwin Neck</v>
          </cell>
          <cell r="G437" t="str">
            <v>BU-131</v>
          </cell>
          <cell r="H437" t="str">
            <v>SE VIRGINIA HAULING &amp; T/S</v>
          </cell>
          <cell r="I437" t="str">
            <v>VIRGINIA</v>
          </cell>
          <cell r="J437" t="str">
            <v>VIRGINIA DISTRICT</v>
          </cell>
          <cell r="K437" t="str">
            <v>EAST</v>
          </cell>
          <cell r="L437" t="str">
            <v>EAST REGION</v>
          </cell>
        </row>
        <row r="438">
          <cell r="A438" t="str">
            <v>T85</v>
          </cell>
          <cell r="B438" t="str">
            <v>T85-10-A-NY-D1O-050</v>
          </cell>
          <cell r="C438">
            <v>1367</v>
          </cell>
          <cell r="D438">
            <v>4420</v>
          </cell>
          <cell r="F438" t="str">
            <v>Weaver Street</v>
          </cell>
          <cell r="G438" t="str">
            <v>BU-150</v>
          </cell>
          <cell r="H438" t="str">
            <v>ALBANY</v>
          </cell>
          <cell r="I438" t="str">
            <v>NEW YORK</v>
          </cell>
          <cell r="J438" t="str">
            <v>NEW YORK DISTRICT</v>
          </cell>
          <cell r="K438" t="str">
            <v>EAST</v>
          </cell>
          <cell r="L438" t="str">
            <v>EAST REGION</v>
          </cell>
        </row>
        <row r="439">
          <cell r="A439" t="str">
            <v>T88</v>
          </cell>
          <cell r="B439" t="str">
            <v>T88-10-A-OR-6PO-050</v>
          </cell>
          <cell r="C439">
            <v>1368</v>
          </cell>
          <cell r="D439">
            <v>4421</v>
          </cell>
          <cell r="F439" t="str">
            <v>Capital Transfer Station</v>
          </cell>
          <cell r="G439" t="str">
            <v>BU-261</v>
          </cell>
          <cell r="H439" t="str">
            <v>WOODBURN/SALEM</v>
          </cell>
          <cell r="I439" t="str">
            <v>ORIDMT</v>
          </cell>
          <cell r="J439" t="str">
            <v>OREGON-IDAHO-MONTANA DISTRICT</v>
          </cell>
          <cell r="K439" t="str">
            <v>WEST</v>
          </cell>
          <cell r="L439" t="str">
            <v>WEST REGION</v>
          </cell>
        </row>
        <row r="440">
          <cell r="A440" t="str">
            <v>T89</v>
          </cell>
          <cell r="B440" t="str">
            <v>T89-10-A-OR-4TO-050</v>
          </cell>
          <cell r="C440">
            <v>1369</v>
          </cell>
          <cell r="D440">
            <v>4422</v>
          </cell>
          <cell r="F440" t="str">
            <v>Valley Landfills Transfer Stat</v>
          </cell>
          <cell r="G440" t="str">
            <v>BU-261</v>
          </cell>
          <cell r="H440" t="str">
            <v>WOODBURN/SALEM</v>
          </cell>
          <cell r="I440" t="str">
            <v>ORIDMT</v>
          </cell>
          <cell r="J440" t="str">
            <v>OREGON-IDAHO-MONTANA DISTRICT</v>
          </cell>
          <cell r="K440" t="str">
            <v>WEST</v>
          </cell>
          <cell r="L440" t="str">
            <v>WEST REGION</v>
          </cell>
        </row>
        <row r="441">
          <cell r="A441" t="str">
            <v>T90</v>
          </cell>
          <cell r="B441" t="str">
            <v>T90-10-A-KY-9BO-050</v>
          </cell>
          <cell r="C441">
            <v>1370</v>
          </cell>
          <cell r="D441">
            <v>4423</v>
          </cell>
          <cell r="F441" t="str">
            <v>AW  Danville TS</v>
          </cell>
          <cell r="G441" t="str">
            <v>BU-137</v>
          </cell>
          <cell r="H441" t="str">
            <v>LEXINGTON / FRANKFURT</v>
          </cell>
          <cell r="I441" t="str">
            <v>KENTUCKYTN</v>
          </cell>
          <cell r="J441" t="str">
            <v>KENTUCKY-TENNESSEE DISTRICT</v>
          </cell>
          <cell r="K441" t="str">
            <v>MIDWEST</v>
          </cell>
          <cell r="L441" t="str">
            <v>MIDWEST REGION</v>
          </cell>
        </row>
        <row r="442">
          <cell r="A442" t="str">
            <v>T91</v>
          </cell>
          <cell r="B442" t="str">
            <v>T91-10-A-AZ-6UO-050</v>
          </cell>
          <cell r="C442">
            <v>1371</v>
          </cell>
          <cell r="D442">
            <v>4424</v>
          </cell>
          <cell r="F442" t="str">
            <v>PSI Waste Transfer Station</v>
          </cell>
          <cell r="G442" t="str">
            <v>BU-114</v>
          </cell>
          <cell r="H442" t="str">
            <v>WESTERN UTAH</v>
          </cell>
          <cell r="I442" t="str">
            <v>MOUNTAIN</v>
          </cell>
          <cell r="J442" t="str">
            <v>MOUNTAIN DISTRICT</v>
          </cell>
          <cell r="K442" t="str">
            <v>WEST</v>
          </cell>
          <cell r="L442" t="str">
            <v>WEST REGION</v>
          </cell>
        </row>
        <row r="443">
          <cell r="A443">
            <v>425</v>
          </cell>
          <cell r="B443" t="str">
            <v>425-10-A-MD-9BO-050</v>
          </cell>
          <cell r="C443">
            <v>187</v>
          </cell>
          <cell r="D443">
            <v>4425</v>
          </cell>
          <cell r="E443" t="str">
            <v>Yes</v>
          </cell>
          <cell r="F443" t="str">
            <v>AWS - The Eastern Shore</v>
          </cell>
          <cell r="G443" t="str">
            <v>BU-207</v>
          </cell>
          <cell r="H443" t="str">
            <v>DELAWARE</v>
          </cell>
          <cell r="I443" t="str">
            <v>EPENN</v>
          </cell>
          <cell r="J443" t="str">
            <v>EASTERN PENNSYLVANIA DISTRICT</v>
          </cell>
          <cell r="K443" t="str">
            <v>EAST</v>
          </cell>
          <cell r="L443" t="str">
            <v>EAST REGION</v>
          </cell>
        </row>
        <row r="444">
          <cell r="A444">
            <v>426</v>
          </cell>
          <cell r="B444" t="str">
            <v>426-10-A-DE-9BO-050</v>
          </cell>
          <cell r="C444">
            <v>188</v>
          </cell>
          <cell r="D444">
            <v>4426</v>
          </cell>
          <cell r="E444" t="str">
            <v>Yes</v>
          </cell>
          <cell r="F444" t="str">
            <v>AWS - Delmar</v>
          </cell>
          <cell r="G444" t="str">
            <v>BU-207</v>
          </cell>
          <cell r="H444" t="str">
            <v>DELAWARE</v>
          </cell>
          <cell r="I444" t="str">
            <v>EPENN</v>
          </cell>
          <cell r="J444" t="str">
            <v>EASTERN PENNSYLVANIA DISTRICT</v>
          </cell>
          <cell r="K444" t="str">
            <v>EAST</v>
          </cell>
          <cell r="L444" t="str">
            <v>EAST REGION</v>
          </cell>
        </row>
        <row r="445">
          <cell r="A445">
            <v>427</v>
          </cell>
          <cell r="B445" t="str">
            <v>427-10-A-MD-9BO-050</v>
          </cell>
          <cell r="C445">
            <v>189</v>
          </cell>
          <cell r="D445">
            <v>4427</v>
          </cell>
          <cell r="E445" t="str">
            <v>Yes</v>
          </cell>
          <cell r="F445" t="str">
            <v>AWS - Hagerstown</v>
          </cell>
          <cell r="G445" t="str">
            <v>BU-208</v>
          </cell>
          <cell r="H445" t="str">
            <v>WESTERN MARYLAND</v>
          </cell>
          <cell r="I445" t="str">
            <v>CHESAPEAKE</v>
          </cell>
          <cell r="J445" t="str">
            <v>CHESAPEAKE DISTRICT</v>
          </cell>
          <cell r="K445" t="str">
            <v>EAST</v>
          </cell>
          <cell r="L445" t="str">
            <v>EAST REGION</v>
          </cell>
        </row>
        <row r="446">
          <cell r="A446">
            <v>428</v>
          </cell>
          <cell r="B446" t="str">
            <v>428-10-A-MD-9BO-050</v>
          </cell>
          <cell r="C446">
            <v>190</v>
          </cell>
          <cell r="D446">
            <v>4428</v>
          </cell>
          <cell r="E446" t="str">
            <v>Yes</v>
          </cell>
          <cell r="F446" t="str">
            <v>AWS - Frederick</v>
          </cell>
          <cell r="G446" t="str">
            <v>BU-208</v>
          </cell>
          <cell r="H446" t="str">
            <v>WESTERN MARYLAND</v>
          </cell>
          <cell r="I446" t="str">
            <v>CHESAPEAKE</v>
          </cell>
          <cell r="J446" t="str">
            <v>CHESAPEAKE DISTRICT</v>
          </cell>
          <cell r="K446" t="str">
            <v>EAST</v>
          </cell>
          <cell r="L446" t="str">
            <v>EAST REGION</v>
          </cell>
        </row>
        <row r="447">
          <cell r="A447">
            <v>429</v>
          </cell>
          <cell r="B447" t="str">
            <v>429-10-A-MD-9BO-050</v>
          </cell>
          <cell r="C447">
            <v>191</v>
          </cell>
          <cell r="D447">
            <v>4429</v>
          </cell>
          <cell r="E447" t="str">
            <v>Yes</v>
          </cell>
          <cell r="F447" t="str">
            <v>AWS - Finksburg</v>
          </cell>
          <cell r="G447" t="str">
            <v>BU-206</v>
          </cell>
          <cell r="H447" t="str">
            <v>BALTIMORE</v>
          </cell>
          <cell r="I447" t="str">
            <v>CHESAPEAKE</v>
          </cell>
          <cell r="J447" t="str">
            <v>CHESAPEAKE DISTRICT</v>
          </cell>
          <cell r="K447" t="str">
            <v>EAST</v>
          </cell>
          <cell r="L447" t="str">
            <v>EAST REGION</v>
          </cell>
        </row>
        <row r="448">
          <cell r="A448" t="str">
            <v>T92</v>
          </cell>
          <cell r="B448" t="str">
            <v>T92-10-A-NY-3XO-050</v>
          </cell>
          <cell r="C448">
            <v>1372</v>
          </cell>
          <cell r="D448">
            <v>4430</v>
          </cell>
          <cell r="F448" t="str">
            <v>Bronx Transfer Station</v>
          </cell>
          <cell r="G448" t="str">
            <v>BU-162</v>
          </cell>
          <cell r="H448" t="str">
            <v>BRONX</v>
          </cell>
          <cell r="I448" t="str">
            <v>NEW YORK</v>
          </cell>
          <cell r="J448" t="str">
            <v>NEW YORK DISTRICT</v>
          </cell>
          <cell r="K448" t="str">
            <v>EAST</v>
          </cell>
          <cell r="L448" t="str">
            <v>EAST REGION</v>
          </cell>
        </row>
        <row r="449">
          <cell r="A449" t="str">
            <v>T93</v>
          </cell>
          <cell r="B449" t="str">
            <v>T93-10-A-AZ-07O-050</v>
          </cell>
          <cell r="C449">
            <v>1373</v>
          </cell>
          <cell r="D449">
            <v>4431</v>
          </cell>
          <cell r="F449" t="str">
            <v>Suburban Sanitation Transfer</v>
          </cell>
          <cell r="G449" t="str">
            <v>BU-243</v>
          </cell>
          <cell r="H449" t="str">
            <v>YUMA / IMPERIAL COUNTY</v>
          </cell>
          <cell r="I449" t="str">
            <v>SOCAL</v>
          </cell>
          <cell r="J449" t="str">
            <v>SOUTHERN CALIFORNIA DISTRICT</v>
          </cell>
          <cell r="K449" t="str">
            <v>WEST</v>
          </cell>
          <cell r="L449" t="str">
            <v>WEST REGION</v>
          </cell>
        </row>
        <row r="450">
          <cell r="A450" t="str">
            <v>T94</v>
          </cell>
          <cell r="B450" t="str">
            <v>T94-10-A-MS-8TO-050</v>
          </cell>
          <cell r="C450">
            <v>1374</v>
          </cell>
          <cell r="D450">
            <v>4432</v>
          </cell>
          <cell r="F450" t="str">
            <v>N Mississippi Transfer</v>
          </cell>
          <cell r="G450" t="str">
            <v>BU-102</v>
          </cell>
          <cell r="H450" t="str">
            <v>MEMPHIS</v>
          </cell>
          <cell r="I450" t="str">
            <v>MISSVALLEY</v>
          </cell>
          <cell r="J450" t="str">
            <v>MISSISSIPPI VALLEY DISTRICT</v>
          </cell>
          <cell r="K450" t="str">
            <v>SOUTH</v>
          </cell>
          <cell r="L450" t="str">
            <v>SOUTH REGION</v>
          </cell>
        </row>
        <row r="451">
          <cell r="A451" t="str">
            <v>T95</v>
          </cell>
          <cell r="B451" t="str">
            <v>T95-10-A-MS-9BO-050</v>
          </cell>
          <cell r="C451">
            <v>1375</v>
          </cell>
          <cell r="D451">
            <v>4433</v>
          </cell>
          <cell r="F451" t="str">
            <v>Hattiesburg Transfer</v>
          </cell>
          <cell r="G451" t="str">
            <v>BU-008</v>
          </cell>
          <cell r="H451" t="str">
            <v>JACKSON</v>
          </cell>
          <cell r="I451" t="str">
            <v>MISSVALLEY</v>
          </cell>
          <cell r="J451" t="str">
            <v>MISSISSIPPI VALLEY DISTRICT</v>
          </cell>
          <cell r="K451" t="str">
            <v>SOUTH</v>
          </cell>
          <cell r="L451" t="str">
            <v>SOUTH REGION</v>
          </cell>
        </row>
        <row r="452">
          <cell r="A452" t="str">
            <v>T96</v>
          </cell>
          <cell r="B452" t="str">
            <v>T96-10-A-IL-07O-050</v>
          </cell>
          <cell r="C452">
            <v>1376</v>
          </cell>
          <cell r="D452">
            <v>4434</v>
          </cell>
          <cell r="F452" t="str">
            <v>Apollo Transfer Station</v>
          </cell>
          <cell r="G452" t="str">
            <v>BU-035</v>
          </cell>
          <cell r="H452" t="str">
            <v>CRESTWOOD</v>
          </cell>
          <cell r="I452" t="str">
            <v>CHICAGO</v>
          </cell>
          <cell r="J452" t="str">
            <v>CHICAGO DISTRICT</v>
          </cell>
          <cell r="K452" t="str">
            <v>MIDWEST</v>
          </cell>
          <cell r="L452" t="str">
            <v>MIDWEST REGION</v>
          </cell>
        </row>
        <row r="453">
          <cell r="A453">
            <v>435</v>
          </cell>
          <cell r="B453" t="str">
            <v>435-10-A-MO-06O-050</v>
          </cell>
          <cell r="C453">
            <v>192</v>
          </cell>
          <cell r="D453">
            <v>4435</v>
          </cell>
          <cell r="E453" t="str">
            <v>Yes</v>
          </cell>
          <cell r="F453" t="str">
            <v>AWS - Osage Beach</v>
          </cell>
          <cell r="G453" t="str">
            <v>BU-097</v>
          </cell>
          <cell r="H453" t="str">
            <v>JEFFERSON CITY</v>
          </cell>
          <cell r="I453" t="str">
            <v>STL METRO</v>
          </cell>
          <cell r="J453" t="str">
            <v>ST LOUIS METRO DISTRICT</v>
          </cell>
          <cell r="K453" t="str">
            <v>MIDWEST</v>
          </cell>
          <cell r="L453" t="str">
            <v>MIDWEST REGION</v>
          </cell>
        </row>
        <row r="454">
          <cell r="A454" t="str">
            <v>T97</v>
          </cell>
          <cell r="B454" t="str">
            <v>T97-10-A-IL-07O-050</v>
          </cell>
          <cell r="C454">
            <v>1377</v>
          </cell>
          <cell r="D454">
            <v>4436</v>
          </cell>
          <cell r="F454" t="str">
            <v>Groen Transfer Station</v>
          </cell>
          <cell r="G454" t="str">
            <v>BU-035</v>
          </cell>
          <cell r="H454" t="str">
            <v>CRESTWOOD</v>
          </cell>
          <cell r="I454" t="str">
            <v>CHICAGO</v>
          </cell>
          <cell r="J454" t="str">
            <v>CHICAGO DISTRICT</v>
          </cell>
          <cell r="K454" t="str">
            <v>MIDWEST</v>
          </cell>
          <cell r="L454" t="str">
            <v>MIDWEST REGION</v>
          </cell>
        </row>
        <row r="455">
          <cell r="A455" t="str">
            <v>T98</v>
          </cell>
          <cell r="B455" t="str">
            <v>T98-10-A-IL-1LO-050</v>
          </cell>
          <cell r="C455">
            <v>1378</v>
          </cell>
          <cell r="D455">
            <v>4437</v>
          </cell>
          <cell r="F455" t="str">
            <v>Loop Transfer 64th Street</v>
          </cell>
          <cell r="G455" t="str">
            <v>BU-215</v>
          </cell>
          <cell r="H455" t="str">
            <v>CHICAGO TRANSFER STATIONS</v>
          </cell>
          <cell r="I455" t="str">
            <v>CHICAGO</v>
          </cell>
          <cell r="J455" t="str">
            <v>CHICAGO DISTRICT</v>
          </cell>
          <cell r="K455" t="str">
            <v>MIDWEST</v>
          </cell>
          <cell r="L455" t="str">
            <v>MIDWEST REGION</v>
          </cell>
        </row>
        <row r="456">
          <cell r="A456" t="str">
            <v>T99</v>
          </cell>
          <cell r="B456" t="str">
            <v>T99-10-A-MI-74O-050</v>
          </cell>
          <cell r="C456">
            <v>1379</v>
          </cell>
          <cell r="D456">
            <v>4438</v>
          </cell>
          <cell r="F456" t="str">
            <v>Detroit Transfer Station</v>
          </cell>
          <cell r="G456" t="str">
            <v>BU-053</v>
          </cell>
          <cell r="H456" t="str">
            <v>DETROIT</v>
          </cell>
          <cell r="I456" t="str">
            <v>MICHIGAN</v>
          </cell>
          <cell r="J456" t="str">
            <v>MICHIGAN DISTRICT</v>
          </cell>
          <cell r="K456" t="str">
            <v>MIDWEST</v>
          </cell>
          <cell r="L456" t="str">
            <v>MIDWEST REGION</v>
          </cell>
        </row>
        <row r="457">
          <cell r="A457" t="str">
            <v>U01</v>
          </cell>
          <cell r="B457" t="str">
            <v>U01-10-A-OH-13O-050</v>
          </cell>
          <cell r="C457">
            <v>1380</v>
          </cell>
          <cell r="D457">
            <v>4439</v>
          </cell>
          <cell r="F457" t="str">
            <v>Mansfield Transfer Station</v>
          </cell>
          <cell r="G457" t="str">
            <v>BU-094</v>
          </cell>
          <cell r="H457" t="str">
            <v>CENTRAL OHIO</v>
          </cell>
          <cell r="I457" t="str">
            <v>OHIO</v>
          </cell>
          <cell r="J457" t="str">
            <v>OHIO DISTRICT</v>
          </cell>
          <cell r="K457" t="str">
            <v>EAST</v>
          </cell>
          <cell r="L457" t="str">
            <v>EAST REGION</v>
          </cell>
        </row>
        <row r="458">
          <cell r="A458" t="str">
            <v>U02</v>
          </cell>
          <cell r="B458" t="str">
            <v>U02-10-A-OH-3FO-050</v>
          </cell>
          <cell r="C458">
            <v>1381</v>
          </cell>
          <cell r="D458">
            <v>4440</v>
          </cell>
          <cell r="F458" t="str">
            <v>Ross Brothers Transfer</v>
          </cell>
          <cell r="G458" t="str">
            <v>BU-094</v>
          </cell>
          <cell r="H458" t="str">
            <v>CENTRAL OHIO</v>
          </cell>
          <cell r="I458" t="str">
            <v>OHIO</v>
          </cell>
          <cell r="J458" t="str">
            <v>OHIO DISTRICT</v>
          </cell>
          <cell r="K458" t="str">
            <v>EAST</v>
          </cell>
          <cell r="L458" t="str">
            <v>EAST REGION</v>
          </cell>
        </row>
        <row r="459">
          <cell r="A459" t="str">
            <v>U03</v>
          </cell>
          <cell r="B459" t="str">
            <v>U03-10-A-OH-3FO-050</v>
          </cell>
          <cell r="C459">
            <v>1382</v>
          </cell>
          <cell r="D459">
            <v>4441</v>
          </cell>
          <cell r="F459" t="str">
            <v>Delaware Transfer Station</v>
          </cell>
          <cell r="G459" t="str">
            <v>BU-094</v>
          </cell>
          <cell r="H459" t="str">
            <v>CENTRAL OHIO</v>
          </cell>
          <cell r="I459" t="str">
            <v>OHIO</v>
          </cell>
          <cell r="J459" t="str">
            <v>OHIO DISTRICT</v>
          </cell>
          <cell r="K459" t="str">
            <v>EAST</v>
          </cell>
          <cell r="L459" t="str">
            <v>EAST REGION</v>
          </cell>
        </row>
        <row r="460">
          <cell r="A460" t="str">
            <v>U04</v>
          </cell>
          <cell r="B460" t="str">
            <v>U04-10-A-MI-32O-050</v>
          </cell>
          <cell r="C460">
            <v>1383</v>
          </cell>
          <cell r="D460">
            <v>4442</v>
          </cell>
          <cell r="F460" t="str">
            <v>Hillsdale Transfer Station</v>
          </cell>
          <cell r="G460" t="str">
            <v>BU-069</v>
          </cell>
          <cell r="H460" t="str">
            <v>BRYAN</v>
          </cell>
          <cell r="I460" t="str">
            <v>INDIANA</v>
          </cell>
          <cell r="J460" t="str">
            <v>INDIANA DISTRICT</v>
          </cell>
          <cell r="K460" t="str">
            <v>MIDWEST</v>
          </cell>
          <cell r="L460" t="str">
            <v>MIDWEST REGION</v>
          </cell>
        </row>
        <row r="461">
          <cell r="A461" t="str">
            <v>U05</v>
          </cell>
          <cell r="B461" t="str">
            <v>U05-10-A-TX-9AO-050</v>
          </cell>
          <cell r="C461">
            <v>1384</v>
          </cell>
          <cell r="D461">
            <v>4443</v>
          </cell>
          <cell r="F461" t="str">
            <v>Northwest Transfer Station</v>
          </cell>
          <cell r="G461" t="str">
            <v>BU-057</v>
          </cell>
          <cell r="H461" t="str">
            <v>HOUSTON POST COLLECTION</v>
          </cell>
          <cell r="I461" t="str">
            <v>HOUSTON</v>
          </cell>
          <cell r="J461" t="str">
            <v>HOUSTON DISTRICT</v>
          </cell>
          <cell r="K461" t="str">
            <v>SOUTH</v>
          </cell>
          <cell r="L461" t="str">
            <v>SOUTH REGION</v>
          </cell>
        </row>
        <row r="462">
          <cell r="A462" t="str">
            <v>U06</v>
          </cell>
          <cell r="B462" t="str">
            <v>U06-10-A-IN-23O-050</v>
          </cell>
          <cell r="C462">
            <v>1385</v>
          </cell>
          <cell r="D462">
            <v>4444</v>
          </cell>
          <cell r="F462" t="str">
            <v>Illiana Transfer Station</v>
          </cell>
          <cell r="G462" t="str">
            <v>BU-007</v>
          </cell>
          <cell r="H462" t="str">
            <v>NORTHWEST INDIANA</v>
          </cell>
          <cell r="I462" t="str">
            <v>INDIANA</v>
          </cell>
          <cell r="J462" t="str">
            <v>INDIANA DISTRICT</v>
          </cell>
          <cell r="K462" t="str">
            <v>MIDWEST</v>
          </cell>
          <cell r="L462" t="str">
            <v>MIDWEST REGION</v>
          </cell>
        </row>
        <row r="463">
          <cell r="A463" t="str">
            <v>U07</v>
          </cell>
          <cell r="B463" t="str">
            <v>U07-10-A-IN-23O-050</v>
          </cell>
          <cell r="C463">
            <v>1386</v>
          </cell>
          <cell r="D463">
            <v>4445</v>
          </cell>
          <cell r="F463" t="str">
            <v>Ooms Transfer Station</v>
          </cell>
          <cell r="G463" t="str">
            <v>BU-007</v>
          </cell>
          <cell r="H463" t="str">
            <v>NORTHWEST INDIANA</v>
          </cell>
          <cell r="I463" t="str">
            <v>INDIANA</v>
          </cell>
          <cell r="J463" t="str">
            <v>INDIANA DISTRICT</v>
          </cell>
          <cell r="K463" t="str">
            <v>MIDWEST</v>
          </cell>
          <cell r="L463" t="str">
            <v>MIDWEST REGION</v>
          </cell>
        </row>
        <row r="464">
          <cell r="A464" t="str">
            <v>U08</v>
          </cell>
          <cell r="B464" t="str">
            <v>U08-10-A-MI-13O-050</v>
          </cell>
          <cell r="C464">
            <v>1387</v>
          </cell>
          <cell r="D464">
            <v>4446</v>
          </cell>
          <cell r="F464" t="str">
            <v>Southfield Transfer Station</v>
          </cell>
          <cell r="G464" t="str">
            <v>BU-053</v>
          </cell>
          <cell r="H464" t="str">
            <v>DETROIT</v>
          </cell>
          <cell r="I464" t="str">
            <v>MICHIGAN</v>
          </cell>
          <cell r="J464" t="str">
            <v>MICHIGAN DISTRICT</v>
          </cell>
          <cell r="K464" t="str">
            <v>MIDWEST</v>
          </cell>
          <cell r="L464" t="str">
            <v>MIDWEST REGION</v>
          </cell>
        </row>
        <row r="465">
          <cell r="A465" t="str">
            <v>U09</v>
          </cell>
          <cell r="B465" t="str">
            <v>U09-10-A-OR-4PO-050</v>
          </cell>
          <cell r="C465">
            <v>1388</v>
          </cell>
          <cell r="D465">
            <v>4447</v>
          </cell>
          <cell r="F465" t="str">
            <v>Willamette Resources T/S</v>
          </cell>
          <cell r="G465" t="str">
            <v>BU-256</v>
          </cell>
          <cell r="H465" t="str">
            <v>OREGON METRO</v>
          </cell>
          <cell r="I465" t="str">
            <v>ORIDMT</v>
          </cell>
          <cell r="J465" t="str">
            <v>OREGON-IDAHO-MONTANA DISTRICT</v>
          </cell>
          <cell r="K465" t="str">
            <v>WEST</v>
          </cell>
          <cell r="L465" t="str">
            <v>WEST REGION</v>
          </cell>
        </row>
        <row r="466">
          <cell r="A466" t="str">
            <v>U12</v>
          </cell>
          <cell r="B466" t="str">
            <v>U12-10-A-NY-3XO-050</v>
          </cell>
          <cell r="C466">
            <v>1389</v>
          </cell>
          <cell r="D466">
            <v>4448</v>
          </cell>
          <cell r="F466" t="str">
            <v>Stanley Ave Transfer</v>
          </cell>
          <cell r="G466" t="str">
            <v>BU-163</v>
          </cell>
          <cell r="H466" t="str">
            <v>BROOKLYN / STATEN ISLAND</v>
          </cell>
          <cell r="I466" t="str">
            <v>NEW YORK</v>
          </cell>
          <cell r="J466" t="str">
            <v>NEW YORK DISTRICT</v>
          </cell>
          <cell r="K466" t="str">
            <v>EAST</v>
          </cell>
          <cell r="L466" t="str">
            <v>EAST REGION</v>
          </cell>
        </row>
        <row r="467">
          <cell r="A467" t="str">
            <v>U18</v>
          </cell>
          <cell r="B467" t="str">
            <v>U18-10-A-OR-4YO-050</v>
          </cell>
          <cell r="C467">
            <v>1393</v>
          </cell>
          <cell r="D467">
            <v>4449</v>
          </cell>
          <cell r="F467" t="str">
            <v>Josephine County T/S</v>
          </cell>
          <cell r="G467" t="str">
            <v>BU-254</v>
          </cell>
          <cell r="H467" t="str">
            <v>ALBANY/CORVALIS</v>
          </cell>
          <cell r="I467" t="str">
            <v>ORIDMT</v>
          </cell>
          <cell r="J467" t="str">
            <v>OREGON-IDAHO-MONTANA DISTRICT</v>
          </cell>
          <cell r="K467" t="str">
            <v>WEST</v>
          </cell>
          <cell r="L467" t="str">
            <v>WEST REGION</v>
          </cell>
        </row>
        <row r="468">
          <cell r="A468">
            <v>450</v>
          </cell>
          <cell r="B468" t="str">
            <v>450-10-A-OR-6RO-050</v>
          </cell>
          <cell r="C468">
            <v>193</v>
          </cell>
          <cell r="D468">
            <v>4450</v>
          </cell>
          <cell r="E468" t="str">
            <v>Yes</v>
          </cell>
          <cell r="F468" t="str">
            <v>AWS - Albany - Lebanon</v>
          </cell>
          <cell r="G468" t="str">
            <v>BU-254</v>
          </cell>
          <cell r="H468" t="str">
            <v>ALBANY/CORVALIS</v>
          </cell>
          <cell r="I468" t="str">
            <v>ORIDMT</v>
          </cell>
          <cell r="J468" t="str">
            <v>OREGON-IDAHO-MONTANA DISTRICT</v>
          </cell>
          <cell r="K468" t="str">
            <v>WEST</v>
          </cell>
          <cell r="L468" t="str">
            <v>WEST REGION</v>
          </cell>
        </row>
        <row r="469">
          <cell r="A469">
            <v>451</v>
          </cell>
          <cell r="B469" t="str">
            <v>451-10-A-OR-6PO-050</v>
          </cell>
          <cell r="C469">
            <v>194</v>
          </cell>
          <cell r="D469">
            <v>4451</v>
          </cell>
          <cell r="E469" t="str">
            <v>Yes</v>
          </cell>
          <cell r="F469" t="str">
            <v>AWS - Salem - OR</v>
          </cell>
          <cell r="G469" t="str">
            <v>BU-261</v>
          </cell>
          <cell r="H469" t="str">
            <v>WOODBURN/SALEM</v>
          </cell>
          <cell r="I469" t="str">
            <v>ORIDMT</v>
          </cell>
          <cell r="J469" t="str">
            <v>OREGON-IDAHO-MONTANA DISTRICT</v>
          </cell>
          <cell r="K469" t="str">
            <v>WEST</v>
          </cell>
          <cell r="L469" t="str">
            <v>WEST REGION</v>
          </cell>
        </row>
        <row r="470">
          <cell r="A470">
            <v>452</v>
          </cell>
          <cell r="B470" t="str">
            <v>452-10-A-OR-6NO-050</v>
          </cell>
          <cell r="C470">
            <v>195</v>
          </cell>
          <cell r="D470">
            <v>4452</v>
          </cell>
          <cell r="E470" t="str">
            <v>Yes</v>
          </cell>
          <cell r="F470" t="str">
            <v>AWS - Corvallis</v>
          </cell>
          <cell r="G470" t="str">
            <v>BU-254</v>
          </cell>
          <cell r="H470" t="str">
            <v>ALBANY/CORVALIS</v>
          </cell>
          <cell r="I470" t="str">
            <v>ORIDMT</v>
          </cell>
          <cell r="J470" t="str">
            <v>OREGON-IDAHO-MONTANA DISTRICT</v>
          </cell>
          <cell r="K470" t="str">
            <v>WEST</v>
          </cell>
          <cell r="L470" t="str">
            <v>WEST REGION</v>
          </cell>
        </row>
        <row r="471">
          <cell r="A471">
            <v>453</v>
          </cell>
          <cell r="B471" t="str">
            <v>453-10-A-OR-4ZO-050</v>
          </cell>
          <cell r="C471">
            <v>196</v>
          </cell>
          <cell r="D471">
            <v>4453</v>
          </cell>
          <cell r="E471" t="str">
            <v>Yes</v>
          </cell>
          <cell r="F471" t="str">
            <v>AWS - Dallas</v>
          </cell>
          <cell r="G471" t="str">
            <v>BU-254</v>
          </cell>
          <cell r="H471" t="str">
            <v>ALBANY/CORVALIS</v>
          </cell>
          <cell r="I471" t="str">
            <v>ORIDMT</v>
          </cell>
          <cell r="J471" t="str">
            <v>OREGON-IDAHO-MONTANA DISTRICT</v>
          </cell>
          <cell r="K471" t="str">
            <v>WEST</v>
          </cell>
          <cell r="L471" t="str">
            <v>WEST REGION</v>
          </cell>
        </row>
        <row r="472">
          <cell r="A472">
            <v>454</v>
          </cell>
          <cell r="B472" t="str">
            <v>454-10-A-OR-4YO-050</v>
          </cell>
          <cell r="C472">
            <v>197</v>
          </cell>
          <cell r="D472">
            <v>4454</v>
          </cell>
          <cell r="E472" t="str">
            <v>Yes</v>
          </cell>
          <cell r="F472" t="str">
            <v>AWS - Grants Pass</v>
          </cell>
          <cell r="G472" t="str">
            <v>BU-254</v>
          </cell>
          <cell r="H472" t="str">
            <v>ALBANY/CORVALIS</v>
          </cell>
          <cell r="I472" t="str">
            <v>ORIDMT</v>
          </cell>
          <cell r="J472" t="str">
            <v>OREGON-IDAHO-MONTANA DISTRICT</v>
          </cell>
          <cell r="K472" t="str">
            <v>WEST</v>
          </cell>
          <cell r="L472" t="str">
            <v>WEST REGION</v>
          </cell>
        </row>
        <row r="473">
          <cell r="A473">
            <v>455</v>
          </cell>
          <cell r="B473" t="str">
            <v>455-10-A-OR-4XO-050</v>
          </cell>
          <cell r="C473">
            <v>198</v>
          </cell>
          <cell r="D473">
            <v>4455</v>
          </cell>
          <cell r="E473" t="str">
            <v>Yes</v>
          </cell>
          <cell r="F473" t="str">
            <v>AW Srvcs of Clackamas &amp; Washin</v>
          </cell>
          <cell r="G473" t="str">
            <v>BU-256</v>
          </cell>
          <cell r="H473" t="str">
            <v>OREGON METRO</v>
          </cell>
          <cell r="I473" t="str">
            <v>ORIDMT</v>
          </cell>
          <cell r="J473" t="str">
            <v>OREGON-IDAHO-MONTANA DISTRICT</v>
          </cell>
          <cell r="K473" t="str">
            <v>WEST</v>
          </cell>
          <cell r="L473" t="str">
            <v>WEST REGION</v>
          </cell>
        </row>
        <row r="474">
          <cell r="A474">
            <v>456</v>
          </cell>
          <cell r="B474" t="str">
            <v>456-10-A-OR-4UO-050</v>
          </cell>
          <cell r="C474">
            <v>199</v>
          </cell>
          <cell r="D474">
            <v>4456</v>
          </cell>
          <cell r="E474" t="str">
            <v>Yes</v>
          </cell>
          <cell r="F474" t="str">
            <v>AWS - Marion County</v>
          </cell>
          <cell r="G474" t="str">
            <v>BU-261</v>
          </cell>
          <cell r="H474" t="str">
            <v>WOODBURN/SALEM</v>
          </cell>
          <cell r="I474" t="str">
            <v>ORIDMT</v>
          </cell>
          <cell r="J474" t="str">
            <v>OREGON-IDAHO-MONTANA DISTRICT</v>
          </cell>
          <cell r="K474" t="str">
            <v>WEST</v>
          </cell>
          <cell r="L474" t="str">
            <v>WEST REGION</v>
          </cell>
        </row>
        <row r="475">
          <cell r="A475" t="str">
            <v>U19</v>
          </cell>
          <cell r="B475" t="str">
            <v>U19-10-A-FL-9OO-050</v>
          </cell>
          <cell r="C475">
            <v>1394</v>
          </cell>
          <cell r="D475">
            <v>4459</v>
          </cell>
          <cell r="F475" t="str">
            <v>Delta Dade Recy - C&amp;D Recyc</v>
          </cell>
          <cell r="G475" t="str">
            <v>BU-953</v>
          </cell>
          <cell r="H475" t="str">
            <v>NON-OP SOUTH FLORIDA</v>
          </cell>
          <cell r="I475" t="str">
            <v>GULFCOAST</v>
          </cell>
          <cell r="J475" t="str">
            <v>GULF COAST DISTRICT</v>
          </cell>
          <cell r="K475" t="str">
            <v>SOUTH</v>
          </cell>
          <cell r="L475" t="str">
            <v>SOUTH REGION</v>
          </cell>
        </row>
        <row r="476">
          <cell r="A476" t="str">
            <v>U21</v>
          </cell>
          <cell r="B476" t="str">
            <v>U21-10-A-TX-13O-050</v>
          </cell>
          <cell r="C476">
            <v>1396</v>
          </cell>
          <cell r="D476">
            <v>4460</v>
          </cell>
          <cell r="F476" t="str">
            <v>Fort Worth Transfer Station</v>
          </cell>
          <cell r="G476" t="str">
            <v>BU-015</v>
          </cell>
          <cell r="H476" t="str">
            <v>DALLAS FTWORTH POST COLLECTION</v>
          </cell>
          <cell r="I476" t="str">
            <v>DFW/WESTTX</v>
          </cell>
          <cell r="J476" t="str">
            <v>DFW/WEST TEXAS DISTIRCT</v>
          </cell>
          <cell r="K476" t="str">
            <v>SOUTH</v>
          </cell>
          <cell r="L476" t="str">
            <v>SOUTH REGION</v>
          </cell>
        </row>
        <row r="477">
          <cell r="A477" t="str">
            <v>U22</v>
          </cell>
          <cell r="B477" t="str">
            <v>U22-10-A-SC-06O-050</v>
          </cell>
          <cell r="C477">
            <v>1397</v>
          </cell>
          <cell r="D477">
            <v>4461</v>
          </cell>
          <cell r="F477" t="str">
            <v>Fort Mill Transfer Station</v>
          </cell>
          <cell r="G477" t="str">
            <v>BU-156</v>
          </cell>
          <cell r="H477" t="str">
            <v>CHARLOTTE POST COLLECTION</v>
          </cell>
          <cell r="I477" t="str">
            <v>CAROLINAS</v>
          </cell>
          <cell r="J477" t="str">
            <v>CAROLINAS DISTRICT</v>
          </cell>
          <cell r="K477" t="str">
            <v>EAST</v>
          </cell>
          <cell r="L477" t="str">
            <v>EAST REGION</v>
          </cell>
        </row>
        <row r="478">
          <cell r="A478">
            <v>463</v>
          </cell>
          <cell r="B478" t="str">
            <v>463-10-A-FL-06O-050</v>
          </cell>
          <cell r="C478">
            <v>203</v>
          </cell>
          <cell r="D478">
            <v>4463</v>
          </cell>
          <cell r="E478" t="str">
            <v>Yes</v>
          </cell>
          <cell r="F478" t="str">
            <v>AWS - Fort Walton Beach</v>
          </cell>
          <cell r="G478" t="str">
            <v>BU-200</v>
          </cell>
          <cell r="H478" t="str">
            <v>PENSACOLA</v>
          </cell>
          <cell r="I478" t="str">
            <v>GULFCOAST</v>
          </cell>
          <cell r="J478" t="str">
            <v>GULF COAST DISTRICT</v>
          </cell>
          <cell r="K478" t="str">
            <v>SOUTH</v>
          </cell>
          <cell r="L478" t="str">
            <v>SOUTH REGION</v>
          </cell>
        </row>
        <row r="479">
          <cell r="A479">
            <v>464</v>
          </cell>
          <cell r="B479" t="str">
            <v>464-10-A-NY-3XO-050</v>
          </cell>
          <cell r="C479">
            <v>204</v>
          </cell>
          <cell r="D479">
            <v>4464</v>
          </cell>
          <cell r="E479" t="str">
            <v>Yes</v>
          </cell>
          <cell r="F479" t="str">
            <v>AWS - The Bronx</v>
          </cell>
          <cell r="G479" t="str">
            <v>BU-162</v>
          </cell>
          <cell r="H479" t="str">
            <v>BRONX</v>
          </cell>
          <cell r="I479" t="str">
            <v>NEW YORK</v>
          </cell>
          <cell r="J479" t="str">
            <v>NEW YORK DISTRICT</v>
          </cell>
          <cell r="K479" t="str">
            <v>EAST</v>
          </cell>
          <cell r="L479" t="str">
            <v>EAST REGION</v>
          </cell>
        </row>
        <row r="480">
          <cell r="A480">
            <v>466</v>
          </cell>
          <cell r="B480" t="str">
            <v>466-10-A-AZ-07O-050</v>
          </cell>
          <cell r="C480">
            <v>206</v>
          </cell>
          <cell r="D480">
            <v>4466</v>
          </cell>
          <cell r="E480" t="str">
            <v>Yes</v>
          </cell>
          <cell r="F480" t="str">
            <v>AWS - Yuma</v>
          </cell>
          <cell r="G480" t="str">
            <v>BU-243</v>
          </cell>
          <cell r="H480" t="str">
            <v>YUMA / IMPERIAL COUNTY</v>
          </cell>
          <cell r="I480" t="str">
            <v>SOCAL</v>
          </cell>
          <cell r="J480" t="str">
            <v>SOUTHERN CALIFORNIA DISTRICT</v>
          </cell>
          <cell r="K480" t="str">
            <v>WEST</v>
          </cell>
          <cell r="L480" t="str">
            <v>WEST REGION</v>
          </cell>
        </row>
        <row r="481">
          <cell r="A481">
            <v>467</v>
          </cell>
          <cell r="B481" t="str">
            <v>467-10-A-CA-07O-050</v>
          </cell>
          <cell r="C481">
            <v>207</v>
          </cell>
          <cell r="D481">
            <v>4467</v>
          </cell>
          <cell r="E481" t="str">
            <v>Yes</v>
          </cell>
          <cell r="F481" t="str">
            <v>Valley Envrionmental Services</v>
          </cell>
          <cell r="G481" t="str">
            <v>BU-243</v>
          </cell>
          <cell r="H481" t="str">
            <v>YUMA / IMPERIAL COUNTY</v>
          </cell>
          <cell r="I481" t="str">
            <v>SOCAL</v>
          </cell>
          <cell r="J481" t="str">
            <v>SOUTHERN CALIFORNIA DISTRICT</v>
          </cell>
          <cell r="K481" t="str">
            <v>WEST</v>
          </cell>
          <cell r="L481" t="str">
            <v>WEST REGION</v>
          </cell>
        </row>
        <row r="482">
          <cell r="A482">
            <v>468</v>
          </cell>
          <cell r="B482" t="str">
            <v>468-10-A-MO-06O-050</v>
          </cell>
          <cell r="C482">
            <v>208</v>
          </cell>
          <cell r="D482">
            <v>4468</v>
          </cell>
          <cell r="E482" t="str">
            <v>Yes</v>
          </cell>
          <cell r="F482" t="str">
            <v>AWS - Kansas City</v>
          </cell>
          <cell r="G482" t="str">
            <v>BU-096</v>
          </cell>
          <cell r="H482" t="str">
            <v>KANSAS CITY</v>
          </cell>
          <cell r="I482" t="str">
            <v>W MO/OK</v>
          </cell>
          <cell r="J482" t="str">
            <v>W MISSOURI/OKLAHOMA DISTRICT</v>
          </cell>
          <cell r="K482" t="str">
            <v>MIDWEST</v>
          </cell>
          <cell r="L482" t="str">
            <v>MIDWEST REGION</v>
          </cell>
        </row>
        <row r="483">
          <cell r="A483">
            <v>469</v>
          </cell>
          <cell r="B483" t="str">
            <v>469-10-A-OR-7QO-050</v>
          </cell>
          <cell r="C483">
            <v>209</v>
          </cell>
          <cell r="D483">
            <v>4469</v>
          </cell>
          <cell r="E483" t="str">
            <v>Yes</v>
          </cell>
          <cell r="F483" t="str">
            <v>AWS - Lake Oswego</v>
          </cell>
          <cell r="G483" t="str">
            <v>BU-256</v>
          </cell>
          <cell r="H483" t="str">
            <v>OREGON METRO</v>
          </cell>
          <cell r="I483" t="str">
            <v>ORIDMT</v>
          </cell>
          <cell r="J483" t="str">
            <v>OREGON-IDAHO-MONTANA DISTRICT</v>
          </cell>
          <cell r="K483" t="str">
            <v>WEST</v>
          </cell>
          <cell r="L483" t="str">
            <v>WEST REGION</v>
          </cell>
        </row>
        <row r="484">
          <cell r="A484" t="str">
            <v>U23</v>
          </cell>
          <cell r="B484" t="str">
            <v>U23-10-A-MI-1CO-050</v>
          </cell>
          <cell r="C484">
            <v>1398</v>
          </cell>
          <cell r="D484">
            <v>4470</v>
          </cell>
          <cell r="F484" t="str">
            <v>Tri City Transfer</v>
          </cell>
          <cell r="G484" t="str">
            <v>BU-083</v>
          </cell>
          <cell r="H484" t="str">
            <v>KALAMAZOO</v>
          </cell>
          <cell r="I484" t="str">
            <v>MICHIGAN</v>
          </cell>
          <cell r="J484" t="str">
            <v>MICHIGAN DISTRICT</v>
          </cell>
          <cell r="K484" t="str">
            <v>MIDWEST</v>
          </cell>
          <cell r="L484" t="str">
            <v>MIDWEST REGION</v>
          </cell>
        </row>
        <row r="485">
          <cell r="A485">
            <v>471</v>
          </cell>
          <cell r="B485" t="str">
            <v>471-10-A-CA-C1O-050</v>
          </cell>
          <cell r="C485">
            <v>210</v>
          </cell>
          <cell r="D485">
            <v>4471</v>
          </cell>
          <cell r="E485" t="str">
            <v>Yes</v>
          </cell>
          <cell r="F485" t="str">
            <v>BFI Services of Salinas</v>
          </cell>
          <cell r="G485" t="str">
            <v>BU-246</v>
          </cell>
          <cell r="H485" t="str">
            <v>SALINAS</v>
          </cell>
          <cell r="I485" t="str">
            <v>BAYAREA</v>
          </cell>
          <cell r="J485" t="str">
            <v>BAY AREA DISTRICT</v>
          </cell>
          <cell r="K485" t="str">
            <v>WEST</v>
          </cell>
          <cell r="L485" t="str">
            <v>WEST REGION</v>
          </cell>
        </row>
        <row r="486">
          <cell r="A486">
            <v>472</v>
          </cell>
          <cell r="B486" t="str">
            <v>472-10-A-OR-9GO-050</v>
          </cell>
          <cell r="C486">
            <v>211</v>
          </cell>
          <cell r="D486">
            <v>4472</v>
          </cell>
          <cell r="E486" t="str">
            <v>Yes</v>
          </cell>
          <cell r="F486" t="str">
            <v>AWS - Portland</v>
          </cell>
          <cell r="G486" t="str">
            <v>BU-256</v>
          </cell>
          <cell r="H486" t="str">
            <v>OREGON METRO</v>
          </cell>
          <cell r="I486" t="str">
            <v>ORIDMT</v>
          </cell>
          <cell r="J486" t="str">
            <v>OREGON-IDAHO-MONTANA DISTRICT</v>
          </cell>
          <cell r="K486" t="str">
            <v>WEST</v>
          </cell>
          <cell r="L486" t="str">
            <v>WEST REGION</v>
          </cell>
        </row>
        <row r="487">
          <cell r="A487">
            <v>473</v>
          </cell>
          <cell r="B487" t="str">
            <v>473-10-A-TX-9UO-050</v>
          </cell>
          <cell r="C487">
            <v>212</v>
          </cell>
          <cell r="D487">
            <v>4473</v>
          </cell>
          <cell r="E487" t="str">
            <v>Yes</v>
          </cell>
          <cell r="F487" t="str">
            <v>AWS - Brenham</v>
          </cell>
          <cell r="G487" t="str">
            <v>BU-061</v>
          </cell>
          <cell r="H487" t="str">
            <v>WEST HOUSTON</v>
          </cell>
          <cell r="I487" t="str">
            <v>HOUSTON</v>
          </cell>
          <cell r="J487" t="str">
            <v>HOUSTON DISTRICT</v>
          </cell>
          <cell r="K487" t="str">
            <v>SOUTH</v>
          </cell>
          <cell r="L487" t="str">
            <v>SOUTH REGION</v>
          </cell>
        </row>
        <row r="488">
          <cell r="A488" t="str">
            <v>U24</v>
          </cell>
          <cell r="B488" t="str">
            <v>U24-10-A-SC-06O-050</v>
          </cell>
          <cell r="C488">
            <v>1399</v>
          </cell>
          <cell r="D488">
            <v>4474</v>
          </cell>
          <cell r="F488" t="str">
            <v>Greenville T/S</v>
          </cell>
          <cell r="G488" t="str">
            <v>BU-149</v>
          </cell>
          <cell r="H488" t="str">
            <v>GREENVILLE SC</v>
          </cell>
          <cell r="I488" t="str">
            <v>CAROLINAS</v>
          </cell>
          <cell r="J488" t="str">
            <v>CAROLINAS DISTRICT</v>
          </cell>
          <cell r="K488" t="str">
            <v>EAST</v>
          </cell>
          <cell r="L488" t="str">
            <v>EAST REGION</v>
          </cell>
        </row>
        <row r="489">
          <cell r="A489">
            <v>475</v>
          </cell>
          <cell r="B489" t="str">
            <v>475-10-A-CO-9MO-050</v>
          </cell>
          <cell r="C489">
            <v>213</v>
          </cell>
          <cell r="D489">
            <v>4475</v>
          </cell>
          <cell r="E489" t="str">
            <v>Yes</v>
          </cell>
          <cell r="F489" t="str">
            <v>Frontier Waste Transfer</v>
          </cell>
          <cell r="G489" t="str">
            <v>BU-070</v>
          </cell>
          <cell r="H489" t="str">
            <v>DENVER HAULING</v>
          </cell>
          <cell r="I489" t="str">
            <v>MOUNTAIN</v>
          </cell>
          <cell r="J489" t="str">
            <v>MOUNTAIN DISTRICT</v>
          </cell>
          <cell r="K489" t="str">
            <v>WEST</v>
          </cell>
          <cell r="L489" t="str">
            <v>WEST REGION</v>
          </cell>
        </row>
        <row r="490">
          <cell r="A490">
            <v>477</v>
          </cell>
          <cell r="B490" t="str">
            <v>477-10-A-FL-9OO-050</v>
          </cell>
          <cell r="C490">
            <v>215</v>
          </cell>
          <cell r="D490">
            <v>4477</v>
          </cell>
          <cell r="E490" t="str">
            <v>Yes</v>
          </cell>
          <cell r="F490" t="str">
            <v>Delta Dade Recyc Corp - Haul</v>
          </cell>
          <cell r="G490" t="str">
            <v>BU-953</v>
          </cell>
          <cell r="H490" t="str">
            <v>NON-OP SOUTH FLORIDA</v>
          </cell>
          <cell r="I490" t="str">
            <v>GULFCOAST</v>
          </cell>
          <cell r="J490" t="str">
            <v>GULF COAST DISTRICT</v>
          </cell>
          <cell r="K490" t="str">
            <v>SOUTH</v>
          </cell>
          <cell r="L490" t="str">
            <v>SOUTH REGION</v>
          </cell>
        </row>
        <row r="491">
          <cell r="A491">
            <v>480</v>
          </cell>
          <cell r="B491" t="str">
            <v>480-10-A-IL-C1O-050</v>
          </cell>
          <cell r="C491">
            <v>218</v>
          </cell>
          <cell r="D491">
            <v>4480</v>
          </cell>
          <cell r="E491" t="str">
            <v>Yes</v>
          </cell>
          <cell r="F491" t="str">
            <v>AWS - Aurora</v>
          </cell>
          <cell r="G491" t="str">
            <v>BU-038</v>
          </cell>
          <cell r="H491" t="str">
            <v>AURORA</v>
          </cell>
          <cell r="I491" t="str">
            <v>CHICAGO</v>
          </cell>
          <cell r="J491" t="str">
            <v>CHICAGO DISTRICT</v>
          </cell>
          <cell r="K491" t="str">
            <v>MIDWEST</v>
          </cell>
          <cell r="L491" t="str">
            <v>MIDWEST REGION</v>
          </cell>
        </row>
        <row r="492">
          <cell r="A492">
            <v>482</v>
          </cell>
          <cell r="B492" t="str">
            <v>482-10-A-WA-92O-050</v>
          </cell>
          <cell r="C492">
            <v>220</v>
          </cell>
          <cell r="D492">
            <v>4482</v>
          </cell>
          <cell r="E492" t="str">
            <v>Yes</v>
          </cell>
          <cell r="F492" t="str">
            <v>Kitsap Disposal</v>
          </cell>
          <cell r="G492" t="str">
            <v>BU-269</v>
          </cell>
          <cell r="H492" t="str">
            <v>S. SEATTLE</v>
          </cell>
          <cell r="I492" t="str">
            <v>WASHINGTON</v>
          </cell>
          <cell r="J492" t="str">
            <v>WASHINGTON DISTRICT</v>
          </cell>
          <cell r="K492" t="str">
            <v>WEST</v>
          </cell>
          <cell r="L492" t="str">
            <v>WEST REGION</v>
          </cell>
        </row>
        <row r="493">
          <cell r="A493">
            <v>483</v>
          </cell>
          <cell r="B493" t="str">
            <v>483-10-A-MO-06O-050</v>
          </cell>
          <cell r="C493">
            <v>221</v>
          </cell>
          <cell r="D493">
            <v>4483</v>
          </cell>
          <cell r="E493" t="str">
            <v>Yes</v>
          </cell>
          <cell r="F493" t="str">
            <v>AWS - Union</v>
          </cell>
          <cell r="G493" t="str">
            <v>BU-108</v>
          </cell>
          <cell r="H493" t="str">
            <v>ST LOUIS</v>
          </cell>
          <cell r="I493" t="str">
            <v>STL METRO</v>
          </cell>
          <cell r="J493" t="str">
            <v>ST LOUIS METRO DISTRICT</v>
          </cell>
          <cell r="K493" t="str">
            <v>MIDWEST</v>
          </cell>
          <cell r="L493" t="str">
            <v>MIDWEST REGION</v>
          </cell>
        </row>
        <row r="494">
          <cell r="A494">
            <v>484</v>
          </cell>
          <cell r="B494" t="str">
            <v>484-10-A-AL-9BO-050</v>
          </cell>
          <cell r="C494">
            <v>222</v>
          </cell>
          <cell r="D494">
            <v>4484</v>
          </cell>
          <cell r="E494" t="str">
            <v>Yes</v>
          </cell>
          <cell r="F494" t="str">
            <v>AWS - Andalusia</v>
          </cell>
          <cell r="G494" t="str">
            <v>BU-200</v>
          </cell>
          <cell r="H494" t="str">
            <v>PENSACOLA</v>
          </cell>
          <cell r="I494" t="str">
            <v>GULFCOAST</v>
          </cell>
          <cell r="J494" t="str">
            <v>GULF COAST DISTRICT</v>
          </cell>
          <cell r="K494" t="str">
            <v>SOUTH</v>
          </cell>
          <cell r="L494" t="str">
            <v>SOUTH REGION</v>
          </cell>
        </row>
        <row r="495">
          <cell r="A495" t="str">
            <v>U26</v>
          </cell>
          <cell r="B495" t="str">
            <v>U26-10-A-VA-9BO-050</v>
          </cell>
          <cell r="C495">
            <v>1401</v>
          </cell>
          <cell r="D495">
            <v>4485</v>
          </cell>
          <cell r="F495" t="str">
            <v>Roanoke T/S</v>
          </cell>
          <cell r="G495" t="str">
            <v>BU-128</v>
          </cell>
          <cell r="H495" t="str">
            <v>SW VIRGINIA</v>
          </cell>
          <cell r="I495" t="str">
            <v>VIRGINIA</v>
          </cell>
          <cell r="J495" t="str">
            <v>VIRGINIA DISTRICT</v>
          </cell>
          <cell r="K495" t="str">
            <v>EAST</v>
          </cell>
          <cell r="L495" t="str">
            <v>EAST REGION</v>
          </cell>
        </row>
        <row r="496">
          <cell r="A496">
            <v>486</v>
          </cell>
          <cell r="B496" t="str">
            <v>486-10-A-GA-9BO-050</v>
          </cell>
          <cell r="C496">
            <v>223</v>
          </cell>
          <cell r="D496">
            <v>4486</v>
          </cell>
          <cell r="E496" t="str">
            <v>Yes</v>
          </cell>
          <cell r="F496" t="str">
            <v>AWS - Express Roll-Off</v>
          </cell>
          <cell r="G496" t="str">
            <v>BU-181</v>
          </cell>
          <cell r="H496" t="str">
            <v>ATLANTA</v>
          </cell>
          <cell r="I496" t="str">
            <v>GEORGIA</v>
          </cell>
          <cell r="J496" t="str">
            <v>GEORGIA DISTRICT</v>
          </cell>
          <cell r="K496" t="str">
            <v>SOUTH</v>
          </cell>
          <cell r="L496" t="str">
            <v>SOUTH REGION</v>
          </cell>
        </row>
        <row r="497">
          <cell r="A497">
            <v>487</v>
          </cell>
          <cell r="B497" t="str">
            <v>487-10-A-WA-92O-050</v>
          </cell>
          <cell r="C497">
            <v>224</v>
          </cell>
          <cell r="D497">
            <v>4487</v>
          </cell>
          <cell r="E497" t="str">
            <v>Yes</v>
          </cell>
          <cell r="F497" t="str">
            <v>AWS - Klickitat County</v>
          </cell>
          <cell r="G497" t="str">
            <v>BU-302</v>
          </cell>
          <cell r="H497" t="str">
            <v>WASHINGTON LANDFILLS</v>
          </cell>
          <cell r="I497" t="str">
            <v>WASHINGTON</v>
          </cell>
          <cell r="J497" t="str">
            <v>WASHINGTON DISTRICT</v>
          </cell>
          <cell r="K497" t="str">
            <v>WEST</v>
          </cell>
          <cell r="L497" t="str">
            <v>WEST REGION</v>
          </cell>
        </row>
        <row r="498">
          <cell r="A498">
            <v>488</v>
          </cell>
          <cell r="B498" t="str">
            <v>488-10-A-MI-13O-050</v>
          </cell>
          <cell r="C498">
            <v>225</v>
          </cell>
          <cell r="D498">
            <v>4488</v>
          </cell>
          <cell r="E498" t="str">
            <v>Yes</v>
          </cell>
          <cell r="F498" t="str">
            <v>Michigan District</v>
          </cell>
          <cell r="G498" t="str">
            <v>BU-086</v>
          </cell>
          <cell r="H498" t="str">
            <v>MUSKEGAN</v>
          </cell>
          <cell r="I498" t="str">
            <v>MICHIGAN</v>
          </cell>
          <cell r="J498" t="str">
            <v>MICHIGAN DISTRICT</v>
          </cell>
          <cell r="K498" t="str">
            <v>MIDWEST</v>
          </cell>
          <cell r="L498" t="str">
            <v>MIDWEST REGION</v>
          </cell>
        </row>
        <row r="499">
          <cell r="A499">
            <v>489</v>
          </cell>
          <cell r="B499" t="str">
            <v>489-10-A-MI-13O-050</v>
          </cell>
          <cell r="C499">
            <v>226</v>
          </cell>
          <cell r="D499">
            <v>4489</v>
          </cell>
          <cell r="E499" t="str">
            <v>Yes</v>
          </cell>
          <cell r="F499" t="str">
            <v>AWS - Muskegon</v>
          </cell>
          <cell r="G499" t="str">
            <v>BU-086</v>
          </cell>
          <cell r="H499" t="str">
            <v>MUSKEGAN</v>
          </cell>
          <cell r="I499" t="str">
            <v>MICHIGAN</v>
          </cell>
          <cell r="J499" t="str">
            <v>MICHIGAN DISTRICT</v>
          </cell>
          <cell r="K499" t="str">
            <v>MIDWEST</v>
          </cell>
          <cell r="L499" t="str">
            <v>MIDWEST REGION</v>
          </cell>
        </row>
        <row r="500">
          <cell r="A500" t="str">
            <v>U28</v>
          </cell>
          <cell r="B500" t="str">
            <v>U28-10-A-IL-07O-050</v>
          </cell>
          <cell r="C500">
            <v>1402</v>
          </cell>
          <cell r="D500">
            <v>4490</v>
          </cell>
          <cell r="F500" t="str">
            <v>Citiwaste Transfer</v>
          </cell>
          <cell r="G500" t="str">
            <v>BU-042</v>
          </cell>
          <cell r="H500" t="str">
            <v>PONTIAC/OTTAWA/JOLIET</v>
          </cell>
          <cell r="I500" t="str">
            <v>CHICAGO</v>
          </cell>
          <cell r="J500" t="str">
            <v>CHICAGO DISTRICT</v>
          </cell>
          <cell r="K500" t="str">
            <v>MIDWEST</v>
          </cell>
          <cell r="L500" t="str">
            <v>MIDWEST REGION</v>
          </cell>
        </row>
        <row r="501">
          <cell r="A501">
            <v>491</v>
          </cell>
          <cell r="B501" t="str">
            <v>491-10-A-MI-13O-050</v>
          </cell>
          <cell r="C501">
            <v>227</v>
          </cell>
          <cell r="D501">
            <v>4491</v>
          </cell>
          <cell r="E501" t="str">
            <v>Yes</v>
          </cell>
          <cell r="F501" t="str">
            <v>AWS - Pierson</v>
          </cell>
          <cell r="G501" t="str">
            <v>BU-084</v>
          </cell>
          <cell r="H501" t="str">
            <v>MANISTEE/PIERSON</v>
          </cell>
          <cell r="I501" t="str">
            <v>MICHIGAN</v>
          </cell>
          <cell r="J501" t="str">
            <v>MICHIGAN DISTRICT</v>
          </cell>
          <cell r="K501" t="str">
            <v>MIDWEST</v>
          </cell>
          <cell r="L501" t="str">
            <v>MIDWEST REGION</v>
          </cell>
        </row>
        <row r="502">
          <cell r="A502">
            <v>492</v>
          </cell>
          <cell r="B502" t="str">
            <v>492-10-A-WA-80O-050</v>
          </cell>
          <cell r="C502">
            <v>228</v>
          </cell>
          <cell r="D502">
            <v>4492</v>
          </cell>
          <cell r="F502" t="str">
            <v>Kent-Meridian JV Adj Company</v>
          </cell>
          <cell r="G502" t="str">
            <v>BU-269</v>
          </cell>
          <cell r="H502" t="str">
            <v>S. SEATTLE</v>
          </cell>
          <cell r="I502" t="str">
            <v>WASHINGTON</v>
          </cell>
          <cell r="J502" t="str">
            <v>WASHINGTON DISTRICT</v>
          </cell>
          <cell r="K502" t="str">
            <v>WEST</v>
          </cell>
          <cell r="L502" t="str">
            <v>WEST REGION</v>
          </cell>
        </row>
        <row r="503">
          <cell r="A503">
            <v>493</v>
          </cell>
          <cell r="B503" t="str">
            <v>493-10-A-UT-C1O-050</v>
          </cell>
          <cell r="C503">
            <v>229</v>
          </cell>
          <cell r="D503">
            <v>4493</v>
          </cell>
          <cell r="E503" t="str">
            <v>Yes</v>
          </cell>
          <cell r="F503" t="str">
            <v>AWS - Northern Utah</v>
          </cell>
          <cell r="G503" t="str">
            <v>BU-115</v>
          </cell>
          <cell r="H503" t="str">
            <v>SALT LAKE CITY / UTAH COUNTY</v>
          </cell>
          <cell r="I503" t="str">
            <v>MOUNTAIN</v>
          </cell>
          <cell r="J503" t="str">
            <v>MOUNTAIN DISTRICT</v>
          </cell>
          <cell r="K503" t="str">
            <v>WEST</v>
          </cell>
          <cell r="L503" t="str">
            <v>WEST REGION</v>
          </cell>
        </row>
        <row r="504">
          <cell r="A504">
            <v>494</v>
          </cell>
          <cell r="B504" t="str">
            <v>494-10-A-UT-C1O-050</v>
          </cell>
          <cell r="C504">
            <v>230</v>
          </cell>
          <cell r="D504">
            <v>4494</v>
          </cell>
          <cell r="E504" t="str">
            <v>Yes</v>
          </cell>
          <cell r="F504" t="str">
            <v>AWS - Summit County</v>
          </cell>
          <cell r="G504" t="str">
            <v>BU-115</v>
          </cell>
          <cell r="H504" t="str">
            <v>SALT LAKE CITY / UTAH COUNTY</v>
          </cell>
          <cell r="I504" t="str">
            <v>MOUNTAIN</v>
          </cell>
          <cell r="J504" t="str">
            <v>MOUNTAIN DISTRICT</v>
          </cell>
          <cell r="K504" t="str">
            <v>WEST</v>
          </cell>
          <cell r="L504" t="str">
            <v>WEST REGION</v>
          </cell>
        </row>
        <row r="505">
          <cell r="A505">
            <v>495</v>
          </cell>
          <cell r="B505" t="str">
            <v>495-10-A-UT-C1O-050</v>
          </cell>
          <cell r="C505">
            <v>231</v>
          </cell>
          <cell r="D505">
            <v>4495</v>
          </cell>
          <cell r="E505" t="str">
            <v>Yes</v>
          </cell>
          <cell r="F505" t="str">
            <v>AWS - Utah County</v>
          </cell>
          <cell r="G505" t="str">
            <v>BU-115</v>
          </cell>
          <cell r="H505" t="str">
            <v>SALT LAKE CITY / UTAH COUNTY</v>
          </cell>
          <cell r="I505" t="str">
            <v>MOUNTAIN</v>
          </cell>
          <cell r="J505" t="str">
            <v>MOUNTAIN DISTRICT</v>
          </cell>
          <cell r="K505" t="str">
            <v>WEST</v>
          </cell>
          <cell r="L505" t="str">
            <v>WEST REGION</v>
          </cell>
        </row>
        <row r="506">
          <cell r="A506">
            <v>496</v>
          </cell>
          <cell r="B506" t="str">
            <v>496-10-A-MN-3PO-050</v>
          </cell>
          <cell r="C506">
            <v>232</v>
          </cell>
          <cell r="D506">
            <v>4496</v>
          </cell>
          <cell r="E506" t="str">
            <v>Yes</v>
          </cell>
          <cell r="F506" t="str">
            <v>AWS - Exp Roll-Off-Twin Cities</v>
          </cell>
          <cell r="G506" t="str">
            <v>BU-047</v>
          </cell>
          <cell r="H506" t="str">
            <v>ST. PAUL</v>
          </cell>
          <cell r="I506" t="str">
            <v>MINNESOTA</v>
          </cell>
          <cell r="J506" t="str">
            <v>MINNESOTA DISTRICT</v>
          </cell>
          <cell r="K506" t="str">
            <v>MIDWEST</v>
          </cell>
          <cell r="L506" t="str">
            <v>MIDWEST REGION</v>
          </cell>
        </row>
        <row r="507">
          <cell r="A507">
            <v>497</v>
          </cell>
          <cell r="B507" t="str">
            <v>497-10-A-MO-A2O-050</v>
          </cell>
          <cell r="C507">
            <v>233</v>
          </cell>
          <cell r="D507">
            <v>4497</v>
          </cell>
          <cell r="E507" t="str">
            <v>Yes</v>
          </cell>
          <cell r="F507" t="str">
            <v>AWS - Liberty</v>
          </cell>
          <cell r="G507" t="str">
            <v>BU-096</v>
          </cell>
          <cell r="H507" t="str">
            <v>KANSAS CITY</v>
          </cell>
          <cell r="I507" t="str">
            <v>W MO/OK</v>
          </cell>
          <cell r="J507" t="str">
            <v>W MISSOURI/OKLAHOMA DISTRICT</v>
          </cell>
          <cell r="K507" t="str">
            <v>MIDWEST</v>
          </cell>
          <cell r="L507" t="str">
            <v>MIDWEST REGION</v>
          </cell>
        </row>
        <row r="508">
          <cell r="A508">
            <v>498</v>
          </cell>
          <cell r="B508" t="str">
            <v>498-10-A-TX-8ZO-050</v>
          </cell>
          <cell r="C508">
            <v>234</v>
          </cell>
          <cell r="D508">
            <v>4498</v>
          </cell>
          <cell r="F508" t="str">
            <v>Houston Container Maintainence</v>
          </cell>
          <cell r="G508" t="str">
            <v>BU-057</v>
          </cell>
          <cell r="H508" t="str">
            <v>HOUSTON POST COLLECTION</v>
          </cell>
          <cell r="I508" t="str">
            <v>HOUSTON</v>
          </cell>
          <cell r="J508" t="str">
            <v>HOUSTON DISTRICT</v>
          </cell>
          <cell r="K508" t="str">
            <v>SOUTH</v>
          </cell>
          <cell r="L508" t="str">
            <v>SOUTH REGION</v>
          </cell>
        </row>
        <row r="509">
          <cell r="A509">
            <v>499</v>
          </cell>
          <cell r="B509" t="str">
            <v>499-10-A-MN-6UO-050</v>
          </cell>
          <cell r="C509">
            <v>235</v>
          </cell>
          <cell r="D509">
            <v>4499</v>
          </cell>
          <cell r="E509" t="str">
            <v>Yes</v>
          </cell>
          <cell r="F509" t="str">
            <v>PSI Waste Systems - Idaho Fall</v>
          </cell>
          <cell r="G509" t="str">
            <v>BU-116</v>
          </cell>
          <cell r="H509" t="str">
            <v>BOISE</v>
          </cell>
          <cell r="I509" t="str">
            <v>ORIDMT</v>
          </cell>
          <cell r="J509" t="str">
            <v>OREGON-IDAHO-MONTANA DISTRICT</v>
          </cell>
          <cell r="K509" t="str">
            <v>WEST</v>
          </cell>
          <cell r="L509" t="str">
            <v>WEST REGION</v>
          </cell>
        </row>
        <row r="510">
          <cell r="A510">
            <v>500</v>
          </cell>
          <cell r="B510" t="str">
            <v>500-10-A-MN-6UO-050</v>
          </cell>
          <cell r="C510">
            <v>236</v>
          </cell>
          <cell r="D510">
            <v>4500</v>
          </cell>
          <cell r="E510" t="str">
            <v>Yes</v>
          </cell>
          <cell r="F510" t="str">
            <v>Wood River Rubbish</v>
          </cell>
          <cell r="G510" t="str">
            <v>BU-116</v>
          </cell>
          <cell r="H510" t="str">
            <v>BOISE</v>
          </cell>
          <cell r="I510" t="str">
            <v>ORIDMT</v>
          </cell>
          <cell r="J510" t="str">
            <v>OREGON-IDAHO-MONTANA DISTRICT</v>
          </cell>
          <cell r="K510" t="str">
            <v>WEST</v>
          </cell>
          <cell r="L510" t="str">
            <v>WEST REGION</v>
          </cell>
        </row>
        <row r="511">
          <cell r="A511">
            <v>501</v>
          </cell>
          <cell r="B511" t="str">
            <v>501-10-A-KS-06O-050</v>
          </cell>
          <cell r="C511">
            <v>237</v>
          </cell>
          <cell r="D511">
            <v>4501</v>
          </cell>
          <cell r="E511" t="str">
            <v>Yes</v>
          </cell>
          <cell r="F511" t="str">
            <v>AWS - Kansas City</v>
          </cell>
          <cell r="G511" t="str">
            <v>BU-096</v>
          </cell>
          <cell r="H511" t="str">
            <v>KANSAS CITY</v>
          </cell>
          <cell r="I511" t="str">
            <v>W MO/OK</v>
          </cell>
          <cell r="J511" t="str">
            <v>W MISSOURI/OKLAHOMA DISTRICT</v>
          </cell>
          <cell r="K511" t="str">
            <v>MIDWEST</v>
          </cell>
          <cell r="L511" t="str">
            <v>MIDWEST REGION</v>
          </cell>
        </row>
        <row r="512">
          <cell r="A512" t="str">
            <v>U29</v>
          </cell>
          <cell r="B512" t="str">
            <v>U29-10-A-MO-06O-050</v>
          </cell>
          <cell r="C512">
            <v>1403</v>
          </cell>
          <cell r="D512">
            <v>4502</v>
          </cell>
          <cell r="F512" t="str">
            <v>Jackson Transfer</v>
          </cell>
          <cell r="G512" t="str">
            <v>BU-106</v>
          </cell>
          <cell r="H512" t="str">
            <v>SOUTHEAST MISSOURI</v>
          </cell>
          <cell r="I512" t="str">
            <v>STL METRO</v>
          </cell>
          <cell r="J512" t="str">
            <v>ST LOUIS METRO DISTRICT</v>
          </cell>
          <cell r="K512" t="str">
            <v>MIDWEST</v>
          </cell>
          <cell r="L512" t="str">
            <v>MIDWEST REGION</v>
          </cell>
        </row>
        <row r="513">
          <cell r="A513" t="str">
            <v>U31</v>
          </cell>
          <cell r="B513" t="str">
            <v>U31-10-A-TN-9BO-050</v>
          </cell>
          <cell r="C513">
            <v>1404</v>
          </cell>
          <cell r="D513">
            <v>4503</v>
          </cell>
          <cell r="F513" t="str">
            <v>AAA MSW Transfer</v>
          </cell>
          <cell r="G513" t="str">
            <v>BU-145</v>
          </cell>
          <cell r="H513" t="str">
            <v>NASHVILLE HAULING</v>
          </cell>
          <cell r="I513" t="str">
            <v>KENTUCKYTN</v>
          </cell>
          <cell r="J513" t="str">
            <v>KENTUCKY-TENNESSEE DISTRICT</v>
          </cell>
          <cell r="K513" t="str">
            <v>MIDWEST</v>
          </cell>
          <cell r="L513" t="str">
            <v>MIDWEST REGION</v>
          </cell>
        </row>
        <row r="514">
          <cell r="A514" t="str">
            <v>U32</v>
          </cell>
          <cell r="B514" t="str">
            <v>U32-10-A-TN-9BO-050</v>
          </cell>
          <cell r="C514">
            <v>1405</v>
          </cell>
          <cell r="D514">
            <v>4504</v>
          </cell>
          <cell r="F514" t="str">
            <v>ISWA Transfer Stations</v>
          </cell>
          <cell r="G514" t="str">
            <v>BU-197</v>
          </cell>
          <cell r="H514" t="str">
            <v>MURFREESBORO</v>
          </cell>
          <cell r="I514" t="str">
            <v>KENTUCKYTN</v>
          </cell>
          <cell r="J514" t="str">
            <v>KENTUCKY-TENNESSEE DISTRICT</v>
          </cell>
          <cell r="K514" t="str">
            <v>MIDWEST</v>
          </cell>
          <cell r="L514" t="str">
            <v>MIDWEST REGION</v>
          </cell>
        </row>
        <row r="515">
          <cell r="A515" t="str">
            <v>U33</v>
          </cell>
          <cell r="B515" t="str">
            <v>U33-10-A-AL-9BO-050</v>
          </cell>
          <cell r="C515">
            <v>1406</v>
          </cell>
          <cell r="D515">
            <v>4505</v>
          </cell>
          <cell r="F515" t="str">
            <v>Andalusia Transfer Station</v>
          </cell>
          <cell r="G515" t="str">
            <v>BU-200</v>
          </cell>
          <cell r="H515" t="str">
            <v>PENSACOLA</v>
          </cell>
          <cell r="I515" t="str">
            <v>GULFCOAST</v>
          </cell>
          <cell r="J515" t="str">
            <v>GULF COAST DISTRICT</v>
          </cell>
          <cell r="K515" t="str">
            <v>SOUTH</v>
          </cell>
          <cell r="L515" t="str">
            <v>SOUTH REGION</v>
          </cell>
        </row>
        <row r="516">
          <cell r="A516" t="str">
            <v>U34</v>
          </cell>
          <cell r="B516" t="str">
            <v>U34-10-A-FL-3PO-050</v>
          </cell>
          <cell r="C516">
            <v>1407</v>
          </cell>
          <cell r="D516">
            <v>4506</v>
          </cell>
          <cell r="F516" t="str">
            <v>Pensacola Transfer Station</v>
          </cell>
          <cell r="G516" t="str">
            <v>BU-200</v>
          </cell>
          <cell r="H516" t="str">
            <v>PENSACOLA</v>
          </cell>
          <cell r="I516" t="str">
            <v>GULFCOAST</v>
          </cell>
          <cell r="J516" t="str">
            <v>GULF COAST DISTRICT</v>
          </cell>
          <cell r="K516" t="str">
            <v>SOUTH</v>
          </cell>
          <cell r="L516" t="str">
            <v>SOUTH REGION</v>
          </cell>
        </row>
        <row r="517">
          <cell r="A517" t="str">
            <v>U35</v>
          </cell>
          <cell r="B517" t="str">
            <v>U35-10-A-AL-9BO-050</v>
          </cell>
          <cell r="C517">
            <v>1408</v>
          </cell>
          <cell r="D517">
            <v>4507</v>
          </cell>
          <cell r="F517" t="str">
            <v>Greenville(AL) Transfer</v>
          </cell>
          <cell r="G517" t="str">
            <v>BU-199</v>
          </cell>
          <cell r="H517" t="str">
            <v>SOUTH CENTRAL ALABAMA</v>
          </cell>
          <cell r="I517" t="str">
            <v>GULFCOAST</v>
          </cell>
          <cell r="J517" t="str">
            <v>GULF COAST DISTRICT</v>
          </cell>
          <cell r="K517" t="str">
            <v>SOUTH</v>
          </cell>
          <cell r="L517" t="str">
            <v>SOUTH REGION</v>
          </cell>
        </row>
        <row r="518">
          <cell r="A518" t="str">
            <v>U36</v>
          </cell>
          <cell r="B518" t="str">
            <v>U36-10-A-AL-9BO-050</v>
          </cell>
          <cell r="C518">
            <v>1409</v>
          </cell>
          <cell r="D518">
            <v>4508</v>
          </cell>
          <cell r="F518" t="str">
            <v>Mobile Transfer Station</v>
          </cell>
          <cell r="G518" t="str">
            <v>BU-198</v>
          </cell>
          <cell r="H518" t="str">
            <v>MOBILE</v>
          </cell>
          <cell r="I518" t="str">
            <v>GULFCOAST</v>
          </cell>
          <cell r="J518" t="str">
            <v>GULF COAST DISTRICT</v>
          </cell>
          <cell r="K518" t="str">
            <v>SOUTH</v>
          </cell>
          <cell r="L518" t="str">
            <v>SOUTH REGION</v>
          </cell>
        </row>
        <row r="519">
          <cell r="A519">
            <v>509</v>
          </cell>
          <cell r="B519" t="str">
            <v>509-10-A-CA-13O-050</v>
          </cell>
          <cell r="C519">
            <v>238</v>
          </cell>
          <cell r="D519">
            <v>4509</v>
          </cell>
          <cell r="E519" t="str">
            <v>Yes</v>
          </cell>
          <cell r="F519" t="str">
            <v>Pacific Waste Svcs</v>
          </cell>
          <cell r="G519" t="str">
            <v>BU-265</v>
          </cell>
          <cell r="H519" t="str">
            <v>SAN DIEGO HAULING</v>
          </cell>
          <cell r="I519" t="str">
            <v>SOCAL</v>
          </cell>
          <cell r="J519" t="str">
            <v>SOUTHERN CALIFORNIA DISTRICT</v>
          </cell>
          <cell r="K519" t="str">
            <v>WEST</v>
          </cell>
          <cell r="L519" t="str">
            <v>WEST REGION</v>
          </cell>
        </row>
        <row r="520">
          <cell r="A520" t="str">
            <v>U37</v>
          </cell>
          <cell r="B520" t="str">
            <v>U37-10-A-IA-06O-050</v>
          </cell>
          <cell r="C520">
            <v>1410</v>
          </cell>
          <cell r="D520">
            <v>4510</v>
          </cell>
          <cell r="F520" t="str">
            <v>Hawkeye Transfer</v>
          </cell>
          <cell r="G520" t="str">
            <v>BU-051</v>
          </cell>
          <cell r="H520" t="str">
            <v>BETTENDORF / CLINTON IA</v>
          </cell>
          <cell r="I520" t="str">
            <v>WILLINOIS</v>
          </cell>
          <cell r="J520" t="str">
            <v>WESTERN ILLINOIS DISTRICT</v>
          </cell>
          <cell r="K520" t="str">
            <v>MIDWEST</v>
          </cell>
          <cell r="L520" t="str">
            <v>MIDWEST REGION</v>
          </cell>
        </row>
        <row r="521">
          <cell r="A521" t="str">
            <v>U38</v>
          </cell>
          <cell r="B521" t="str">
            <v>U38-10-A-PR-6AO-050</v>
          </cell>
          <cell r="C521">
            <v>1411</v>
          </cell>
          <cell r="D521">
            <v>4511</v>
          </cell>
          <cell r="F521" t="str">
            <v>Cirda T/S</v>
          </cell>
          <cell r="G521" t="str">
            <v>BU-034</v>
          </cell>
          <cell r="H521" t="str">
            <v>SAN JUAN RESIDENTIAL</v>
          </cell>
          <cell r="I521" t="str">
            <v>PUERTORICO</v>
          </cell>
          <cell r="J521" t="str">
            <v>PUERTO RICO DISTRICT</v>
          </cell>
          <cell r="K521" t="str">
            <v>SOUTH</v>
          </cell>
          <cell r="L521" t="str">
            <v>SOUTH REGION</v>
          </cell>
        </row>
        <row r="522">
          <cell r="A522" t="str">
            <v>U39</v>
          </cell>
          <cell r="B522" t="str">
            <v>U39-10-A-ID-C1O-050</v>
          </cell>
          <cell r="C522">
            <v>1412</v>
          </cell>
          <cell r="D522">
            <v>4512</v>
          </cell>
          <cell r="F522" t="str">
            <v>Boise Transfer Station</v>
          </cell>
          <cell r="G522" t="str">
            <v>BU-116</v>
          </cell>
          <cell r="H522" t="str">
            <v>BOISE</v>
          </cell>
          <cell r="I522" t="str">
            <v>ORIDMT</v>
          </cell>
          <cell r="J522" t="str">
            <v>OREGON-IDAHO-MONTANA DISTRICT</v>
          </cell>
          <cell r="K522" t="str">
            <v>WEST</v>
          </cell>
          <cell r="L522" t="str">
            <v>WEST REGION</v>
          </cell>
        </row>
        <row r="523">
          <cell r="A523" t="str">
            <v>U41</v>
          </cell>
          <cell r="B523" t="str">
            <v>U41-10-A-IL-2BO-050</v>
          </cell>
          <cell r="C523">
            <v>1414</v>
          </cell>
          <cell r="D523">
            <v>4513</v>
          </cell>
          <cell r="F523" t="str">
            <v>Bloomington Transfer</v>
          </cell>
          <cell r="G523" t="str">
            <v>BU-028</v>
          </cell>
          <cell r="H523" t="str">
            <v>BLOOMINGTON</v>
          </cell>
          <cell r="I523" t="str">
            <v>WILLINOIS</v>
          </cell>
          <cell r="J523" t="str">
            <v>WESTERN ILLINOIS DISTRICT</v>
          </cell>
          <cell r="K523" t="str">
            <v>MIDWEST</v>
          </cell>
          <cell r="L523" t="str">
            <v>MIDWEST REGION</v>
          </cell>
        </row>
        <row r="524">
          <cell r="A524">
            <v>514</v>
          </cell>
          <cell r="B524" t="str">
            <v>514-10-A-AZ-07O-050</v>
          </cell>
          <cell r="C524">
            <v>239</v>
          </cell>
          <cell r="D524">
            <v>4514</v>
          </cell>
          <cell r="F524" t="str">
            <v>Chandler L/F</v>
          </cell>
          <cell r="G524" t="str">
            <v>BU-240</v>
          </cell>
          <cell r="H524" t="str">
            <v>EAST PHOENIX</v>
          </cell>
          <cell r="I524" t="str">
            <v>ARIZONA</v>
          </cell>
          <cell r="J524" t="str">
            <v>ARIZONA DISTRICT</v>
          </cell>
          <cell r="K524" t="str">
            <v>WEST</v>
          </cell>
          <cell r="L524" t="str">
            <v>WEST REGION</v>
          </cell>
        </row>
        <row r="525">
          <cell r="A525">
            <v>515</v>
          </cell>
          <cell r="B525" t="str">
            <v>515-10-A-AZ-63O-050</v>
          </cell>
          <cell r="C525">
            <v>240</v>
          </cell>
          <cell r="D525">
            <v>4515</v>
          </cell>
          <cell r="F525" t="str">
            <v>Queen Creek L/F</v>
          </cell>
          <cell r="G525" t="str">
            <v>BU-240</v>
          </cell>
          <cell r="H525" t="str">
            <v>EAST PHOENIX</v>
          </cell>
          <cell r="I525" t="str">
            <v>ARIZONA</v>
          </cell>
          <cell r="J525" t="str">
            <v>ARIZONA DISTRICT</v>
          </cell>
          <cell r="K525" t="str">
            <v>WEST</v>
          </cell>
          <cell r="L525" t="str">
            <v>WEST REGION</v>
          </cell>
        </row>
        <row r="526">
          <cell r="A526">
            <v>516</v>
          </cell>
          <cell r="B526" t="str">
            <v>516-10-A-AZ-6UO-050</v>
          </cell>
          <cell r="C526">
            <v>241</v>
          </cell>
          <cell r="D526">
            <v>4516</v>
          </cell>
          <cell r="E526" t="str">
            <v>Yes</v>
          </cell>
          <cell r="F526" t="str">
            <v>AWS - Page</v>
          </cell>
          <cell r="G526" t="str">
            <v>BU-114</v>
          </cell>
          <cell r="H526" t="str">
            <v>WESTERN UTAH</v>
          </cell>
          <cell r="I526" t="str">
            <v>MOUNTAIN</v>
          </cell>
          <cell r="J526" t="str">
            <v>MOUNTAIN DISTRICT</v>
          </cell>
          <cell r="K526" t="str">
            <v>WEST</v>
          </cell>
          <cell r="L526" t="str">
            <v>WEST REGION</v>
          </cell>
        </row>
        <row r="527">
          <cell r="A527" t="str">
            <v>U42</v>
          </cell>
          <cell r="B527" t="str">
            <v>U42-10-A-CA-9VO-050</v>
          </cell>
          <cell r="C527">
            <v>1415</v>
          </cell>
          <cell r="D527">
            <v>4517</v>
          </cell>
          <cell r="F527" t="str">
            <v>Palomar Transfer Station</v>
          </cell>
          <cell r="G527" t="str">
            <v>BU-263</v>
          </cell>
          <cell r="H527" t="str">
            <v>SAN DIEGO LANDFILLS</v>
          </cell>
          <cell r="I527" t="str">
            <v>SOCAL</v>
          </cell>
          <cell r="J527" t="str">
            <v>SOUTHERN CALIFORNIA DISTRICT</v>
          </cell>
          <cell r="K527" t="str">
            <v>WEST</v>
          </cell>
          <cell r="L527" t="str">
            <v>WEST REGION</v>
          </cell>
        </row>
        <row r="528">
          <cell r="A528" t="str">
            <v>U43</v>
          </cell>
          <cell r="B528" t="str">
            <v>U43-10-A-SC-06O-050</v>
          </cell>
          <cell r="C528">
            <v>1416</v>
          </cell>
          <cell r="D528">
            <v>4518</v>
          </cell>
          <cell r="F528" t="str">
            <v>Newberry T/S</v>
          </cell>
          <cell r="G528" t="str">
            <v>BU-147</v>
          </cell>
          <cell r="H528" t="str">
            <v>COLUMBIA MARKET/LEE COUNTY</v>
          </cell>
          <cell r="I528" t="str">
            <v>CAROLINAS</v>
          </cell>
          <cell r="J528" t="str">
            <v>CAROLINAS DISTRICT</v>
          </cell>
          <cell r="K528" t="str">
            <v>EAST</v>
          </cell>
          <cell r="L528" t="str">
            <v>EAST REGION</v>
          </cell>
        </row>
        <row r="529">
          <cell r="A529" t="str">
            <v>U47</v>
          </cell>
          <cell r="B529" t="str">
            <v>U47-10-A-NC-9BO-050</v>
          </cell>
          <cell r="C529">
            <v>1420</v>
          </cell>
          <cell r="D529">
            <v>4519</v>
          </cell>
          <cell r="F529" t="str">
            <v>Cary Transfer</v>
          </cell>
          <cell r="G529" t="str">
            <v>BU-157</v>
          </cell>
          <cell r="H529" t="str">
            <v>RALEIGH / DURHAM</v>
          </cell>
          <cell r="I529" t="str">
            <v>CAROLINAS</v>
          </cell>
          <cell r="J529" t="str">
            <v>CAROLINAS DISTRICT</v>
          </cell>
          <cell r="K529" t="str">
            <v>EAST</v>
          </cell>
          <cell r="L529" t="str">
            <v>EAST REGION</v>
          </cell>
        </row>
        <row r="530">
          <cell r="A530" t="str">
            <v>U48</v>
          </cell>
          <cell r="B530" t="str">
            <v>U48-10-A-OK-13O-050</v>
          </cell>
          <cell r="C530">
            <v>1421</v>
          </cell>
          <cell r="D530">
            <v>4520</v>
          </cell>
          <cell r="F530" t="str">
            <v>Clinton Transfer Station</v>
          </cell>
          <cell r="G530" t="str">
            <v>BU-019</v>
          </cell>
          <cell r="H530" t="str">
            <v>OKLAHOMA CITY</v>
          </cell>
          <cell r="I530" t="str">
            <v>W MO/OK</v>
          </cell>
          <cell r="J530" t="str">
            <v>W MISSOURI/OKLAHOMA DISTRICT</v>
          </cell>
          <cell r="K530" t="str">
            <v>MIDWEST</v>
          </cell>
          <cell r="L530" t="str">
            <v>MIDWEST REGION</v>
          </cell>
        </row>
        <row r="531">
          <cell r="A531" t="str">
            <v>U49</v>
          </cell>
          <cell r="B531" t="str">
            <v>U49-10-A-OK-13O-050</v>
          </cell>
          <cell r="C531">
            <v>1422</v>
          </cell>
          <cell r="D531">
            <v>4521</v>
          </cell>
          <cell r="F531" t="str">
            <v>Weatherford Transfer Station</v>
          </cell>
          <cell r="G531" t="str">
            <v>BU-019</v>
          </cell>
          <cell r="H531" t="str">
            <v>OKLAHOMA CITY</v>
          </cell>
          <cell r="I531" t="str">
            <v>W MO/OK</v>
          </cell>
          <cell r="J531" t="str">
            <v>W MISSOURI/OKLAHOMA DISTRICT</v>
          </cell>
          <cell r="K531" t="str">
            <v>MIDWEST</v>
          </cell>
          <cell r="L531" t="str">
            <v>MIDWEST REGION</v>
          </cell>
        </row>
        <row r="532">
          <cell r="A532">
            <v>522</v>
          </cell>
          <cell r="B532" t="str">
            <v>522-10-A-AZ-3QO-050</v>
          </cell>
          <cell r="C532">
            <v>242</v>
          </cell>
          <cell r="D532">
            <v>4522</v>
          </cell>
          <cell r="F532" t="str">
            <v>Mojave County L/F</v>
          </cell>
          <cell r="G532" t="str">
            <v>BU-242</v>
          </cell>
          <cell r="H532" t="str">
            <v>WESTERN ARIZONA</v>
          </cell>
          <cell r="I532" t="str">
            <v>ARIZONA</v>
          </cell>
          <cell r="J532" t="str">
            <v>ARIZONA DISTRICT</v>
          </cell>
          <cell r="K532" t="str">
            <v>WEST</v>
          </cell>
          <cell r="L532" t="str">
            <v>WEST REGION</v>
          </cell>
        </row>
        <row r="533">
          <cell r="A533">
            <v>523</v>
          </cell>
          <cell r="B533" t="str">
            <v>523-10-A-TX-13O-050</v>
          </cell>
          <cell r="C533">
            <v>243</v>
          </cell>
          <cell r="D533">
            <v>4523</v>
          </cell>
          <cell r="E533" t="str">
            <v>Yes</v>
          </cell>
          <cell r="F533" t="str">
            <v>AWS - Hutchins</v>
          </cell>
          <cell r="G533" t="str">
            <v>BU-014</v>
          </cell>
          <cell r="H533" t="str">
            <v>S. DALLAS / ITASCA</v>
          </cell>
          <cell r="I533" t="str">
            <v>DFW/WESTTX</v>
          </cell>
          <cell r="J533" t="str">
            <v>DFW/WEST TEXAS DISTIRCT</v>
          </cell>
          <cell r="K533" t="str">
            <v>SOUTH</v>
          </cell>
          <cell r="L533" t="str">
            <v>SOUTH REGION</v>
          </cell>
        </row>
        <row r="534">
          <cell r="A534">
            <v>524</v>
          </cell>
          <cell r="B534" t="str">
            <v>524-10-A-TX-58O-050</v>
          </cell>
          <cell r="C534">
            <v>244</v>
          </cell>
          <cell r="D534">
            <v>4524</v>
          </cell>
          <cell r="F534" t="str">
            <v>Trinity Oaks L/F</v>
          </cell>
          <cell r="G534" t="str">
            <v>BU-982</v>
          </cell>
          <cell r="H534" t="str">
            <v>NON-OP DALLAS FORT WORTH</v>
          </cell>
          <cell r="I534" t="str">
            <v>DFW/WESTTX</v>
          </cell>
          <cell r="J534" t="str">
            <v>DFW/WEST TEXAS DISTIRCT</v>
          </cell>
          <cell r="K534" t="str">
            <v>SOUTH</v>
          </cell>
          <cell r="L534" t="str">
            <v>SOUTH REGION</v>
          </cell>
        </row>
        <row r="535">
          <cell r="A535">
            <v>525</v>
          </cell>
          <cell r="B535" t="str">
            <v>525-10-A-TX-1XO-050</v>
          </cell>
          <cell r="C535">
            <v>245</v>
          </cell>
          <cell r="D535">
            <v>4525</v>
          </cell>
          <cell r="F535" t="str">
            <v>Camelot L/F</v>
          </cell>
          <cell r="G535" t="str">
            <v>BU-015</v>
          </cell>
          <cell r="H535" t="str">
            <v>DALLAS FTWORTH POST COLLECTION</v>
          </cell>
          <cell r="I535" t="str">
            <v>DFW/WESTTX</v>
          </cell>
          <cell r="J535" t="str">
            <v>DFW/WEST TEXAS DISTIRCT</v>
          </cell>
          <cell r="K535" t="str">
            <v>SOUTH</v>
          </cell>
          <cell r="L535" t="str">
            <v>SOUTH REGION</v>
          </cell>
        </row>
        <row r="536">
          <cell r="A536">
            <v>526</v>
          </cell>
          <cell r="B536" t="str">
            <v>526-10-A-AZ-07O-050</v>
          </cell>
          <cell r="C536">
            <v>246</v>
          </cell>
          <cell r="D536">
            <v>4526</v>
          </cell>
          <cell r="F536" t="str">
            <v>Lake Havasu Landfill</v>
          </cell>
          <cell r="G536" t="str">
            <v>BU-242</v>
          </cell>
          <cell r="H536" t="str">
            <v>WESTERN ARIZONA</v>
          </cell>
          <cell r="I536" t="str">
            <v>ARIZONA</v>
          </cell>
          <cell r="J536" t="str">
            <v>ARIZONA DISTRICT</v>
          </cell>
          <cell r="K536" t="str">
            <v>WEST</v>
          </cell>
          <cell r="L536" t="str">
            <v>WEST REGION</v>
          </cell>
        </row>
        <row r="537">
          <cell r="A537">
            <v>527</v>
          </cell>
          <cell r="B537" t="str">
            <v>527-10-A-AZ-07O-050</v>
          </cell>
          <cell r="C537">
            <v>247</v>
          </cell>
          <cell r="D537">
            <v>4527</v>
          </cell>
          <cell r="E537" t="str">
            <v>Yes</v>
          </cell>
          <cell r="F537" t="str">
            <v>AWS - Lake Havasu</v>
          </cell>
          <cell r="G537" t="str">
            <v>BU-242</v>
          </cell>
          <cell r="H537" t="str">
            <v>WESTERN ARIZONA</v>
          </cell>
          <cell r="I537" t="str">
            <v>ARIZONA</v>
          </cell>
          <cell r="J537" t="str">
            <v>ARIZONA DISTRICT</v>
          </cell>
          <cell r="K537" t="str">
            <v>WEST</v>
          </cell>
          <cell r="L537" t="str">
            <v>WEST REGION</v>
          </cell>
        </row>
        <row r="538">
          <cell r="A538" t="str">
            <v>U50</v>
          </cell>
          <cell r="B538" t="str">
            <v>U50-10-A-TX-8ZO-050</v>
          </cell>
          <cell r="C538">
            <v>1423</v>
          </cell>
          <cell r="D538">
            <v>4528</v>
          </cell>
          <cell r="F538" t="str">
            <v>Lubbock Transfer/Recyclery</v>
          </cell>
          <cell r="G538" t="str">
            <v>BU-021</v>
          </cell>
          <cell r="H538" t="str">
            <v>WEST TEXAS</v>
          </cell>
          <cell r="I538" t="str">
            <v>DFW/WESTTX</v>
          </cell>
          <cell r="J538" t="str">
            <v>DFW/WEST TEXAS DISTIRCT</v>
          </cell>
          <cell r="K538" t="str">
            <v>SOUTH</v>
          </cell>
          <cell r="L538" t="str">
            <v>SOUTH REGION</v>
          </cell>
        </row>
        <row r="539">
          <cell r="A539">
            <v>529</v>
          </cell>
          <cell r="B539" t="str">
            <v>529-10-A-CA-13O-050</v>
          </cell>
          <cell r="C539">
            <v>248</v>
          </cell>
          <cell r="D539">
            <v>4529</v>
          </cell>
          <cell r="E539" t="str">
            <v>Yes</v>
          </cell>
          <cell r="F539" t="str">
            <v>AWS - San Diego</v>
          </cell>
          <cell r="G539" t="str">
            <v>BU-265</v>
          </cell>
          <cell r="H539" t="str">
            <v>SAN DIEGO HAULING</v>
          </cell>
          <cell r="I539" t="str">
            <v>SOCAL</v>
          </cell>
          <cell r="J539" t="str">
            <v>SOUTHERN CALIFORNIA DISTRICT</v>
          </cell>
          <cell r="K539" t="str">
            <v>WEST</v>
          </cell>
          <cell r="L539" t="str">
            <v>WEST REGION</v>
          </cell>
        </row>
        <row r="540">
          <cell r="A540">
            <v>530</v>
          </cell>
          <cell r="B540" t="str">
            <v>530-10-A-CA-64O-050</v>
          </cell>
          <cell r="C540">
            <v>249</v>
          </cell>
          <cell r="D540">
            <v>4530</v>
          </cell>
          <cell r="F540" t="str">
            <v>Sycamore L/F</v>
          </cell>
          <cell r="G540" t="str">
            <v>BU-263</v>
          </cell>
          <cell r="H540" t="str">
            <v>SAN DIEGO LANDFILLS</v>
          </cell>
          <cell r="I540" t="str">
            <v>SOCAL</v>
          </cell>
          <cell r="J540" t="str">
            <v>SOUTHERN CALIFORNIA DISTRICT</v>
          </cell>
          <cell r="K540" t="str">
            <v>WEST</v>
          </cell>
          <cell r="L540" t="str">
            <v>WEST REGION</v>
          </cell>
        </row>
        <row r="541">
          <cell r="A541">
            <v>531</v>
          </cell>
          <cell r="B541" t="str">
            <v>531-10-A-CA-65O-050</v>
          </cell>
          <cell r="C541">
            <v>250</v>
          </cell>
          <cell r="D541">
            <v>4531</v>
          </cell>
          <cell r="F541" t="str">
            <v>Otay L/F</v>
          </cell>
          <cell r="G541" t="str">
            <v>BU-263</v>
          </cell>
          <cell r="H541" t="str">
            <v>SAN DIEGO LANDFILLS</v>
          </cell>
          <cell r="I541" t="str">
            <v>SOCAL</v>
          </cell>
          <cell r="J541" t="str">
            <v>SOUTHERN CALIFORNIA DISTRICT</v>
          </cell>
          <cell r="K541" t="str">
            <v>WEST</v>
          </cell>
          <cell r="L541" t="str">
            <v>WEST REGION</v>
          </cell>
        </row>
        <row r="542">
          <cell r="A542">
            <v>532</v>
          </cell>
          <cell r="B542" t="str">
            <v>532-10-A-CA-66O-050</v>
          </cell>
          <cell r="C542">
            <v>251</v>
          </cell>
          <cell r="D542">
            <v>4532</v>
          </cell>
          <cell r="F542" t="str">
            <v>Ramona L/F</v>
          </cell>
          <cell r="G542" t="str">
            <v>BU-263</v>
          </cell>
          <cell r="H542" t="str">
            <v>SAN DIEGO LANDFILLS</v>
          </cell>
          <cell r="I542" t="str">
            <v>SOCAL</v>
          </cell>
          <cell r="J542" t="str">
            <v>SOUTHERN CALIFORNIA DISTRICT</v>
          </cell>
          <cell r="K542" t="str">
            <v>WEST</v>
          </cell>
          <cell r="L542" t="str">
            <v>WEST REGION</v>
          </cell>
        </row>
        <row r="543">
          <cell r="A543">
            <v>533</v>
          </cell>
          <cell r="B543" t="str">
            <v>533-10-A-CA-67O-050</v>
          </cell>
          <cell r="C543">
            <v>252</v>
          </cell>
          <cell r="D543">
            <v>4533</v>
          </cell>
          <cell r="F543" t="str">
            <v>Borrego Springs L/F</v>
          </cell>
          <cell r="G543" t="str">
            <v>BU-263</v>
          </cell>
          <cell r="H543" t="str">
            <v>SAN DIEGO LANDFILLS</v>
          </cell>
          <cell r="I543" t="str">
            <v>SOCAL</v>
          </cell>
          <cell r="J543" t="str">
            <v>SOUTHERN CALIFORNIA DISTRICT</v>
          </cell>
          <cell r="K543" t="str">
            <v>WEST</v>
          </cell>
          <cell r="L543" t="str">
            <v>WEST REGION</v>
          </cell>
        </row>
        <row r="544">
          <cell r="A544">
            <v>534</v>
          </cell>
          <cell r="B544" t="str">
            <v>534-10-A-CO-A6O-050</v>
          </cell>
          <cell r="C544">
            <v>253</v>
          </cell>
          <cell r="D544">
            <v>4534</v>
          </cell>
          <cell r="F544" t="str">
            <v>Denver Regional L/F South</v>
          </cell>
          <cell r="G544" t="str">
            <v>BU-192</v>
          </cell>
          <cell r="H544" t="str">
            <v>NON-OP COLORADO</v>
          </cell>
          <cell r="I544" t="str">
            <v>MOUNTAIN</v>
          </cell>
          <cell r="J544" t="str">
            <v>MOUNTAIN DISTRICT</v>
          </cell>
          <cell r="K544" t="str">
            <v>WEST</v>
          </cell>
          <cell r="L544" t="str">
            <v>WEST REGION</v>
          </cell>
        </row>
        <row r="545">
          <cell r="A545">
            <v>535</v>
          </cell>
          <cell r="B545" t="str">
            <v>535-10-A-CO-07O-050</v>
          </cell>
          <cell r="C545">
            <v>254</v>
          </cell>
          <cell r="D545">
            <v>4535</v>
          </cell>
          <cell r="E545" t="str">
            <v>Yes</v>
          </cell>
          <cell r="F545" t="str">
            <v>AWS - Denver</v>
          </cell>
          <cell r="G545" t="str">
            <v>BU-070</v>
          </cell>
          <cell r="H545" t="str">
            <v>DENVER HAULING</v>
          </cell>
          <cell r="I545" t="str">
            <v>MOUNTAIN</v>
          </cell>
          <cell r="J545" t="str">
            <v>MOUNTAIN DISTRICT</v>
          </cell>
          <cell r="K545" t="str">
            <v>WEST</v>
          </cell>
          <cell r="L545" t="str">
            <v>WEST REGION</v>
          </cell>
        </row>
        <row r="546">
          <cell r="A546">
            <v>536</v>
          </cell>
          <cell r="B546" t="str">
            <v>536-10-A-TX-59O-050</v>
          </cell>
          <cell r="C546">
            <v>255</v>
          </cell>
          <cell r="D546">
            <v>4536</v>
          </cell>
          <cell r="F546" t="str">
            <v>Turkey Creek L/F</v>
          </cell>
          <cell r="G546" t="str">
            <v>BU-015</v>
          </cell>
          <cell r="H546" t="str">
            <v>DALLAS FTWORTH POST COLLECTION</v>
          </cell>
          <cell r="I546" t="str">
            <v>DFW/WESTTX</v>
          </cell>
          <cell r="J546" t="str">
            <v>DFW/WEST TEXAS DISTIRCT</v>
          </cell>
          <cell r="K546" t="str">
            <v>SOUTH</v>
          </cell>
          <cell r="L546" t="str">
            <v>SOUTH REGION</v>
          </cell>
        </row>
        <row r="547">
          <cell r="A547">
            <v>537</v>
          </cell>
          <cell r="B547" t="str">
            <v>537-10-A-TX-60O-050</v>
          </cell>
          <cell r="C547">
            <v>256</v>
          </cell>
          <cell r="D547">
            <v>4537</v>
          </cell>
          <cell r="F547" t="str">
            <v>Ft.Worth L/F</v>
          </cell>
          <cell r="G547" t="str">
            <v>BU-982</v>
          </cell>
          <cell r="H547" t="str">
            <v>NON-OP DALLAS FORT WORTH</v>
          </cell>
          <cell r="I547" t="str">
            <v>DFW/WESTTX</v>
          </cell>
          <cell r="J547" t="str">
            <v>DFW/WEST TEXAS DISTIRCT</v>
          </cell>
          <cell r="K547" t="str">
            <v>SOUTH</v>
          </cell>
          <cell r="L547" t="str">
            <v>SOUTH REGION</v>
          </cell>
        </row>
        <row r="548">
          <cell r="A548">
            <v>538</v>
          </cell>
          <cell r="B548" t="str">
            <v>538-10-A-TX-13O-050</v>
          </cell>
          <cell r="C548">
            <v>257</v>
          </cell>
          <cell r="D548">
            <v>4538</v>
          </cell>
          <cell r="E548" t="str">
            <v>Yes</v>
          </cell>
          <cell r="F548" t="str">
            <v>AWS - Ft. Worth</v>
          </cell>
          <cell r="G548" t="str">
            <v>BU-017</v>
          </cell>
          <cell r="H548" t="str">
            <v>FT WORTH</v>
          </cell>
          <cell r="I548" t="str">
            <v>DFW/WESTTX</v>
          </cell>
          <cell r="J548" t="str">
            <v>DFW/WEST TEXAS DISTIRCT</v>
          </cell>
          <cell r="K548" t="str">
            <v>SOUTH</v>
          </cell>
          <cell r="L548" t="str">
            <v>SOUTH REGION</v>
          </cell>
        </row>
        <row r="549">
          <cell r="A549" t="str">
            <v>U52</v>
          </cell>
          <cell r="B549" t="str">
            <v>U52-10-A-IL-2LO-050</v>
          </cell>
          <cell r="C549">
            <v>1425</v>
          </cell>
          <cell r="D549">
            <v>4539</v>
          </cell>
          <cell r="F549" t="str">
            <v>D &amp; L Transfer Station</v>
          </cell>
          <cell r="G549" t="str">
            <v>BU-969</v>
          </cell>
          <cell r="H549" t="str">
            <v>NON-OP ST. LOUIS</v>
          </cell>
          <cell r="I549" t="str">
            <v>STL METRO</v>
          </cell>
          <cell r="J549" t="str">
            <v>ST LOUIS METRO DISTRICT</v>
          </cell>
          <cell r="K549" t="str">
            <v>MIDWEST</v>
          </cell>
          <cell r="L549" t="str">
            <v>MIDWEST REGION</v>
          </cell>
        </row>
        <row r="550">
          <cell r="A550">
            <v>540</v>
          </cell>
          <cell r="B550" t="str">
            <v>540-10-A-TX-61O-050</v>
          </cell>
          <cell r="C550">
            <v>258</v>
          </cell>
          <cell r="D550">
            <v>4540</v>
          </cell>
          <cell r="F550" t="str">
            <v>Mill Creek L/F</v>
          </cell>
          <cell r="G550" t="str">
            <v>BU-982</v>
          </cell>
          <cell r="H550" t="str">
            <v>NON-OP DALLAS FORT WORTH</v>
          </cell>
          <cell r="I550" t="str">
            <v>DFW/WESTTX</v>
          </cell>
          <cell r="J550" t="str">
            <v>DFW/WEST TEXAS DISTIRCT</v>
          </cell>
          <cell r="K550" t="str">
            <v>SOUTH</v>
          </cell>
          <cell r="L550" t="str">
            <v>SOUTH REGION</v>
          </cell>
        </row>
        <row r="551">
          <cell r="A551" t="str">
            <v>U53</v>
          </cell>
          <cell r="B551" t="str">
            <v>U53-10-A-MO-06O-050</v>
          </cell>
          <cell r="C551">
            <v>1426</v>
          </cell>
          <cell r="D551">
            <v>4541</v>
          </cell>
          <cell r="F551" t="str">
            <v>Modern Sanitation Transfer</v>
          </cell>
          <cell r="G551" t="str">
            <v>BU-097</v>
          </cell>
          <cell r="H551" t="str">
            <v>JEFFERSON CITY</v>
          </cell>
          <cell r="I551" t="str">
            <v>STL METRO</v>
          </cell>
          <cell r="J551" t="str">
            <v>ST LOUIS METRO DISTRICT</v>
          </cell>
          <cell r="K551" t="str">
            <v>MIDWEST</v>
          </cell>
          <cell r="L551" t="str">
            <v>MIDWEST REGION</v>
          </cell>
        </row>
        <row r="552">
          <cell r="A552" t="str">
            <v>U54</v>
          </cell>
          <cell r="B552" t="str">
            <v>U54-10-A-MO-06O-050</v>
          </cell>
          <cell r="C552">
            <v>1427</v>
          </cell>
          <cell r="D552">
            <v>4542</v>
          </cell>
          <cell r="F552" t="str">
            <v>Springfield Transfer Station</v>
          </cell>
          <cell r="G552" t="str">
            <v>BU-099</v>
          </cell>
          <cell r="H552" t="str">
            <v>SPRINGFIELD MO</v>
          </cell>
          <cell r="I552" t="str">
            <v>W MO/OK</v>
          </cell>
          <cell r="J552" t="str">
            <v>W MISSOURI/OKLAHOMA DISTRICT</v>
          </cell>
          <cell r="K552" t="str">
            <v>MIDWEST</v>
          </cell>
          <cell r="L552" t="str">
            <v>MIDWEST REGION</v>
          </cell>
        </row>
        <row r="553">
          <cell r="A553" t="str">
            <v>U55</v>
          </cell>
          <cell r="B553" t="str">
            <v>U55-10-A-MO-06O-050</v>
          </cell>
          <cell r="C553">
            <v>1428</v>
          </cell>
          <cell r="D553">
            <v>4543</v>
          </cell>
          <cell r="F553" t="str">
            <v>Reeds Springs Transfer</v>
          </cell>
          <cell r="G553" t="str">
            <v>BU-099</v>
          </cell>
          <cell r="H553" t="str">
            <v>SPRINGFIELD MO</v>
          </cell>
          <cell r="I553" t="str">
            <v>W MO/OK</v>
          </cell>
          <cell r="J553" t="str">
            <v>W MISSOURI/OKLAHOMA DISTRICT</v>
          </cell>
          <cell r="K553" t="str">
            <v>MIDWEST</v>
          </cell>
          <cell r="L553" t="str">
            <v>MIDWEST REGION</v>
          </cell>
        </row>
        <row r="554">
          <cell r="A554" t="str">
            <v>U56</v>
          </cell>
          <cell r="B554" t="str">
            <v>U56-10-A-AR-06O-050</v>
          </cell>
          <cell r="C554">
            <v>1429</v>
          </cell>
          <cell r="D554">
            <v>4544</v>
          </cell>
          <cell r="F554" t="str">
            <v>Bella Vista Transfer</v>
          </cell>
          <cell r="G554" t="str">
            <v>BU-098</v>
          </cell>
          <cell r="H554" t="str">
            <v>SE KANSAS</v>
          </cell>
          <cell r="I554" t="str">
            <v>W MO/OK</v>
          </cell>
          <cell r="J554" t="str">
            <v>W MISSOURI/OKLAHOMA DISTRICT</v>
          </cell>
          <cell r="K554" t="str">
            <v>MIDWEST</v>
          </cell>
          <cell r="L554" t="str">
            <v>MIDWEST REGION</v>
          </cell>
        </row>
        <row r="555">
          <cell r="A555" t="str">
            <v>U58</v>
          </cell>
          <cell r="B555" t="str">
            <v>U58-10-A-KS-06O-050</v>
          </cell>
          <cell r="C555">
            <v>1431</v>
          </cell>
          <cell r="D555">
            <v>4545</v>
          </cell>
          <cell r="F555" t="str">
            <v>Galena Transfer Station</v>
          </cell>
          <cell r="G555" t="str">
            <v>BU-098</v>
          </cell>
          <cell r="H555" t="str">
            <v>SE KANSAS</v>
          </cell>
          <cell r="I555" t="str">
            <v>W MO/OK</v>
          </cell>
          <cell r="J555" t="str">
            <v>W MISSOURI/OKLAHOMA DISTRICT</v>
          </cell>
          <cell r="K555" t="str">
            <v>MIDWEST</v>
          </cell>
          <cell r="L555" t="str">
            <v>MIDWEST REGION</v>
          </cell>
        </row>
        <row r="556">
          <cell r="A556" t="str">
            <v>U63</v>
          </cell>
          <cell r="B556" t="str">
            <v>U63-10-A-AL-8PO-050</v>
          </cell>
          <cell r="C556">
            <v>1436</v>
          </cell>
          <cell r="D556">
            <v>4547</v>
          </cell>
          <cell r="F556" t="str">
            <v>Talladega T/S</v>
          </cell>
          <cell r="G556" t="str">
            <v>BU-002</v>
          </cell>
          <cell r="H556" t="str">
            <v>ANNISTON</v>
          </cell>
          <cell r="I556" t="str">
            <v>GEORGIA</v>
          </cell>
          <cell r="J556" t="str">
            <v>GEORGIA DISTRICT</v>
          </cell>
          <cell r="K556" t="str">
            <v>SOUTH</v>
          </cell>
          <cell r="L556" t="str">
            <v>SOUTH REGION</v>
          </cell>
        </row>
        <row r="557">
          <cell r="A557" t="str">
            <v>U64</v>
          </cell>
          <cell r="B557" t="str">
            <v>U64-10-A-TX-9UO-050</v>
          </cell>
          <cell r="C557">
            <v>1437</v>
          </cell>
          <cell r="D557">
            <v>4548</v>
          </cell>
          <cell r="F557" t="str">
            <v>Total Roll-Offs Transfer</v>
          </cell>
          <cell r="G557" t="str">
            <v>BU-061</v>
          </cell>
          <cell r="H557" t="str">
            <v>WEST HOUSTON</v>
          </cell>
          <cell r="I557" t="str">
            <v>HOUSTON</v>
          </cell>
          <cell r="J557" t="str">
            <v>HOUSTON DISTRICT</v>
          </cell>
          <cell r="K557" t="str">
            <v>SOUTH</v>
          </cell>
          <cell r="L557" t="str">
            <v>SOUTH REGION</v>
          </cell>
        </row>
        <row r="558">
          <cell r="A558" t="str">
            <v>U65</v>
          </cell>
          <cell r="B558" t="str">
            <v>U65-10-A-GA-06O-050</v>
          </cell>
          <cell r="C558">
            <v>1438</v>
          </cell>
          <cell r="D558">
            <v>4549</v>
          </cell>
          <cell r="F558" t="str">
            <v>Fayette Transfer Station</v>
          </cell>
          <cell r="G558" t="str">
            <v>BU-931</v>
          </cell>
          <cell r="H558" t="str">
            <v>NON-OP ATLANTA</v>
          </cell>
          <cell r="I558" t="str">
            <v>GEORGIA</v>
          </cell>
          <cell r="J558" t="str">
            <v>GEORGIA DISTRICT</v>
          </cell>
          <cell r="K558" t="str">
            <v>SOUTH</v>
          </cell>
          <cell r="L558" t="str">
            <v>SOUTH REGION</v>
          </cell>
        </row>
        <row r="559">
          <cell r="A559" t="str">
            <v>U67</v>
          </cell>
          <cell r="B559" t="str">
            <v>U67-10-A-OH-3FO-050</v>
          </cell>
          <cell r="C559">
            <v>1440</v>
          </cell>
          <cell r="D559">
            <v>4550</v>
          </cell>
          <cell r="F559" t="str">
            <v>Marion Transfer Station</v>
          </cell>
          <cell r="G559" t="str">
            <v>BU-094</v>
          </cell>
          <cell r="H559" t="str">
            <v>CENTRAL OHIO</v>
          </cell>
          <cell r="I559" t="str">
            <v>OHIO</v>
          </cell>
          <cell r="J559" t="str">
            <v>OHIO DISTRICT</v>
          </cell>
          <cell r="K559" t="str">
            <v>EAST</v>
          </cell>
          <cell r="L559" t="str">
            <v>EAST REGION</v>
          </cell>
        </row>
        <row r="560">
          <cell r="A560">
            <v>551</v>
          </cell>
          <cell r="B560" t="str">
            <v>551-10-A-IL-C1O-050</v>
          </cell>
          <cell r="C560">
            <v>260</v>
          </cell>
          <cell r="D560">
            <v>4551</v>
          </cell>
          <cell r="E560" t="str">
            <v>Yes</v>
          </cell>
          <cell r="F560" t="str">
            <v>AWS - Melrose Park</v>
          </cell>
          <cell r="G560" t="str">
            <v>BU-040</v>
          </cell>
          <cell r="H560" t="str">
            <v>MELROSE PARK</v>
          </cell>
          <cell r="I560" t="str">
            <v>CHICAGO</v>
          </cell>
          <cell r="J560" t="str">
            <v>CHICAGO DISTRICT</v>
          </cell>
          <cell r="K560" t="str">
            <v>MIDWEST</v>
          </cell>
          <cell r="L560" t="str">
            <v>MIDWEST REGION</v>
          </cell>
        </row>
        <row r="561">
          <cell r="A561" t="str">
            <v>U68</v>
          </cell>
          <cell r="B561" t="str">
            <v>U68-10-A-FL-06O-050</v>
          </cell>
          <cell r="C561">
            <v>1441</v>
          </cell>
          <cell r="D561">
            <v>4552</v>
          </cell>
          <cell r="F561" t="str">
            <v>Ft Walton Transfer Station</v>
          </cell>
          <cell r="G561" t="str">
            <v>BU-200</v>
          </cell>
          <cell r="H561" t="str">
            <v>PENSACOLA</v>
          </cell>
          <cell r="I561" t="str">
            <v>GULFCOAST</v>
          </cell>
          <cell r="J561" t="str">
            <v>GULF COAST DISTRICT</v>
          </cell>
          <cell r="K561" t="str">
            <v>SOUTH</v>
          </cell>
          <cell r="L561" t="str">
            <v>SOUTH REGION</v>
          </cell>
        </row>
        <row r="562">
          <cell r="A562" t="str">
            <v>U70</v>
          </cell>
          <cell r="B562" t="str">
            <v>U70-10-A-MN-C1O-050</v>
          </cell>
          <cell r="C562">
            <v>1443</v>
          </cell>
          <cell r="D562">
            <v>4553</v>
          </cell>
          <cell r="F562" t="str">
            <v>AW  Flying Cloud T/S</v>
          </cell>
          <cell r="G562" t="str">
            <v>BU-044</v>
          </cell>
          <cell r="H562" t="str">
            <v>MINNEAPOLIS</v>
          </cell>
          <cell r="I562" t="str">
            <v>MINNESOTA</v>
          </cell>
          <cell r="J562" t="str">
            <v>MINNESOTA DISTRICT</v>
          </cell>
          <cell r="K562" t="str">
            <v>MIDWEST</v>
          </cell>
          <cell r="L562" t="str">
            <v>MIDWEST REGION</v>
          </cell>
        </row>
        <row r="563">
          <cell r="A563" t="str">
            <v>U71</v>
          </cell>
          <cell r="B563" t="str">
            <v>U71-10-A-MN-C1O-050</v>
          </cell>
          <cell r="C563">
            <v>1444</v>
          </cell>
          <cell r="D563">
            <v>4554</v>
          </cell>
          <cell r="F563" t="str">
            <v>Blaine Transfer Station</v>
          </cell>
          <cell r="G563" t="str">
            <v>BU-043</v>
          </cell>
          <cell r="H563" t="str">
            <v>BLAINE</v>
          </cell>
          <cell r="I563" t="str">
            <v>MINNESOTA</v>
          </cell>
          <cell r="J563" t="str">
            <v>MINNESOTA DISTRICT</v>
          </cell>
          <cell r="K563" t="str">
            <v>MIDWEST</v>
          </cell>
          <cell r="L563" t="str">
            <v>MIDWEST REGION</v>
          </cell>
        </row>
        <row r="564">
          <cell r="A564" t="str">
            <v>U72</v>
          </cell>
          <cell r="B564" t="str">
            <v>U72-10-A-IL-07O-050</v>
          </cell>
          <cell r="C564">
            <v>1445</v>
          </cell>
          <cell r="D564">
            <v>4555</v>
          </cell>
          <cell r="F564" t="str">
            <v>Urbana Transfer Station</v>
          </cell>
          <cell r="G564" t="str">
            <v>BU-029</v>
          </cell>
          <cell r="H564" t="str">
            <v>DANVILLE</v>
          </cell>
          <cell r="I564" t="str">
            <v>INDIANA</v>
          </cell>
          <cell r="J564" t="str">
            <v>INDIANA DISTRICT</v>
          </cell>
          <cell r="K564" t="str">
            <v>MIDWEST</v>
          </cell>
          <cell r="L564" t="str">
            <v>MIDWEST REGION</v>
          </cell>
        </row>
        <row r="565">
          <cell r="A565">
            <v>556</v>
          </cell>
          <cell r="B565" t="str">
            <v>556-10-A-IL-1LO-050</v>
          </cell>
          <cell r="C565">
            <v>261</v>
          </cell>
          <cell r="D565">
            <v>4556</v>
          </cell>
          <cell r="F565" t="str">
            <v>IRS - Loop Transfer</v>
          </cell>
          <cell r="G565" t="str">
            <v>BU-215</v>
          </cell>
          <cell r="H565" t="str">
            <v>CHICAGO TRANSFER STATIONS</v>
          </cell>
          <cell r="I565" t="str">
            <v>CHICAGO</v>
          </cell>
          <cell r="J565" t="str">
            <v>CHICAGO DISTRICT</v>
          </cell>
          <cell r="K565" t="str">
            <v>MIDWEST</v>
          </cell>
          <cell r="L565" t="str">
            <v>MIDWEST REGION</v>
          </cell>
        </row>
        <row r="566">
          <cell r="A566" t="str">
            <v>U73</v>
          </cell>
          <cell r="B566" t="str">
            <v>U73-10-A-IN-2SO-050</v>
          </cell>
          <cell r="C566">
            <v>1446</v>
          </cell>
          <cell r="D566">
            <v>4557</v>
          </cell>
          <cell r="F566" t="str">
            <v>Tri County Transfer Station</v>
          </cell>
          <cell r="G566" t="str">
            <v>BU-029</v>
          </cell>
          <cell r="H566" t="str">
            <v>DANVILLE</v>
          </cell>
          <cell r="I566" t="str">
            <v>INDIANA</v>
          </cell>
          <cell r="J566" t="str">
            <v>INDIANA DISTRICT</v>
          </cell>
          <cell r="K566" t="str">
            <v>MIDWEST</v>
          </cell>
          <cell r="L566" t="str">
            <v>MIDWEST REGION</v>
          </cell>
        </row>
        <row r="567">
          <cell r="A567" t="str">
            <v>U74</v>
          </cell>
          <cell r="B567" t="str">
            <v>U74-10-A-WA-72O-050</v>
          </cell>
          <cell r="C567">
            <v>1447</v>
          </cell>
          <cell r="D567">
            <v>4558</v>
          </cell>
          <cell r="F567" t="str">
            <v>RDC-Intermodal</v>
          </cell>
          <cell r="G567" t="str">
            <v>BU-274</v>
          </cell>
          <cell r="H567" t="str">
            <v>WASHINGTON INTERMODEL</v>
          </cell>
          <cell r="I567" t="str">
            <v>WASHINGTON</v>
          </cell>
          <cell r="J567" t="str">
            <v>WASHINGTON DISTRICT</v>
          </cell>
          <cell r="K567" t="str">
            <v>WEST</v>
          </cell>
          <cell r="L567" t="str">
            <v>WEST REGION</v>
          </cell>
        </row>
        <row r="568">
          <cell r="A568" t="str">
            <v>U75</v>
          </cell>
          <cell r="B568" t="str">
            <v>U75-10-A-WA-72O-050</v>
          </cell>
          <cell r="C568">
            <v>1448</v>
          </cell>
          <cell r="D568">
            <v>4559</v>
          </cell>
          <cell r="F568" t="str">
            <v>Black River T/S</v>
          </cell>
          <cell r="G568" t="str">
            <v>BU-276</v>
          </cell>
          <cell r="H568" t="str">
            <v>WASHINGTON PROCESSING</v>
          </cell>
          <cell r="I568" t="str">
            <v>WASHINGTON</v>
          </cell>
          <cell r="J568" t="str">
            <v>WASHINGTON DISTRICT</v>
          </cell>
          <cell r="K568" t="str">
            <v>WEST</v>
          </cell>
          <cell r="L568" t="str">
            <v>WEST REGION</v>
          </cell>
        </row>
        <row r="569">
          <cell r="A569" t="str">
            <v>U76</v>
          </cell>
          <cell r="B569" t="str">
            <v>U76-10-A-IL-07O-050</v>
          </cell>
          <cell r="C569">
            <v>1449</v>
          </cell>
          <cell r="D569">
            <v>4560</v>
          </cell>
          <cell r="F569" t="str">
            <v>Robbins Transfer Station</v>
          </cell>
          <cell r="G569" t="str">
            <v>BU-035</v>
          </cell>
          <cell r="H569" t="str">
            <v>CRESTWOOD</v>
          </cell>
          <cell r="I569" t="str">
            <v>CHICAGO</v>
          </cell>
          <cell r="J569" t="str">
            <v>CHICAGO DISTRICT</v>
          </cell>
          <cell r="K569" t="str">
            <v>MIDWEST</v>
          </cell>
          <cell r="L569" t="str">
            <v>MIDWEST REGION</v>
          </cell>
        </row>
        <row r="570">
          <cell r="A570" t="str">
            <v>U77</v>
          </cell>
          <cell r="B570" t="str">
            <v>U77-10-A-MN-3PO-050</v>
          </cell>
          <cell r="C570">
            <v>1450</v>
          </cell>
          <cell r="D570">
            <v>4561</v>
          </cell>
          <cell r="F570" t="str">
            <v>Minden Transfer Station</v>
          </cell>
          <cell r="G570" t="str">
            <v>BU-272</v>
          </cell>
          <cell r="H570" t="str">
            <v>ST CLOUD</v>
          </cell>
          <cell r="I570" t="str">
            <v>MINNESOTA</v>
          </cell>
          <cell r="J570" t="str">
            <v>MINNESOTA DISTRICT</v>
          </cell>
          <cell r="K570" t="str">
            <v>MIDWEST</v>
          </cell>
          <cell r="L570" t="str">
            <v>MIDWEST REGION</v>
          </cell>
        </row>
        <row r="571">
          <cell r="A571" t="str">
            <v>U78</v>
          </cell>
          <cell r="B571" t="str">
            <v>U78-10-A-LA-9BO-050</v>
          </cell>
          <cell r="C571">
            <v>1451</v>
          </cell>
          <cell r="D571">
            <v>4562</v>
          </cell>
          <cell r="F571" t="str">
            <v>St John Pickup Station</v>
          </cell>
          <cell r="G571" t="str">
            <v>BU-202</v>
          </cell>
          <cell r="H571" t="str">
            <v>NEW ORLEANS</v>
          </cell>
          <cell r="I571" t="str">
            <v>GULFCOAST</v>
          </cell>
          <cell r="J571" t="str">
            <v>GULF COAST DISTRICT</v>
          </cell>
          <cell r="K571" t="str">
            <v>SOUTH</v>
          </cell>
          <cell r="L571" t="str">
            <v>SOUTH REGION</v>
          </cell>
        </row>
        <row r="572">
          <cell r="A572" t="str">
            <v>U79</v>
          </cell>
          <cell r="B572" t="str">
            <v>U79-10-A-MO-A9O-050</v>
          </cell>
          <cell r="C572">
            <v>1452</v>
          </cell>
          <cell r="D572">
            <v>4563</v>
          </cell>
          <cell r="F572" t="str">
            <v>Bridgeton Transfer Station</v>
          </cell>
          <cell r="G572" t="str">
            <v>BU-108</v>
          </cell>
          <cell r="H572" t="str">
            <v>ST LOUIS</v>
          </cell>
          <cell r="I572" t="str">
            <v>STL METRO</v>
          </cell>
          <cell r="J572" t="str">
            <v>ST LOUIS METRO DISTRICT</v>
          </cell>
          <cell r="K572" t="str">
            <v>MIDWEST</v>
          </cell>
          <cell r="L572" t="str">
            <v>MIDWEST REGION</v>
          </cell>
        </row>
        <row r="573">
          <cell r="A573" t="str">
            <v>U80</v>
          </cell>
          <cell r="B573" t="str">
            <v>U80-10-A-OR-72O-050</v>
          </cell>
          <cell r="C573">
            <v>1453</v>
          </cell>
          <cell r="D573">
            <v>4564</v>
          </cell>
          <cell r="F573" t="str">
            <v>Klamath Falls T/S</v>
          </cell>
          <cell r="G573" t="str">
            <v>BU-254</v>
          </cell>
          <cell r="H573" t="str">
            <v>ALBANY/CORVALIS</v>
          </cell>
          <cell r="I573" t="str">
            <v>ORIDMT</v>
          </cell>
          <cell r="J573" t="str">
            <v>OREGON-IDAHO-MONTANA DISTRICT</v>
          </cell>
          <cell r="K573" t="str">
            <v>WEST</v>
          </cell>
          <cell r="L573" t="str">
            <v>WEST REGION</v>
          </cell>
        </row>
        <row r="574">
          <cell r="A574">
            <v>565</v>
          </cell>
          <cell r="B574" t="str">
            <v>565-10-A-IL-1VO-050</v>
          </cell>
          <cell r="C574">
            <v>262</v>
          </cell>
          <cell r="D574">
            <v>4565</v>
          </cell>
          <cell r="F574" t="str">
            <v>Suburban Warehouse</v>
          </cell>
          <cell r="G574" t="str">
            <v>BU-035</v>
          </cell>
          <cell r="H574" t="str">
            <v>CRESTWOOD</v>
          </cell>
          <cell r="I574" t="str">
            <v>CHICAGO</v>
          </cell>
          <cell r="J574" t="str">
            <v>CHICAGO DISTRICT</v>
          </cell>
          <cell r="K574" t="str">
            <v>MIDWEST</v>
          </cell>
          <cell r="L574" t="str">
            <v>MIDWEST REGION</v>
          </cell>
        </row>
        <row r="575">
          <cell r="A575" t="str">
            <v>U81</v>
          </cell>
          <cell r="B575" t="str">
            <v>U81-10-A-AZ-07O-050</v>
          </cell>
          <cell r="C575">
            <v>1454</v>
          </cell>
          <cell r="D575">
            <v>4566</v>
          </cell>
          <cell r="F575" t="str">
            <v>Washington Transfer Station</v>
          </cell>
          <cell r="G575" t="str">
            <v>BU-240</v>
          </cell>
          <cell r="H575" t="str">
            <v>EAST PHOENIX</v>
          </cell>
          <cell r="I575" t="str">
            <v>ARIZONA</v>
          </cell>
          <cell r="J575" t="str">
            <v>ARIZONA DISTRICT</v>
          </cell>
          <cell r="K575" t="str">
            <v>WEST</v>
          </cell>
          <cell r="L575" t="str">
            <v>WEST REGION</v>
          </cell>
        </row>
        <row r="576">
          <cell r="A576" t="str">
            <v>U82</v>
          </cell>
          <cell r="B576" t="str">
            <v>U82-10-A-AZ-07O-050</v>
          </cell>
          <cell r="C576">
            <v>1455</v>
          </cell>
          <cell r="D576">
            <v>4567</v>
          </cell>
          <cell r="F576" t="str">
            <v>CAVE CREEK TRANSFER STATION</v>
          </cell>
          <cell r="G576" t="str">
            <v>BU-239</v>
          </cell>
          <cell r="H576" t="str">
            <v>WEST PHOENIX</v>
          </cell>
          <cell r="I576" t="str">
            <v>ARIZONA</v>
          </cell>
          <cell r="J576" t="str">
            <v>ARIZONA DISTRICT</v>
          </cell>
          <cell r="K576" t="str">
            <v>WEST</v>
          </cell>
          <cell r="L576" t="str">
            <v>WEST REGION</v>
          </cell>
        </row>
        <row r="577">
          <cell r="A577" t="str">
            <v>U83</v>
          </cell>
          <cell r="B577" t="str">
            <v>U83-10-A-AZ-C9O-050</v>
          </cell>
          <cell r="C577">
            <v>1456</v>
          </cell>
          <cell r="D577">
            <v>4568</v>
          </cell>
          <cell r="F577" t="str">
            <v>Central Arizona Transfer</v>
          </cell>
          <cell r="G577" t="str">
            <v>BU-240</v>
          </cell>
          <cell r="H577" t="str">
            <v>EAST PHOENIX</v>
          </cell>
          <cell r="I577" t="str">
            <v>ARIZONA</v>
          </cell>
          <cell r="J577" t="str">
            <v>ARIZONA DISTRICT</v>
          </cell>
          <cell r="K577" t="str">
            <v>WEST</v>
          </cell>
          <cell r="L577" t="str">
            <v>WEST REGION</v>
          </cell>
        </row>
        <row r="578">
          <cell r="A578" t="str">
            <v>U84</v>
          </cell>
          <cell r="B578" t="str">
            <v>U84-10-A-UT-C3O-050</v>
          </cell>
          <cell r="C578">
            <v>1457</v>
          </cell>
          <cell r="D578">
            <v>4569</v>
          </cell>
          <cell r="F578" t="str">
            <v>Salt Lake City T/S</v>
          </cell>
          <cell r="G578" t="str">
            <v>BU-114</v>
          </cell>
          <cell r="H578" t="str">
            <v>WESTERN UTAH</v>
          </cell>
          <cell r="I578" t="str">
            <v>MOUNTAIN</v>
          </cell>
          <cell r="J578" t="str">
            <v>MOUNTAIN DISTRICT</v>
          </cell>
          <cell r="K578" t="str">
            <v>WEST</v>
          </cell>
          <cell r="L578" t="str">
            <v>WEST REGION</v>
          </cell>
        </row>
        <row r="579">
          <cell r="A579" t="str">
            <v>U85</v>
          </cell>
          <cell r="B579" t="str">
            <v>U85-10-A-UT-C3O-050</v>
          </cell>
          <cell r="C579">
            <v>1458</v>
          </cell>
          <cell r="D579">
            <v>4570</v>
          </cell>
          <cell r="F579" t="str">
            <v>Geneva Transfer Station</v>
          </cell>
          <cell r="G579" t="str">
            <v>BU-115</v>
          </cell>
          <cell r="H579" t="str">
            <v>SALT LAKE CITY / UTAH COUNTY</v>
          </cell>
          <cell r="I579" t="str">
            <v>MOUNTAIN</v>
          </cell>
          <cell r="J579" t="str">
            <v>MOUNTAIN DISTRICT</v>
          </cell>
          <cell r="K579" t="str">
            <v>WEST</v>
          </cell>
          <cell r="L579" t="str">
            <v>WEST REGION</v>
          </cell>
        </row>
        <row r="580">
          <cell r="A580" t="str">
            <v>U86</v>
          </cell>
          <cell r="B580" t="str">
            <v>U86-10-A-IA-C4O-050</v>
          </cell>
          <cell r="C580">
            <v>1459</v>
          </cell>
          <cell r="D580">
            <v>4571</v>
          </cell>
          <cell r="F580" t="str">
            <v>Delaware Transfer Station</v>
          </cell>
          <cell r="G580" t="str">
            <v>BU-049</v>
          </cell>
          <cell r="H580" t="str">
            <v>DUBUQUE</v>
          </cell>
          <cell r="I580" t="str">
            <v>WILLINOIS</v>
          </cell>
          <cell r="J580" t="str">
            <v>WESTERN ILLINOIS DISTRICT</v>
          </cell>
          <cell r="K580" t="str">
            <v>MIDWEST</v>
          </cell>
          <cell r="L580" t="str">
            <v>MIDWEST REGION</v>
          </cell>
        </row>
        <row r="581">
          <cell r="A581" t="str">
            <v>U87</v>
          </cell>
          <cell r="B581" t="str">
            <v>U87-10-A-GA-06O-050</v>
          </cell>
          <cell r="C581">
            <v>1460</v>
          </cell>
          <cell r="D581">
            <v>4572</v>
          </cell>
          <cell r="F581" t="str">
            <v>North Georgia Transfer Station</v>
          </cell>
          <cell r="G581" t="str">
            <v>BU-006</v>
          </cell>
          <cell r="H581" t="str">
            <v>CHATTANOOGA</v>
          </cell>
          <cell r="I581" t="str">
            <v>GEORGIA</v>
          </cell>
          <cell r="J581" t="str">
            <v>GEORGIA DISTRICT</v>
          </cell>
          <cell r="K581" t="str">
            <v>SOUTH</v>
          </cell>
          <cell r="L581" t="str">
            <v>SOUTH REGION</v>
          </cell>
        </row>
        <row r="582">
          <cell r="A582" t="str">
            <v>U88</v>
          </cell>
          <cell r="B582" t="str">
            <v>U88-10-A-LA-9BO-050</v>
          </cell>
          <cell r="C582">
            <v>1461</v>
          </cell>
          <cell r="D582">
            <v>4573</v>
          </cell>
          <cell r="F582" t="str">
            <v>New Orleans T/S Temp</v>
          </cell>
          <cell r="G582" t="str">
            <v>BU-202</v>
          </cell>
          <cell r="H582" t="str">
            <v>NEW ORLEANS</v>
          </cell>
          <cell r="I582" t="str">
            <v>GULFCOAST</v>
          </cell>
          <cell r="J582" t="str">
            <v>GULF COAST DISTRICT</v>
          </cell>
          <cell r="K582" t="str">
            <v>SOUTH</v>
          </cell>
          <cell r="L582" t="str">
            <v>SOUTH REGION</v>
          </cell>
        </row>
        <row r="583">
          <cell r="A583" t="str">
            <v>U89</v>
          </cell>
          <cell r="B583" t="str">
            <v>U89-10-A-NY-13O-050</v>
          </cell>
          <cell r="C583">
            <v>1462</v>
          </cell>
          <cell r="D583">
            <v>4574</v>
          </cell>
          <cell r="F583" t="str">
            <v>Staten Island T/S</v>
          </cell>
          <cell r="G583" t="str">
            <v>BU-163</v>
          </cell>
          <cell r="H583" t="str">
            <v>BROOKLYN / STATEN ISLAND</v>
          </cell>
          <cell r="I583" t="str">
            <v>NEW YORK</v>
          </cell>
          <cell r="J583" t="str">
            <v>NEW YORK DISTRICT</v>
          </cell>
          <cell r="K583" t="str">
            <v>EAST</v>
          </cell>
          <cell r="L583" t="str">
            <v>EAST REGION</v>
          </cell>
        </row>
        <row r="584">
          <cell r="A584">
            <v>575</v>
          </cell>
          <cell r="B584" t="str">
            <v>575-10-A-IL-07O-050</v>
          </cell>
          <cell r="C584">
            <v>263</v>
          </cell>
          <cell r="D584">
            <v>4575</v>
          </cell>
          <cell r="F584" t="str">
            <v>Midtown Transfer Station</v>
          </cell>
          <cell r="G584" t="str">
            <v>BU-215</v>
          </cell>
          <cell r="H584" t="str">
            <v>CHICAGO TRANSFER STATIONS</v>
          </cell>
          <cell r="I584" t="str">
            <v>CHICAGO</v>
          </cell>
          <cell r="J584" t="str">
            <v>CHICAGO DISTRICT</v>
          </cell>
          <cell r="K584" t="str">
            <v>MIDWEST</v>
          </cell>
          <cell r="L584" t="str">
            <v>MIDWEST REGION</v>
          </cell>
        </row>
        <row r="585">
          <cell r="A585" t="str">
            <v>U90</v>
          </cell>
          <cell r="B585" t="str">
            <v>U90-10-A-OH-13O-050</v>
          </cell>
          <cell r="C585">
            <v>1463</v>
          </cell>
          <cell r="D585">
            <v>4576</v>
          </cell>
          <cell r="F585" t="str">
            <v>Shelby County T/S</v>
          </cell>
          <cell r="G585" t="str">
            <v>BU-089</v>
          </cell>
          <cell r="H585" t="str">
            <v>WESTERN OHIO</v>
          </cell>
          <cell r="I585" t="str">
            <v>OHIO</v>
          </cell>
          <cell r="J585" t="str">
            <v>OHIO DISTRICT</v>
          </cell>
          <cell r="K585" t="str">
            <v>EAST</v>
          </cell>
          <cell r="L585" t="str">
            <v>EAST REGION</v>
          </cell>
        </row>
        <row r="586">
          <cell r="A586" t="str">
            <v>U92</v>
          </cell>
          <cell r="B586" t="str">
            <v>U92-10-A-IL-D7O-050</v>
          </cell>
          <cell r="C586">
            <v>1464</v>
          </cell>
          <cell r="D586">
            <v>4577</v>
          </cell>
          <cell r="F586" t="str">
            <v>AWS-Northlake Transfer Station</v>
          </cell>
          <cell r="G586" t="str">
            <v>BU-040</v>
          </cell>
          <cell r="H586" t="str">
            <v>MELROSE PARK</v>
          </cell>
          <cell r="I586" t="str">
            <v>CHICAGO</v>
          </cell>
          <cell r="J586" t="str">
            <v>CHICAGO DISTRICT</v>
          </cell>
          <cell r="K586" t="str">
            <v>MIDWEST</v>
          </cell>
          <cell r="L586" t="str">
            <v>MIDWEST REGION</v>
          </cell>
        </row>
        <row r="587">
          <cell r="A587" t="str">
            <v>U93</v>
          </cell>
          <cell r="B587" t="str">
            <v>U93-10-A-AZ-E2O-050</v>
          </cell>
          <cell r="C587">
            <v>1465</v>
          </cell>
          <cell r="D587">
            <v>4578</v>
          </cell>
          <cell r="F587" t="str">
            <v>7th St Transfer</v>
          </cell>
          <cell r="G587" t="str">
            <v>BU-239</v>
          </cell>
          <cell r="H587" t="str">
            <v>WEST PHOENIX</v>
          </cell>
          <cell r="I587" t="str">
            <v>ARIZONA</v>
          </cell>
          <cell r="J587" t="str">
            <v>ARIZONA DISTRICT</v>
          </cell>
          <cell r="K587" t="str">
            <v>WEST</v>
          </cell>
          <cell r="L587" t="str">
            <v>WEST REGION</v>
          </cell>
        </row>
        <row r="588">
          <cell r="A588" t="str">
            <v>U94</v>
          </cell>
          <cell r="B588" t="str">
            <v>U94-10-A-AZ-E2O-050</v>
          </cell>
          <cell r="C588">
            <v>1466</v>
          </cell>
          <cell r="D588">
            <v>4579</v>
          </cell>
          <cell r="F588" t="str">
            <v>Mesa T/S</v>
          </cell>
          <cell r="G588" t="str">
            <v>BU-240</v>
          </cell>
          <cell r="H588" t="str">
            <v>EAST PHOENIX</v>
          </cell>
          <cell r="I588" t="str">
            <v>ARIZONA</v>
          </cell>
          <cell r="J588" t="str">
            <v>ARIZONA DISTRICT</v>
          </cell>
          <cell r="K588" t="str">
            <v>WEST</v>
          </cell>
          <cell r="L588" t="str">
            <v>WEST REGION</v>
          </cell>
        </row>
        <row r="589">
          <cell r="A589" t="str">
            <v>U96</v>
          </cell>
          <cell r="B589" t="str">
            <v>U96-10-A-TX-9AO-050</v>
          </cell>
          <cell r="C589">
            <v>1467</v>
          </cell>
          <cell r="D589">
            <v>4580</v>
          </cell>
          <cell r="F589" t="str">
            <v>Kerrville Transfer Station</v>
          </cell>
          <cell r="G589" t="str">
            <v>BU-025</v>
          </cell>
          <cell r="H589" t="str">
            <v>SAN ANTONIO</v>
          </cell>
          <cell r="I589" t="str">
            <v>SCTEXAS</v>
          </cell>
          <cell r="J589" t="str">
            <v>SOUTH CENTRAL TEXAS DISTRICT</v>
          </cell>
          <cell r="K589" t="str">
            <v>SOUTH</v>
          </cell>
          <cell r="L589" t="str">
            <v>SOUTH REGION</v>
          </cell>
        </row>
        <row r="590">
          <cell r="A590" t="str">
            <v>V01</v>
          </cell>
          <cell r="B590" t="str">
            <v>V01-10-A-TX-8ZO-050</v>
          </cell>
          <cell r="C590">
            <v>1468</v>
          </cell>
          <cell r="D590">
            <v>4581</v>
          </cell>
          <cell r="F590" t="str">
            <v>Corpus Christi Recyclery</v>
          </cell>
          <cell r="G590" t="str">
            <v>BU-024</v>
          </cell>
          <cell r="H590" t="str">
            <v>CORPUS CHRISTI</v>
          </cell>
          <cell r="I590" t="str">
            <v>SCTEXAS</v>
          </cell>
          <cell r="J590" t="str">
            <v>SOUTH CENTRAL TEXAS DISTRICT</v>
          </cell>
          <cell r="K590" t="str">
            <v>SOUTH</v>
          </cell>
          <cell r="L590" t="str">
            <v>SOUTH REGION</v>
          </cell>
        </row>
        <row r="591">
          <cell r="A591" t="str">
            <v>V02</v>
          </cell>
          <cell r="B591" t="str">
            <v>V02-10-A-TX-8ZO-050</v>
          </cell>
          <cell r="C591">
            <v>1469</v>
          </cell>
          <cell r="D591">
            <v>4582</v>
          </cell>
          <cell r="F591" t="str">
            <v>Rio Grande Valley Recyclery</v>
          </cell>
          <cell r="G591" t="str">
            <v>BU-026</v>
          </cell>
          <cell r="H591" t="str">
            <v>RIO GRANDE</v>
          </cell>
          <cell r="I591" t="str">
            <v>SCTEXAS</v>
          </cell>
          <cell r="J591" t="str">
            <v>SOUTH CENTRAL TEXAS DISTRICT</v>
          </cell>
          <cell r="K591" t="str">
            <v>SOUTH</v>
          </cell>
          <cell r="L591" t="str">
            <v>SOUTH REGION</v>
          </cell>
        </row>
        <row r="592">
          <cell r="A592" t="str">
            <v>V03</v>
          </cell>
          <cell r="B592" t="str">
            <v>V03-10-A-VA-9BO-050</v>
          </cell>
          <cell r="C592">
            <v>1470</v>
          </cell>
          <cell r="D592">
            <v>4583</v>
          </cell>
          <cell r="F592" t="str">
            <v>AW  Roanoke MRF</v>
          </cell>
          <cell r="G592" t="str">
            <v>BU-128</v>
          </cell>
          <cell r="H592" t="str">
            <v>SW VIRGINIA</v>
          </cell>
          <cell r="I592" t="str">
            <v>VIRGINIA</v>
          </cell>
          <cell r="J592" t="str">
            <v>VIRGINIA DISTRICT</v>
          </cell>
          <cell r="K592" t="str">
            <v>EAST</v>
          </cell>
          <cell r="L592" t="str">
            <v>EAST REGION</v>
          </cell>
        </row>
        <row r="593">
          <cell r="A593" t="str">
            <v>V04</v>
          </cell>
          <cell r="B593" t="str">
            <v>V04-10-A-WA-92O-050</v>
          </cell>
          <cell r="C593">
            <v>1471</v>
          </cell>
          <cell r="D593">
            <v>4584</v>
          </cell>
          <cell r="F593" t="str">
            <v>Rabanco Recycling Company MRF</v>
          </cell>
          <cell r="G593" t="str">
            <v>BU-276</v>
          </cell>
          <cell r="H593" t="str">
            <v>WASHINGTON PROCESSING</v>
          </cell>
          <cell r="I593" t="str">
            <v>WASHINGTON</v>
          </cell>
          <cell r="J593" t="str">
            <v>WASHINGTON DISTRICT</v>
          </cell>
          <cell r="K593" t="str">
            <v>WEST</v>
          </cell>
          <cell r="L593" t="str">
            <v>WEST REGION</v>
          </cell>
        </row>
        <row r="594">
          <cell r="A594" t="str">
            <v>V05</v>
          </cell>
          <cell r="B594" t="str">
            <v>V05-10-A-CA-3PO-050</v>
          </cell>
          <cell r="C594">
            <v>1472</v>
          </cell>
          <cell r="D594">
            <v>4585</v>
          </cell>
          <cell r="F594" t="str">
            <v>Rice Road Recyclery</v>
          </cell>
          <cell r="G594" t="str">
            <v>BU-248</v>
          </cell>
          <cell r="H594" t="str">
            <v>FRESNO</v>
          </cell>
          <cell r="I594" t="str">
            <v>CCALIF</v>
          </cell>
          <cell r="J594" t="str">
            <v>CENTRAL CALIFORNIA DISTRICT</v>
          </cell>
          <cell r="K594" t="str">
            <v>WEST</v>
          </cell>
          <cell r="L594" t="str">
            <v>WEST REGION</v>
          </cell>
        </row>
        <row r="595">
          <cell r="A595" t="str">
            <v>V06</v>
          </cell>
          <cell r="B595" t="str">
            <v>V06-10-A-PA-8AO-050</v>
          </cell>
          <cell r="C595">
            <v>1473</v>
          </cell>
          <cell r="D595">
            <v>4586</v>
          </cell>
          <cell r="F595" t="str">
            <v>King of Prussia Recyclery</v>
          </cell>
          <cell r="G595" t="str">
            <v>BU-122</v>
          </cell>
          <cell r="H595" t="str">
            <v>VALLEY FORGE</v>
          </cell>
          <cell r="I595" t="str">
            <v>EPENN</v>
          </cell>
          <cell r="J595" t="str">
            <v>EASTERN PENNSYLVANIA DISTRICT</v>
          </cell>
          <cell r="K595" t="str">
            <v>EAST</v>
          </cell>
          <cell r="L595" t="str">
            <v>EAST REGION</v>
          </cell>
        </row>
        <row r="596">
          <cell r="A596" t="str">
            <v>V07</v>
          </cell>
          <cell r="B596" t="str">
            <v>V07-10-A-MD-8SO-050</v>
          </cell>
          <cell r="C596">
            <v>1474</v>
          </cell>
          <cell r="D596">
            <v>4587</v>
          </cell>
          <cell r="F596" t="str">
            <v>AW  Baltimore Processing MRF</v>
          </cell>
          <cell r="G596" t="str">
            <v>BU-206</v>
          </cell>
          <cell r="H596" t="str">
            <v>BALTIMORE</v>
          </cell>
          <cell r="I596" t="str">
            <v>CHESAPEAKE</v>
          </cell>
          <cell r="J596" t="str">
            <v>CHESAPEAKE DISTRICT</v>
          </cell>
          <cell r="K596" t="str">
            <v>EAST</v>
          </cell>
          <cell r="L596" t="str">
            <v>EAST REGION</v>
          </cell>
        </row>
        <row r="597">
          <cell r="A597" t="str">
            <v>V08</v>
          </cell>
          <cell r="B597" t="str">
            <v>V08-10-A-MD-9BO-050</v>
          </cell>
          <cell r="C597">
            <v>1475</v>
          </cell>
          <cell r="D597">
            <v>4588</v>
          </cell>
          <cell r="F597" t="str">
            <v>Hagerstown Recyclery</v>
          </cell>
          <cell r="G597" t="str">
            <v>BU-208</v>
          </cell>
          <cell r="H597" t="str">
            <v>WESTERN MARYLAND</v>
          </cell>
          <cell r="I597" t="str">
            <v>CHESAPEAKE</v>
          </cell>
          <cell r="J597" t="str">
            <v>CHESAPEAKE DISTRICT</v>
          </cell>
          <cell r="K597" t="str">
            <v>EAST</v>
          </cell>
          <cell r="L597" t="str">
            <v>EAST REGION</v>
          </cell>
        </row>
        <row r="598">
          <cell r="A598" t="str">
            <v>V11</v>
          </cell>
          <cell r="B598" t="str">
            <v>V11-10-A-NY-5NO-050</v>
          </cell>
          <cell r="C598">
            <v>1478</v>
          </cell>
          <cell r="D598">
            <v>4589</v>
          </cell>
          <cell r="F598" t="str">
            <v>Scott Avenue MRF</v>
          </cell>
          <cell r="G598" t="str">
            <v>BU-957</v>
          </cell>
          <cell r="H598" t="str">
            <v>NON-OP NEW YORK CITY METRO</v>
          </cell>
          <cell r="I598" t="str">
            <v>NEW YORK</v>
          </cell>
          <cell r="J598" t="str">
            <v>NEW YORK DISTRICT</v>
          </cell>
          <cell r="K598" t="str">
            <v>EAST</v>
          </cell>
          <cell r="L598" t="str">
            <v>EAST REGION</v>
          </cell>
        </row>
        <row r="599">
          <cell r="A599" t="str">
            <v>V12</v>
          </cell>
          <cell r="B599" t="str">
            <v>V12-10-A-NY-3XO-050</v>
          </cell>
          <cell r="C599">
            <v>1479</v>
          </cell>
          <cell r="D599">
            <v>4590</v>
          </cell>
          <cell r="F599" t="str">
            <v>Shepherd Avenue Recycling</v>
          </cell>
          <cell r="G599" t="str">
            <v>BU-957</v>
          </cell>
          <cell r="H599" t="str">
            <v>NON-OP NEW YORK CITY METRO</v>
          </cell>
          <cell r="I599" t="str">
            <v>NEW YORK</v>
          </cell>
          <cell r="J599" t="str">
            <v>NEW YORK DISTRICT</v>
          </cell>
          <cell r="K599" t="str">
            <v>EAST</v>
          </cell>
          <cell r="L599" t="str">
            <v>EAST REGION</v>
          </cell>
        </row>
        <row r="600">
          <cell r="A600" t="str">
            <v>V14</v>
          </cell>
          <cell r="B600" t="str">
            <v>V14-10-A-NY-C1O-050</v>
          </cell>
          <cell r="C600">
            <v>1481</v>
          </cell>
          <cell r="D600">
            <v>4591</v>
          </cell>
          <cell r="F600" t="str">
            <v>Buffalo MRF</v>
          </cell>
          <cell r="G600" t="str">
            <v>BU-191</v>
          </cell>
          <cell r="H600" t="str">
            <v>BUFFALO POST COLLECTION</v>
          </cell>
          <cell r="I600" t="str">
            <v>WPENN</v>
          </cell>
          <cell r="J600" t="str">
            <v>WESTERN PENNSYLVANIA DISTRICT</v>
          </cell>
          <cell r="K600" t="str">
            <v>EAST</v>
          </cell>
          <cell r="L600" t="str">
            <v>EAST REGION</v>
          </cell>
        </row>
        <row r="601">
          <cell r="A601" t="str">
            <v>V15</v>
          </cell>
          <cell r="B601" t="str">
            <v>V15-10-A-OR-D6O-050</v>
          </cell>
          <cell r="C601">
            <v>1482</v>
          </cell>
          <cell r="D601">
            <v>4592</v>
          </cell>
          <cell r="F601" t="str">
            <v>AW -Trans Industries MRF</v>
          </cell>
          <cell r="G601" t="str">
            <v>BU-256</v>
          </cell>
          <cell r="H601" t="str">
            <v>OREGON METRO</v>
          </cell>
          <cell r="I601" t="str">
            <v>ORIDMT</v>
          </cell>
          <cell r="J601" t="str">
            <v>OREGON-IDAHO-MONTANA DISTRICT</v>
          </cell>
          <cell r="K601" t="str">
            <v>WEST</v>
          </cell>
          <cell r="L601" t="str">
            <v>WEST REGION</v>
          </cell>
        </row>
        <row r="602">
          <cell r="A602" t="str">
            <v>V16</v>
          </cell>
          <cell r="B602" t="str">
            <v>V16-10-A-PA-8UO-050</v>
          </cell>
          <cell r="C602">
            <v>1483</v>
          </cell>
          <cell r="D602">
            <v>4593</v>
          </cell>
          <cell r="F602" t="str">
            <v>Philadelphia Recyclery</v>
          </cell>
          <cell r="G602" t="str">
            <v>BU-120</v>
          </cell>
          <cell r="H602" t="str">
            <v>PHILADELPHIA</v>
          </cell>
          <cell r="I602" t="str">
            <v>EPENN</v>
          </cell>
          <cell r="J602" t="str">
            <v>EASTERN PENNSYLVANIA DISTRICT</v>
          </cell>
          <cell r="K602" t="str">
            <v>EAST</v>
          </cell>
          <cell r="L602" t="str">
            <v>EAST REGION</v>
          </cell>
        </row>
        <row r="603">
          <cell r="A603" t="str">
            <v>V17</v>
          </cell>
          <cell r="B603" t="str">
            <v>V17-10-A-NY-6VO-050</v>
          </cell>
          <cell r="C603">
            <v>1484</v>
          </cell>
          <cell r="D603">
            <v>4594</v>
          </cell>
          <cell r="F603" t="str">
            <v>Recycling Industries, Inc MRF</v>
          </cell>
          <cell r="G603" t="str">
            <v>BU-958</v>
          </cell>
          <cell r="H603" t="str">
            <v>NON-OP EASTERN NEWYORK</v>
          </cell>
          <cell r="I603" t="str">
            <v>NEW YORK</v>
          </cell>
          <cell r="J603" t="str">
            <v>NEW YORK DISTRICT</v>
          </cell>
          <cell r="K603" t="str">
            <v>EAST</v>
          </cell>
          <cell r="L603" t="str">
            <v>EAST REGION</v>
          </cell>
        </row>
        <row r="604">
          <cell r="A604" t="str">
            <v>V18</v>
          </cell>
          <cell r="B604" t="str">
            <v>V18-10-A-PA-8AO-050</v>
          </cell>
          <cell r="C604">
            <v>1485</v>
          </cell>
          <cell r="D604">
            <v>4595</v>
          </cell>
          <cell r="F604" t="str">
            <v>BCRC Recyclery</v>
          </cell>
          <cell r="G604" t="str">
            <v>BU-118</v>
          </cell>
          <cell r="H604" t="str">
            <v>BUCKS-MONT</v>
          </cell>
          <cell r="I604" t="str">
            <v>EPENN</v>
          </cell>
          <cell r="J604" t="str">
            <v>EASTERN PENNSYLVANIA DISTRICT</v>
          </cell>
          <cell r="K604" t="str">
            <v>EAST</v>
          </cell>
          <cell r="L604" t="str">
            <v>EAST REGION</v>
          </cell>
        </row>
        <row r="605">
          <cell r="A605" t="str">
            <v>V19</v>
          </cell>
          <cell r="B605" t="str">
            <v>V19-10-A-IL-07O-050</v>
          </cell>
          <cell r="C605">
            <v>1486</v>
          </cell>
          <cell r="D605">
            <v>4596</v>
          </cell>
          <cell r="F605" t="str">
            <v>Chicago Blue Bag Sorting Ctr</v>
          </cell>
          <cell r="G605" t="str">
            <v>BU-270</v>
          </cell>
          <cell r="H605" t="str">
            <v>CITY OF CHICAGO - BLUE BAG SOR</v>
          </cell>
          <cell r="I605" t="str">
            <v>CHICAGO</v>
          </cell>
          <cell r="J605" t="str">
            <v>CHICAGO DISTRICT</v>
          </cell>
          <cell r="K605" t="str">
            <v>MIDWEST</v>
          </cell>
          <cell r="L605" t="str">
            <v>MIDWEST REGION</v>
          </cell>
        </row>
        <row r="606">
          <cell r="A606" t="str">
            <v>V20</v>
          </cell>
          <cell r="B606" t="str">
            <v>V20-10-A-IL-1GO-050</v>
          </cell>
          <cell r="C606">
            <v>1487</v>
          </cell>
          <cell r="D606">
            <v>4597</v>
          </cell>
          <cell r="F606" t="str">
            <v>Illinois Valley Recycling(IVR)</v>
          </cell>
          <cell r="G606" t="str">
            <v>BU-042</v>
          </cell>
          <cell r="H606" t="str">
            <v>PONTIAC/OTTAWA/JOLIET</v>
          </cell>
          <cell r="I606" t="str">
            <v>CHICAGO</v>
          </cell>
          <cell r="J606" t="str">
            <v>CHICAGO DISTRICT</v>
          </cell>
          <cell r="K606" t="str">
            <v>MIDWEST</v>
          </cell>
          <cell r="L606" t="str">
            <v>MIDWEST REGION</v>
          </cell>
        </row>
        <row r="607">
          <cell r="A607" t="str">
            <v>V21</v>
          </cell>
          <cell r="B607" t="str">
            <v>V21-10-A-TX-13O-050</v>
          </cell>
          <cell r="C607">
            <v>1488</v>
          </cell>
          <cell r="D607">
            <v>4598</v>
          </cell>
          <cell r="F607" t="str">
            <v>T-Station OCC MRF</v>
          </cell>
          <cell r="G607" t="str">
            <v>BU-015</v>
          </cell>
          <cell r="H607" t="str">
            <v>DALLAS FTWORTH POST COLLECTION</v>
          </cell>
          <cell r="I607" t="str">
            <v>DFW/WESTTX</v>
          </cell>
          <cell r="J607" t="str">
            <v>DFW/WEST TEXAS DISTIRCT</v>
          </cell>
          <cell r="K607" t="str">
            <v>SOUTH</v>
          </cell>
          <cell r="L607" t="str">
            <v>SOUTH REGION</v>
          </cell>
        </row>
        <row r="608">
          <cell r="A608" t="str">
            <v>V22</v>
          </cell>
          <cell r="B608" t="str">
            <v>V22-10-A-AZ-E2O-050</v>
          </cell>
          <cell r="C608">
            <v>1489</v>
          </cell>
          <cell r="D608">
            <v>4599</v>
          </cell>
          <cell r="F608" t="str">
            <v>7th Street MRF</v>
          </cell>
          <cell r="G608" t="str">
            <v>BU-239</v>
          </cell>
          <cell r="H608" t="str">
            <v>WEST PHOENIX</v>
          </cell>
          <cell r="I608" t="str">
            <v>ARIZONA</v>
          </cell>
          <cell r="J608" t="str">
            <v>ARIZONA DISTRICT</v>
          </cell>
          <cell r="K608" t="str">
            <v>WEST</v>
          </cell>
          <cell r="L608" t="str">
            <v>WEST REGION</v>
          </cell>
        </row>
        <row r="609">
          <cell r="A609">
            <v>633</v>
          </cell>
          <cell r="B609" t="str">
            <v>633-10-A-AL-9BO-050</v>
          </cell>
          <cell r="C609">
            <v>264</v>
          </cell>
          <cell r="D609">
            <v>4633</v>
          </cell>
          <cell r="E609" t="str">
            <v>Yes</v>
          </cell>
          <cell r="F609" t="str">
            <v>AWS - Anniston - Cleveland</v>
          </cell>
          <cell r="G609" t="str">
            <v>BU-002</v>
          </cell>
          <cell r="H609" t="str">
            <v>ANNISTON</v>
          </cell>
          <cell r="I609" t="str">
            <v>GEORGIA</v>
          </cell>
          <cell r="J609" t="str">
            <v>GEORGIA DISTRICT</v>
          </cell>
          <cell r="K609" t="str">
            <v>SOUTH</v>
          </cell>
          <cell r="L609" t="str">
            <v>SOUTH REGION</v>
          </cell>
        </row>
        <row r="610">
          <cell r="A610">
            <v>674</v>
          </cell>
          <cell r="B610" t="str">
            <v>674-10-A-PA-9LO-050</v>
          </cell>
          <cell r="C610">
            <v>269</v>
          </cell>
          <cell r="D610">
            <v>4674</v>
          </cell>
          <cell r="E610" t="str">
            <v>Yes</v>
          </cell>
          <cell r="F610" t="str">
            <v>AWS - Scottdale</v>
          </cell>
          <cell r="G610" t="str">
            <v>BU-188</v>
          </cell>
          <cell r="H610" t="str">
            <v>SCOTTDALE</v>
          </cell>
          <cell r="I610" t="str">
            <v>WPENN</v>
          </cell>
          <cell r="J610" t="str">
            <v>WESTERN PENNSYLVANIA DISTRICT</v>
          </cell>
          <cell r="K610" t="str">
            <v>EAST</v>
          </cell>
          <cell r="L610" t="str">
            <v>EAST REGION</v>
          </cell>
        </row>
        <row r="611">
          <cell r="A611">
            <v>710</v>
          </cell>
          <cell r="B611" t="str">
            <v>710-10-A-IL-07O-050</v>
          </cell>
          <cell r="C611">
            <v>287</v>
          </cell>
          <cell r="D611">
            <v>4710</v>
          </cell>
          <cell r="E611" t="str">
            <v>Yes</v>
          </cell>
          <cell r="F611" t="str">
            <v>AWS - Chicago</v>
          </cell>
          <cell r="G611" t="str">
            <v>BU-036</v>
          </cell>
          <cell r="H611" t="str">
            <v>CHICAGO METRO</v>
          </cell>
          <cell r="I611" t="str">
            <v>CHICAGO</v>
          </cell>
          <cell r="J611" t="str">
            <v>CHICAGO DISTRICT</v>
          </cell>
          <cell r="K611" t="str">
            <v>MIDWEST</v>
          </cell>
          <cell r="L611" t="str">
            <v>MIDWEST REGION</v>
          </cell>
        </row>
        <row r="612">
          <cell r="A612">
            <v>711</v>
          </cell>
          <cell r="B612" t="str">
            <v>711-10-A-IL-07O-050</v>
          </cell>
          <cell r="C612">
            <v>288</v>
          </cell>
          <cell r="D612">
            <v>4711</v>
          </cell>
          <cell r="F612" t="str">
            <v>Planet Recovery Transfer</v>
          </cell>
          <cell r="G612" t="str">
            <v>BU-215</v>
          </cell>
          <cell r="H612" t="str">
            <v>CHICAGO TRANSFER STATIONS</v>
          </cell>
          <cell r="I612" t="str">
            <v>CHICAGO</v>
          </cell>
          <cell r="J612" t="str">
            <v>CHICAGO DISTRICT</v>
          </cell>
          <cell r="K612" t="str">
            <v>MIDWEST</v>
          </cell>
          <cell r="L612" t="str">
            <v>MIDWEST REGION</v>
          </cell>
        </row>
        <row r="613">
          <cell r="A613">
            <v>714</v>
          </cell>
          <cell r="B613" t="str">
            <v>714-10-A-IN-22O-050</v>
          </cell>
          <cell r="C613">
            <v>289</v>
          </cell>
          <cell r="D613">
            <v>4714</v>
          </cell>
          <cell r="F613" t="str">
            <v>County Line L/F</v>
          </cell>
          <cell r="G613" t="str">
            <v>BU-072</v>
          </cell>
          <cell r="H613" t="str">
            <v>NORTHERN INDIANA POST COLLECT</v>
          </cell>
          <cell r="I613" t="str">
            <v>INDIANA</v>
          </cell>
          <cell r="J613" t="str">
            <v>INDIANA DISTRICT</v>
          </cell>
          <cell r="K613" t="str">
            <v>MIDWEST</v>
          </cell>
          <cell r="L613" t="str">
            <v>MIDWEST REGION</v>
          </cell>
        </row>
        <row r="614">
          <cell r="A614">
            <v>715</v>
          </cell>
          <cell r="B614" t="str">
            <v>715-10-A-IN-23O-050</v>
          </cell>
          <cell r="C614">
            <v>290</v>
          </cell>
          <cell r="D614">
            <v>4715</v>
          </cell>
          <cell r="E614" t="str">
            <v>Yes</v>
          </cell>
          <cell r="F614" t="str">
            <v>AWS - Northwest Indiana</v>
          </cell>
          <cell r="G614" t="str">
            <v>BU-007</v>
          </cell>
          <cell r="H614" t="str">
            <v>NORTHWEST INDIANA</v>
          </cell>
          <cell r="I614" t="str">
            <v>INDIANA</v>
          </cell>
          <cell r="J614" t="str">
            <v>INDIANA DISTRICT</v>
          </cell>
          <cell r="K614" t="str">
            <v>MIDWEST</v>
          </cell>
          <cell r="L614" t="str">
            <v>MIDWEST REGION</v>
          </cell>
        </row>
        <row r="615">
          <cell r="A615">
            <v>716</v>
          </cell>
          <cell r="B615" t="str">
            <v>716-10-A-IN-23O-050</v>
          </cell>
          <cell r="C615">
            <v>291</v>
          </cell>
          <cell r="D615">
            <v>4716</v>
          </cell>
          <cell r="E615" t="str">
            <v>Yes</v>
          </cell>
          <cell r="F615" t="str">
            <v>AWS - DeMotte</v>
          </cell>
          <cell r="G615" t="str">
            <v>BU-007</v>
          </cell>
          <cell r="H615" t="str">
            <v>NORTHWEST INDIANA</v>
          </cell>
          <cell r="I615" t="str">
            <v>INDIANA</v>
          </cell>
          <cell r="J615" t="str">
            <v>INDIANA DISTRICT</v>
          </cell>
          <cell r="K615" t="str">
            <v>MIDWEST</v>
          </cell>
          <cell r="L615" t="str">
            <v>MIDWEST REGION</v>
          </cell>
        </row>
        <row r="616">
          <cell r="A616">
            <v>717</v>
          </cell>
          <cell r="B616" t="str">
            <v>717-10-A-IN-24O-050</v>
          </cell>
          <cell r="C616">
            <v>292</v>
          </cell>
          <cell r="D616">
            <v>4717</v>
          </cell>
          <cell r="E616" t="str">
            <v>Yes</v>
          </cell>
          <cell r="F616" t="str">
            <v>AWS - Central Indiana</v>
          </cell>
          <cell r="G616" t="str">
            <v>BU-071</v>
          </cell>
          <cell r="H616" t="str">
            <v>CENTRAL / NE INDIANA</v>
          </cell>
          <cell r="I616" t="str">
            <v>INDIANA</v>
          </cell>
          <cell r="J616" t="str">
            <v>INDIANA DISTRICT</v>
          </cell>
          <cell r="K616" t="str">
            <v>MIDWEST</v>
          </cell>
          <cell r="L616" t="str">
            <v>MIDWEST REGION</v>
          </cell>
        </row>
        <row r="617">
          <cell r="A617">
            <v>718</v>
          </cell>
          <cell r="B617" t="str">
            <v>718-10-A-IN-25O-050</v>
          </cell>
          <cell r="C617">
            <v>293</v>
          </cell>
          <cell r="D617">
            <v>4718</v>
          </cell>
          <cell r="F617" t="str">
            <v>Newton Co. L/F</v>
          </cell>
          <cell r="G617" t="str">
            <v>BU-072</v>
          </cell>
          <cell r="H617" t="str">
            <v>NORTHERN INDIANA POST COLLECT</v>
          </cell>
          <cell r="I617" t="str">
            <v>INDIANA</v>
          </cell>
          <cell r="J617" t="str">
            <v>INDIANA DISTRICT</v>
          </cell>
          <cell r="K617" t="str">
            <v>MIDWEST</v>
          </cell>
          <cell r="L617" t="str">
            <v>MIDWEST REGION</v>
          </cell>
        </row>
        <row r="618">
          <cell r="A618">
            <v>719</v>
          </cell>
          <cell r="B618" t="str">
            <v>719-10-A-IL-07O-050</v>
          </cell>
          <cell r="C618">
            <v>294</v>
          </cell>
          <cell r="D618">
            <v>4719</v>
          </cell>
          <cell r="E618" t="str">
            <v>Yes</v>
          </cell>
          <cell r="F618" t="str">
            <v>AWS - Joliet</v>
          </cell>
          <cell r="G618" t="str">
            <v>BU-042</v>
          </cell>
          <cell r="H618" t="str">
            <v>PONTIAC/OTTAWA/JOLIET</v>
          </cell>
          <cell r="I618" t="str">
            <v>CHICAGO</v>
          </cell>
          <cell r="J618" t="str">
            <v>CHICAGO DISTRICT</v>
          </cell>
          <cell r="K618" t="str">
            <v>MIDWEST</v>
          </cell>
          <cell r="L618" t="str">
            <v>MIDWEST REGION</v>
          </cell>
        </row>
        <row r="619">
          <cell r="A619">
            <v>720</v>
          </cell>
          <cell r="B619" t="str">
            <v>720-10-A-IL-9HO-050</v>
          </cell>
          <cell r="C619">
            <v>295</v>
          </cell>
          <cell r="D619">
            <v>4720</v>
          </cell>
          <cell r="F619" t="str">
            <v>Lee County (IL) L/F</v>
          </cell>
          <cell r="G619" t="str">
            <v>BU-048</v>
          </cell>
          <cell r="H619" t="str">
            <v>DIXON</v>
          </cell>
          <cell r="I619" t="str">
            <v>WILLINOIS</v>
          </cell>
          <cell r="J619" t="str">
            <v>WESTERN ILLINOIS DISTRICT</v>
          </cell>
          <cell r="K619" t="str">
            <v>MIDWEST</v>
          </cell>
          <cell r="L619" t="str">
            <v>MIDWEST REGION</v>
          </cell>
        </row>
        <row r="620">
          <cell r="A620">
            <v>721</v>
          </cell>
          <cell r="B620" t="str">
            <v>721-10-A-IL-07O-050</v>
          </cell>
          <cell r="C620">
            <v>296</v>
          </cell>
          <cell r="D620">
            <v>4721</v>
          </cell>
          <cell r="E620" t="str">
            <v>Yes</v>
          </cell>
          <cell r="F620" t="str">
            <v>AWS - Crestwood</v>
          </cell>
          <cell r="G620" t="str">
            <v>BU-035</v>
          </cell>
          <cell r="H620" t="str">
            <v>CRESTWOOD</v>
          </cell>
          <cell r="I620" t="str">
            <v>CHICAGO</v>
          </cell>
          <cell r="J620" t="str">
            <v>CHICAGO DISTRICT</v>
          </cell>
          <cell r="K620" t="str">
            <v>MIDWEST</v>
          </cell>
          <cell r="L620" t="str">
            <v>MIDWEST REGION</v>
          </cell>
        </row>
        <row r="621">
          <cell r="A621">
            <v>722</v>
          </cell>
          <cell r="B621" t="str">
            <v>722-10-A-IL-07O-050</v>
          </cell>
          <cell r="C621">
            <v>297</v>
          </cell>
          <cell r="D621">
            <v>4722</v>
          </cell>
          <cell r="F621" t="str">
            <v>John Spot</v>
          </cell>
          <cell r="G621" t="str">
            <v>BU-040</v>
          </cell>
          <cell r="H621" t="str">
            <v>MELROSE PARK</v>
          </cell>
          <cell r="I621" t="str">
            <v>CHICAGO</v>
          </cell>
          <cell r="J621" t="str">
            <v>CHICAGO DISTRICT</v>
          </cell>
          <cell r="K621" t="str">
            <v>MIDWEST</v>
          </cell>
          <cell r="L621" t="str">
            <v>MIDWEST REGION</v>
          </cell>
        </row>
        <row r="622">
          <cell r="A622">
            <v>723</v>
          </cell>
          <cell r="B622" t="str">
            <v>723-10-A-IL-28O-050</v>
          </cell>
          <cell r="C622">
            <v>298</v>
          </cell>
          <cell r="D622">
            <v>4723</v>
          </cell>
          <cell r="F622" t="str">
            <v>Streator Area L/F</v>
          </cell>
          <cell r="G622" t="str">
            <v>BU-042</v>
          </cell>
          <cell r="H622" t="str">
            <v>PONTIAC/OTTAWA/JOLIET</v>
          </cell>
          <cell r="I622" t="str">
            <v>CHICAGO</v>
          </cell>
          <cell r="J622" t="str">
            <v>CHICAGO DISTRICT</v>
          </cell>
          <cell r="K622" t="str">
            <v>MIDWEST</v>
          </cell>
          <cell r="L622" t="str">
            <v>MIDWEST REGION</v>
          </cell>
        </row>
        <row r="623">
          <cell r="A623">
            <v>724</v>
          </cell>
          <cell r="B623" t="str">
            <v>724-10-A-IL-29O-050</v>
          </cell>
          <cell r="C623">
            <v>299</v>
          </cell>
          <cell r="D623">
            <v>4724</v>
          </cell>
          <cell r="F623" t="str">
            <v>Upper Rock Island L/F</v>
          </cell>
          <cell r="G623" t="str">
            <v>BU-048</v>
          </cell>
          <cell r="H623" t="str">
            <v>DIXON</v>
          </cell>
          <cell r="I623" t="str">
            <v>WILLINOIS</v>
          </cell>
          <cell r="J623" t="str">
            <v>WESTERN ILLINOIS DISTRICT</v>
          </cell>
          <cell r="K623" t="str">
            <v>MIDWEST</v>
          </cell>
          <cell r="L623" t="str">
            <v>MIDWEST REGION</v>
          </cell>
        </row>
        <row r="624">
          <cell r="A624">
            <v>725</v>
          </cell>
          <cell r="B624" t="str">
            <v>725-10-A-IL-39O-050</v>
          </cell>
          <cell r="C624">
            <v>300</v>
          </cell>
          <cell r="D624">
            <v>4725</v>
          </cell>
          <cell r="F624" t="str">
            <v>Brickyard L/F</v>
          </cell>
          <cell r="G624" t="str">
            <v>BU-029</v>
          </cell>
          <cell r="H624" t="str">
            <v>DANVILLE</v>
          </cell>
          <cell r="I624" t="str">
            <v>INDIANA</v>
          </cell>
          <cell r="J624" t="str">
            <v>INDIANA DISTRICT</v>
          </cell>
          <cell r="K624" t="str">
            <v>MIDWEST</v>
          </cell>
          <cell r="L624" t="str">
            <v>MIDWEST REGION</v>
          </cell>
        </row>
        <row r="625">
          <cell r="A625">
            <v>726</v>
          </cell>
          <cell r="B625" t="str">
            <v>726-10-A-IL-07O-050</v>
          </cell>
          <cell r="C625">
            <v>301</v>
          </cell>
          <cell r="D625">
            <v>4726</v>
          </cell>
          <cell r="E625" t="str">
            <v>Yes</v>
          </cell>
          <cell r="F625" t="str">
            <v>AWS - Danville</v>
          </cell>
          <cell r="G625" t="str">
            <v>BU-029</v>
          </cell>
          <cell r="H625" t="str">
            <v>DANVILLE</v>
          </cell>
          <cell r="I625" t="str">
            <v>INDIANA</v>
          </cell>
          <cell r="J625" t="str">
            <v>INDIANA DISTRICT</v>
          </cell>
          <cell r="K625" t="str">
            <v>MIDWEST</v>
          </cell>
          <cell r="L625" t="str">
            <v>MIDWEST REGION</v>
          </cell>
        </row>
        <row r="626">
          <cell r="A626">
            <v>729</v>
          </cell>
          <cell r="B626" t="str">
            <v>729-10-A-IL-07O-050</v>
          </cell>
          <cell r="C626">
            <v>302</v>
          </cell>
          <cell r="D626">
            <v>4729</v>
          </cell>
          <cell r="E626" t="str">
            <v>Yes</v>
          </cell>
          <cell r="F626" t="str">
            <v>AWS - Urbana</v>
          </cell>
          <cell r="G626" t="str">
            <v>BU-029</v>
          </cell>
          <cell r="H626" t="str">
            <v>DANVILLE</v>
          </cell>
          <cell r="I626" t="str">
            <v>INDIANA</v>
          </cell>
          <cell r="J626" t="str">
            <v>INDIANA DISTRICT</v>
          </cell>
          <cell r="K626" t="str">
            <v>MIDWEST</v>
          </cell>
          <cell r="L626" t="str">
            <v>MIDWEST REGION</v>
          </cell>
        </row>
        <row r="627">
          <cell r="A627">
            <v>730</v>
          </cell>
          <cell r="B627" t="str">
            <v>730-10-A-MO-06O-050</v>
          </cell>
          <cell r="C627">
            <v>303</v>
          </cell>
          <cell r="D627">
            <v>4730</v>
          </cell>
          <cell r="E627" t="str">
            <v>Yes</v>
          </cell>
          <cell r="F627" t="str">
            <v>AWS - Poplar Bluff</v>
          </cell>
          <cell r="G627" t="str">
            <v>BU-106</v>
          </cell>
          <cell r="H627" t="str">
            <v>SOUTHEAST MISSOURI</v>
          </cell>
          <cell r="I627" t="str">
            <v>STL METRO</v>
          </cell>
          <cell r="J627" t="str">
            <v>ST LOUIS METRO DISTRICT</v>
          </cell>
          <cell r="K627" t="str">
            <v>MIDWEST</v>
          </cell>
          <cell r="L627" t="str">
            <v>MIDWEST REGION</v>
          </cell>
        </row>
        <row r="628">
          <cell r="A628">
            <v>731</v>
          </cell>
          <cell r="B628" t="str">
            <v>731-10-A-MO-44O-050</v>
          </cell>
          <cell r="C628">
            <v>304</v>
          </cell>
          <cell r="D628">
            <v>4731</v>
          </cell>
          <cell r="F628" t="str">
            <v>Lemons East L/F</v>
          </cell>
          <cell r="G628" t="str">
            <v>BU-106</v>
          </cell>
          <cell r="H628" t="str">
            <v>SOUTHEAST MISSOURI</v>
          </cell>
          <cell r="I628" t="str">
            <v>STL METRO</v>
          </cell>
          <cell r="J628" t="str">
            <v>ST LOUIS METRO DISTRICT</v>
          </cell>
          <cell r="K628" t="str">
            <v>MIDWEST</v>
          </cell>
          <cell r="L628" t="str">
            <v>MIDWEST REGION</v>
          </cell>
        </row>
        <row r="629">
          <cell r="A629">
            <v>732</v>
          </cell>
          <cell r="B629" t="str">
            <v>732-10-A-MO-06O-050</v>
          </cell>
          <cell r="C629">
            <v>305</v>
          </cell>
          <cell r="D629">
            <v>4732</v>
          </cell>
          <cell r="E629" t="str">
            <v>Yes</v>
          </cell>
          <cell r="F629" t="str">
            <v>AW - Dexter</v>
          </cell>
          <cell r="G629" t="str">
            <v>BU-106</v>
          </cell>
          <cell r="H629" t="str">
            <v>SOUTHEAST MISSOURI</v>
          </cell>
          <cell r="I629" t="str">
            <v>STL METRO</v>
          </cell>
          <cell r="J629" t="str">
            <v>ST LOUIS METRO DISTRICT</v>
          </cell>
          <cell r="K629" t="str">
            <v>MIDWEST</v>
          </cell>
          <cell r="L629" t="str">
            <v>MIDWEST REGION</v>
          </cell>
        </row>
        <row r="630">
          <cell r="A630">
            <v>733</v>
          </cell>
          <cell r="B630" t="str">
            <v>733-10-A-MO-45O-050</v>
          </cell>
          <cell r="C630">
            <v>306</v>
          </cell>
          <cell r="D630">
            <v>4733</v>
          </cell>
          <cell r="F630" t="str">
            <v>Butler County L/F</v>
          </cell>
          <cell r="G630" t="str">
            <v>BU-106</v>
          </cell>
          <cell r="H630" t="str">
            <v>SOUTHEAST MISSOURI</v>
          </cell>
          <cell r="I630" t="str">
            <v>STL METRO</v>
          </cell>
          <cell r="J630" t="str">
            <v>ST LOUIS METRO DISTRICT</v>
          </cell>
          <cell r="K630" t="str">
            <v>MIDWEST</v>
          </cell>
          <cell r="L630" t="str">
            <v>MIDWEST REGION</v>
          </cell>
        </row>
        <row r="631">
          <cell r="A631">
            <v>734</v>
          </cell>
          <cell r="B631" t="str">
            <v>734-10-A-IL-26O-050</v>
          </cell>
          <cell r="C631">
            <v>307</v>
          </cell>
          <cell r="D631">
            <v>4734</v>
          </cell>
          <cell r="F631" t="str">
            <v>Illinois Waste Systems L/F</v>
          </cell>
          <cell r="G631" t="str">
            <v>BU-029</v>
          </cell>
          <cell r="H631" t="str">
            <v>DANVILLE</v>
          </cell>
          <cell r="I631" t="str">
            <v>INDIANA</v>
          </cell>
          <cell r="J631" t="str">
            <v>INDIANA DISTRICT</v>
          </cell>
          <cell r="K631" t="str">
            <v>MIDWEST</v>
          </cell>
          <cell r="L631" t="str">
            <v>MIDWEST REGION</v>
          </cell>
        </row>
        <row r="632">
          <cell r="A632">
            <v>735</v>
          </cell>
          <cell r="B632" t="str">
            <v>735-10-A-IL-37O-050</v>
          </cell>
          <cell r="C632">
            <v>308</v>
          </cell>
          <cell r="D632">
            <v>4735</v>
          </cell>
          <cell r="F632" t="str">
            <v>RCS L/F</v>
          </cell>
          <cell r="G632" t="str">
            <v>BU-110</v>
          </cell>
          <cell r="H632" t="str">
            <v>EDWARDSVILLE/STL POST COLLLECT</v>
          </cell>
          <cell r="I632" t="str">
            <v>STL METRO</v>
          </cell>
          <cell r="J632" t="str">
            <v>ST LOUIS METRO DISTRICT</v>
          </cell>
          <cell r="K632" t="str">
            <v>MIDWEST</v>
          </cell>
          <cell r="L632" t="str">
            <v>MIDWEST REGION</v>
          </cell>
        </row>
        <row r="633">
          <cell r="A633">
            <v>740</v>
          </cell>
          <cell r="B633" t="str">
            <v>740-10-A-MO-48O-050</v>
          </cell>
          <cell r="C633">
            <v>309</v>
          </cell>
          <cell r="D633">
            <v>4740</v>
          </cell>
          <cell r="F633" t="str">
            <v>ShowMe L/F</v>
          </cell>
          <cell r="G633" t="str">
            <v>BU-268</v>
          </cell>
          <cell r="H633" t="str">
            <v>KANSAS CITY POST COLLECTION</v>
          </cell>
          <cell r="I633" t="str">
            <v>W MO/OK</v>
          </cell>
          <cell r="J633" t="str">
            <v>W MISSOURI/OKLAHOMA DISTRICT</v>
          </cell>
          <cell r="K633" t="str">
            <v>MIDWEST</v>
          </cell>
          <cell r="L633" t="str">
            <v>MIDWEST REGION</v>
          </cell>
        </row>
        <row r="634">
          <cell r="A634">
            <v>742</v>
          </cell>
          <cell r="B634" t="str">
            <v>742-10-A-SC-06O-050</v>
          </cell>
          <cell r="C634">
            <v>310</v>
          </cell>
          <cell r="D634">
            <v>4742</v>
          </cell>
          <cell r="E634" t="str">
            <v>Yes</v>
          </cell>
          <cell r="F634" t="str">
            <v>AWS - Fort Mill</v>
          </cell>
          <cell r="G634" t="str">
            <v>BU-203</v>
          </cell>
          <cell r="H634" t="str">
            <v>FT MILL HAULING</v>
          </cell>
          <cell r="I634" t="str">
            <v>CAROLINAS</v>
          </cell>
          <cell r="J634" t="str">
            <v>CAROLINAS DISTRICT</v>
          </cell>
          <cell r="K634" t="str">
            <v>EAST</v>
          </cell>
          <cell r="L634" t="str">
            <v>EAST REGION</v>
          </cell>
        </row>
        <row r="635">
          <cell r="A635">
            <v>743</v>
          </cell>
          <cell r="B635" t="str">
            <v>743-10-A-SC-06O-050</v>
          </cell>
          <cell r="C635">
            <v>311</v>
          </cell>
          <cell r="D635">
            <v>4743</v>
          </cell>
          <cell r="E635" t="str">
            <v>Yes</v>
          </cell>
          <cell r="F635" t="str">
            <v>AWS - Columbia</v>
          </cell>
          <cell r="G635" t="str">
            <v>BU-147</v>
          </cell>
          <cell r="H635" t="str">
            <v>COLUMBIA MARKET/LEE COUNTY</v>
          </cell>
          <cell r="I635" t="str">
            <v>CAROLINAS</v>
          </cell>
          <cell r="J635" t="str">
            <v>CAROLINAS DISTRICT</v>
          </cell>
          <cell r="K635" t="str">
            <v>EAST</v>
          </cell>
          <cell r="L635" t="str">
            <v>EAST REGION</v>
          </cell>
        </row>
        <row r="636">
          <cell r="A636">
            <v>744</v>
          </cell>
          <cell r="B636" t="str">
            <v>744-10-A-SC-06O-050</v>
          </cell>
          <cell r="C636">
            <v>312</v>
          </cell>
          <cell r="D636">
            <v>4744</v>
          </cell>
          <cell r="E636" t="str">
            <v>Yes</v>
          </cell>
          <cell r="F636" t="str">
            <v>AWS - Greenville</v>
          </cell>
          <cell r="G636" t="str">
            <v>BU-149</v>
          </cell>
          <cell r="H636" t="str">
            <v>GREENVILLE SC</v>
          </cell>
          <cell r="I636" t="str">
            <v>CAROLINAS</v>
          </cell>
          <cell r="J636" t="str">
            <v>CAROLINAS DISTRICT</v>
          </cell>
          <cell r="K636" t="str">
            <v>EAST</v>
          </cell>
          <cell r="L636" t="str">
            <v>EAST REGION</v>
          </cell>
        </row>
        <row r="637">
          <cell r="A637">
            <v>745</v>
          </cell>
          <cell r="B637" t="str">
            <v>745-10-A-VA-51O-050</v>
          </cell>
          <cell r="C637">
            <v>313</v>
          </cell>
          <cell r="D637">
            <v>4745</v>
          </cell>
          <cell r="F637" t="str">
            <v>Brunswick L/F</v>
          </cell>
          <cell r="G637" t="str">
            <v>BU-126</v>
          </cell>
          <cell r="H637" t="str">
            <v>RICHMOND / LAWRENCEVILLE</v>
          </cell>
          <cell r="I637" t="str">
            <v>VIRGINIA</v>
          </cell>
          <cell r="J637" t="str">
            <v>VIRGINIA DISTRICT</v>
          </cell>
          <cell r="K637" t="str">
            <v>EAST</v>
          </cell>
          <cell r="L637" t="str">
            <v>EAST REGION</v>
          </cell>
        </row>
        <row r="638">
          <cell r="A638">
            <v>752</v>
          </cell>
          <cell r="B638" t="str">
            <v>752-10-A-AZ-62O-050</v>
          </cell>
          <cell r="C638">
            <v>316</v>
          </cell>
          <cell r="D638">
            <v>4752</v>
          </cell>
          <cell r="F638" t="str">
            <v>Apache Junction L/F</v>
          </cell>
          <cell r="G638" t="str">
            <v>BU-240</v>
          </cell>
          <cell r="H638" t="str">
            <v>EAST PHOENIX</v>
          </cell>
          <cell r="I638" t="str">
            <v>ARIZONA</v>
          </cell>
          <cell r="J638" t="str">
            <v>ARIZONA DISTRICT</v>
          </cell>
          <cell r="K638" t="str">
            <v>WEST</v>
          </cell>
          <cell r="L638" t="str">
            <v>WEST REGION</v>
          </cell>
        </row>
        <row r="639">
          <cell r="A639">
            <v>753</v>
          </cell>
          <cell r="B639" t="str">
            <v>753-10-A-AZ-07O-050</v>
          </cell>
          <cell r="C639">
            <v>317</v>
          </cell>
          <cell r="D639">
            <v>4753</v>
          </cell>
          <cell r="E639" t="str">
            <v>Yes</v>
          </cell>
          <cell r="F639" t="str">
            <v>AWS - Phoenix</v>
          </cell>
          <cell r="G639" t="str">
            <v>BU-239</v>
          </cell>
          <cell r="H639" t="str">
            <v>WEST PHOENIX</v>
          </cell>
          <cell r="I639" t="str">
            <v>ARIZONA</v>
          </cell>
          <cell r="J639" t="str">
            <v>ARIZONA DISTRICT</v>
          </cell>
          <cell r="K639" t="str">
            <v>WEST</v>
          </cell>
          <cell r="L639" t="str">
            <v>WEST REGION</v>
          </cell>
        </row>
        <row r="640">
          <cell r="A640">
            <v>754</v>
          </cell>
          <cell r="B640" t="str">
            <v>754-10-A-AZ-07O-050</v>
          </cell>
          <cell r="C640">
            <v>318</v>
          </cell>
          <cell r="D640">
            <v>4754</v>
          </cell>
          <cell r="F640" t="str">
            <v>Paradise T/S</v>
          </cell>
          <cell r="G640" t="str">
            <v>BU-239</v>
          </cell>
          <cell r="H640" t="str">
            <v>WEST PHOENIX</v>
          </cell>
          <cell r="I640" t="str">
            <v>ARIZONA</v>
          </cell>
          <cell r="J640" t="str">
            <v>ARIZONA DISTRICT</v>
          </cell>
          <cell r="K640" t="str">
            <v>WEST</v>
          </cell>
          <cell r="L640" t="str">
            <v>WEST REGION</v>
          </cell>
        </row>
        <row r="641">
          <cell r="A641">
            <v>755</v>
          </cell>
          <cell r="B641" t="str">
            <v>755-10-A-AZ-63O-050</v>
          </cell>
          <cell r="C641">
            <v>319</v>
          </cell>
          <cell r="D641">
            <v>4755</v>
          </cell>
          <cell r="F641" t="str">
            <v>Southwest Regional L/F</v>
          </cell>
          <cell r="G641" t="str">
            <v>BU-239</v>
          </cell>
          <cell r="H641" t="str">
            <v>WEST PHOENIX</v>
          </cell>
          <cell r="I641" t="str">
            <v>ARIZONA</v>
          </cell>
          <cell r="J641" t="str">
            <v>ARIZONA DISTRICT</v>
          </cell>
          <cell r="K641" t="str">
            <v>WEST</v>
          </cell>
          <cell r="L641" t="str">
            <v>WEST REGION</v>
          </cell>
        </row>
        <row r="642">
          <cell r="A642">
            <v>764</v>
          </cell>
          <cell r="B642" t="str">
            <v>764-10-A-MO-06O-050</v>
          </cell>
          <cell r="C642">
            <v>321</v>
          </cell>
          <cell r="D642">
            <v>4764</v>
          </cell>
          <cell r="F642" t="str">
            <v>Midwest Waste L/F</v>
          </cell>
          <cell r="G642" t="str">
            <v>BU-969</v>
          </cell>
          <cell r="H642" t="str">
            <v>NON-OP ST. LOUIS</v>
          </cell>
          <cell r="I642" t="str">
            <v>STL METRO</v>
          </cell>
          <cell r="J642" t="str">
            <v>ST LOUIS METRO DISTRICT</v>
          </cell>
          <cell r="K642" t="str">
            <v>MIDWEST</v>
          </cell>
          <cell r="L642" t="str">
            <v>MIDWEST REGION</v>
          </cell>
        </row>
        <row r="643">
          <cell r="A643">
            <v>765</v>
          </cell>
          <cell r="B643" t="str">
            <v>765-10-A-AZ-07O-050</v>
          </cell>
          <cell r="C643">
            <v>322</v>
          </cell>
          <cell r="D643">
            <v>4765</v>
          </cell>
          <cell r="F643" t="str">
            <v>Arizona District Ofc</v>
          </cell>
          <cell r="G643" t="str">
            <v>BU-962</v>
          </cell>
          <cell r="H643" t="str">
            <v>NON-OP PHOENIX</v>
          </cell>
          <cell r="I643" t="str">
            <v>ARIZONA</v>
          </cell>
          <cell r="J643" t="str">
            <v>ARIZONA DISTRICT</v>
          </cell>
          <cell r="K643" t="str">
            <v>WEST</v>
          </cell>
          <cell r="L643" t="str">
            <v>WEST REGION</v>
          </cell>
        </row>
        <row r="644">
          <cell r="A644">
            <v>766</v>
          </cell>
          <cell r="B644" t="str">
            <v>766-10-A-IL-07O-050</v>
          </cell>
          <cell r="C644">
            <v>323</v>
          </cell>
          <cell r="D644">
            <v>4766</v>
          </cell>
          <cell r="E644" t="str">
            <v>Yes</v>
          </cell>
          <cell r="F644" t="str">
            <v>AWS - Dixon</v>
          </cell>
          <cell r="G644" t="str">
            <v>BU-048</v>
          </cell>
          <cell r="H644" t="str">
            <v>DIXON</v>
          </cell>
          <cell r="I644" t="str">
            <v>WILLINOIS</v>
          </cell>
          <cell r="J644" t="str">
            <v>WESTERN ILLINOIS DISTRICT</v>
          </cell>
          <cell r="K644" t="str">
            <v>MIDWEST</v>
          </cell>
          <cell r="L644" t="str">
            <v>MIDWEST REGION</v>
          </cell>
        </row>
        <row r="645">
          <cell r="A645">
            <v>767</v>
          </cell>
          <cell r="B645" t="str">
            <v>767-10-A-SC-53O-050</v>
          </cell>
          <cell r="C645">
            <v>324</v>
          </cell>
          <cell r="D645">
            <v>4767</v>
          </cell>
          <cell r="F645" t="str">
            <v>Lee County L/F</v>
          </cell>
          <cell r="G645" t="str">
            <v>BU-153</v>
          </cell>
          <cell r="H645" t="str">
            <v>LEE COUNTY POST COLLECTION</v>
          </cell>
          <cell r="I645" t="str">
            <v>CAROLINAS</v>
          </cell>
          <cell r="J645" t="str">
            <v>CAROLINAS DISTRICT</v>
          </cell>
          <cell r="K645" t="str">
            <v>EAST</v>
          </cell>
          <cell r="L645" t="str">
            <v>EAST REGION</v>
          </cell>
        </row>
        <row r="646">
          <cell r="A646">
            <v>768</v>
          </cell>
          <cell r="B646" t="str">
            <v>768-10-A-NC-52O-050</v>
          </cell>
          <cell r="C646">
            <v>325</v>
          </cell>
          <cell r="D646">
            <v>4768</v>
          </cell>
          <cell r="F646" t="str">
            <v>Anson County L/F</v>
          </cell>
          <cell r="G646" t="str">
            <v>BU-156</v>
          </cell>
          <cell r="H646" t="str">
            <v>CHARLOTTE POST COLLECTION</v>
          </cell>
          <cell r="I646" t="str">
            <v>CAROLINAS</v>
          </cell>
          <cell r="J646" t="str">
            <v>CAROLINAS DISTRICT</v>
          </cell>
          <cell r="K646" t="str">
            <v>EAST</v>
          </cell>
          <cell r="L646" t="str">
            <v>EAST REGION</v>
          </cell>
        </row>
        <row r="647">
          <cell r="A647">
            <v>770</v>
          </cell>
          <cell r="B647" t="str">
            <v>770-10-A-IL-07O-050</v>
          </cell>
          <cell r="C647">
            <v>326</v>
          </cell>
          <cell r="D647">
            <v>4770</v>
          </cell>
          <cell r="E647" t="str">
            <v>Yes</v>
          </cell>
          <cell r="F647" t="str">
            <v>AWS - Momence</v>
          </cell>
          <cell r="G647" t="str">
            <v>BU-035</v>
          </cell>
          <cell r="H647" t="str">
            <v>CRESTWOOD</v>
          </cell>
          <cell r="I647" t="str">
            <v>CHICAGO</v>
          </cell>
          <cell r="J647" t="str">
            <v>CHICAGO DISTRICT</v>
          </cell>
          <cell r="K647" t="str">
            <v>MIDWEST</v>
          </cell>
          <cell r="L647" t="str">
            <v>MIDWEST REGION</v>
          </cell>
        </row>
        <row r="648">
          <cell r="A648">
            <v>771</v>
          </cell>
          <cell r="B648" t="str">
            <v>771-10-A-SC-69O-050</v>
          </cell>
          <cell r="C648">
            <v>327</v>
          </cell>
          <cell r="D648">
            <v>4771</v>
          </cell>
          <cell r="F648" t="str">
            <v>Anderson County Reg L/F</v>
          </cell>
          <cell r="G648" t="str">
            <v>BU-149</v>
          </cell>
          <cell r="H648" t="str">
            <v>GREENVILLE SC</v>
          </cell>
          <cell r="I648" t="str">
            <v>CAROLINAS</v>
          </cell>
          <cell r="J648" t="str">
            <v>CAROLINAS DISTRICT</v>
          </cell>
          <cell r="K648" t="str">
            <v>EAST</v>
          </cell>
          <cell r="L648" t="str">
            <v>EAST REGION</v>
          </cell>
        </row>
        <row r="649">
          <cell r="A649">
            <v>772</v>
          </cell>
          <cell r="B649" t="str">
            <v>772-10-A-SC-9XO-050</v>
          </cell>
          <cell r="C649">
            <v>328</v>
          </cell>
          <cell r="D649">
            <v>4772</v>
          </cell>
          <cell r="F649" t="str">
            <v>Northeast Landfill, LLC</v>
          </cell>
          <cell r="G649" t="str">
            <v>BU-147</v>
          </cell>
          <cell r="H649" t="str">
            <v>COLUMBIA MARKET/LEE COUNTY</v>
          </cell>
          <cell r="I649" t="str">
            <v>CAROLINAS</v>
          </cell>
          <cell r="J649" t="str">
            <v>CAROLINAS DISTRICT</v>
          </cell>
          <cell r="K649" t="str">
            <v>EAST</v>
          </cell>
          <cell r="L649" t="str">
            <v>EAST REGION</v>
          </cell>
        </row>
        <row r="650">
          <cell r="A650">
            <v>776</v>
          </cell>
          <cell r="B650" t="str">
            <v>776-10-A-IL-F5O-050</v>
          </cell>
          <cell r="C650">
            <v>330</v>
          </cell>
          <cell r="D650">
            <v>4776</v>
          </cell>
          <cell r="F650" t="str">
            <v>Illinois L/F</v>
          </cell>
          <cell r="G650" t="str">
            <v>BU-029</v>
          </cell>
          <cell r="H650" t="str">
            <v>DANVILLE</v>
          </cell>
          <cell r="I650" t="str">
            <v>INDIANA</v>
          </cell>
          <cell r="J650" t="str">
            <v>INDIANA DISTRICT</v>
          </cell>
          <cell r="K650" t="str">
            <v>MIDWEST</v>
          </cell>
          <cell r="L650" t="str">
            <v>MIDWEST REGION</v>
          </cell>
        </row>
        <row r="651">
          <cell r="A651">
            <v>777</v>
          </cell>
          <cell r="B651" t="str">
            <v>777-10-A-GA-06O-050</v>
          </cell>
          <cell r="C651">
            <v>331</v>
          </cell>
          <cell r="D651">
            <v>4777</v>
          </cell>
          <cell r="E651" t="str">
            <v>Yes</v>
          </cell>
          <cell r="F651" t="str">
            <v>AWS - Tyrone</v>
          </cell>
          <cell r="G651" t="str">
            <v>BU-181</v>
          </cell>
          <cell r="H651" t="str">
            <v>ATLANTA</v>
          </cell>
          <cell r="I651" t="str">
            <v>GEORGIA</v>
          </cell>
          <cell r="J651" t="str">
            <v>GEORGIA DISTRICT</v>
          </cell>
          <cell r="K651" t="str">
            <v>SOUTH</v>
          </cell>
          <cell r="L651" t="str">
            <v>SOUTH REGION</v>
          </cell>
        </row>
        <row r="652">
          <cell r="A652">
            <v>778</v>
          </cell>
          <cell r="B652" t="str">
            <v>778-10-A-NC-9BO-050</v>
          </cell>
          <cell r="C652">
            <v>332</v>
          </cell>
          <cell r="D652">
            <v>4778</v>
          </cell>
          <cell r="E652" t="str">
            <v>Yes</v>
          </cell>
          <cell r="F652" t="str">
            <v>AWS - Troy</v>
          </cell>
          <cell r="G652" t="str">
            <v>BU-158</v>
          </cell>
          <cell r="H652" t="str">
            <v>TROY</v>
          </cell>
          <cell r="I652" t="str">
            <v>CAROLINAS</v>
          </cell>
          <cell r="J652" t="str">
            <v>CAROLINAS DISTRICT</v>
          </cell>
          <cell r="K652" t="str">
            <v>EAST</v>
          </cell>
          <cell r="L652" t="str">
            <v>EAST REGION</v>
          </cell>
        </row>
        <row r="653">
          <cell r="A653">
            <v>780</v>
          </cell>
          <cell r="B653" t="str">
            <v>780-10-A-NC-9BO-050</v>
          </cell>
          <cell r="C653">
            <v>333</v>
          </cell>
          <cell r="D653">
            <v>4780</v>
          </cell>
          <cell r="E653" t="str">
            <v>Yes</v>
          </cell>
          <cell r="F653" t="str">
            <v>AWS - Peachland</v>
          </cell>
          <cell r="G653" t="str">
            <v>BU-203</v>
          </cell>
          <cell r="H653" t="str">
            <v>FT MILL HAULING</v>
          </cell>
          <cell r="I653" t="str">
            <v>CAROLINAS</v>
          </cell>
          <cell r="J653" t="str">
            <v>CAROLINAS DISTRICT</v>
          </cell>
          <cell r="K653" t="str">
            <v>EAST</v>
          </cell>
          <cell r="L653" t="str">
            <v>EAST REGION</v>
          </cell>
        </row>
        <row r="654">
          <cell r="A654">
            <v>781</v>
          </cell>
          <cell r="B654" t="str">
            <v>781-10-A-NC-9BO-050</v>
          </cell>
          <cell r="C654">
            <v>334</v>
          </cell>
          <cell r="D654">
            <v>4781</v>
          </cell>
          <cell r="E654" t="str">
            <v>Yes</v>
          </cell>
          <cell r="F654" t="str">
            <v>AWS - Salisbury</v>
          </cell>
          <cell r="G654" t="str">
            <v>BU-155</v>
          </cell>
          <cell r="H654" t="str">
            <v>CHARLOTTE HAULING</v>
          </cell>
          <cell r="I654" t="str">
            <v>CAROLINAS</v>
          </cell>
          <cell r="J654" t="str">
            <v>CAROLINAS DISTRICT</v>
          </cell>
          <cell r="K654" t="str">
            <v>EAST</v>
          </cell>
          <cell r="L654" t="str">
            <v>EAST REGION</v>
          </cell>
        </row>
        <row r="655">
          <cell r="A655">
            <v>782</v>
          </cell>
          <cell r="B655" t="str">
            <v>782-10-A-SC-06O-050</v>
          </cell>
          <cell r="C655">
            <v>335</v>
          </cell>
          <cell r="D655">
            <v>4782</v>
          </cell>
          <cell r="E655" t="str">
            <v>Yes</v>
          </cell>
          <cell r="F655" t="str">
            <v>AWS - Lee County</v>
          </cell>
          <cell r="G655" t="str">
            <v>BU-147</v>
          </cell>
          <cell r="H655" t="str">
            <v>COLUMBIA MARKET/LEE COUNTY</v>
          </cell>
          <cell r="I655" t="str">
            <v>CAROLINAS</v>
          </cell>
          <cell r="J655" t="str">
            <v>CAROLINAS DISTRICT</v>
          </cell>
          <cell r="K655" t="str">
            <v>EAST</v>
          </cell>
          <cell r="L655" t="str">
            <v>EAST REGION</v>
          </cell>
        </row>
        <row r="656">
          <cell r="A656">
            <v>784</v>
          </cell>
          <cell r="B656" t="str">
            <v>784-10-A-NC-9BO-050</v>
          </cell>
          <cell r="C656">
            <v>336</v>
          </cell>
          <cell r="D656">
            <v>4784</v>
          </cell>
          <cell r="E656" t="str">
            <v>Yes</v>
          </cell>
          <cell r="F656" t="str">
            <v>AWS - Charlotte</v>
          </cell>
          <cell r="G656" t="str">
            <v>BU-155</v>
          </cell>
          <cell r="H656" t="str">
            <v>CHARLOTTE HAULING</v>
          </cell>
          <cell r="I656" t="str">
            <v>CAROLINAS</v>
          </cell>
          <cell r="J656" t="str">
            <v>CAROLINAS DISTRICT</v>
          </cell>
          <cell r="K656" t="str">
            <v>EAST</v>
          </cell>
          <cell r="L656" t="str">
            <v>EAST REGION</v>
          </cell>
        </row>
        <row r="657">
          <cell r="A657">
            <v>785</v>
          </cell>
          <cell r="B657" t="str">
            <v>785-10-A-AZ-07O-050</v>
          </cell>
          <cell r="C657">
            <v>337</v>
          </cell>
          <cell r="D657">
            <v>4785</v>
          </cell>
          <cell r="E657" t="str">
            <v>Yes</v>
          </cell>
          <cell r="F657" t="str">
            <v>AWS - Bullhead City</v>
          </cell>
          <cell r="G657" t="str">
            <v>BU-242</v>
          </cell>
          <cell r="H657" t="str">
            <v>WESTERN ARIZONA</v>
          </cell>
          <cell r="I657" t="str">
            <v>ARIZONA</v>
          </cell>
          <cell r="J657" t="str">
            <v>ARIZONA DISTRICT</v>
          </cell>
          <cell r="K657" t="str">
            <v>WEST</v>
          </cell>
          <cell r="L657" t="str">
            <v>WEST REGION</v>
          </cell>
        </row>
        <row r="658">
          <cell r="A658">
            <v>786</v>
          </cell>
          <cell r="B658" t="str">
            <v>786-10-A-IN-B5O-050</v>
          </cell>
          <cell r="C658">
            <v>338</v>
          </cell>
          <cell r="D658">
            <v>4786</v>
          </cell>
          <cell r="E658" t="str">
            <v>Yes</v>
          </cell>
          <cell r="F658" t="str">
            <v>AWS - Tippecanoe County</v>
          </cell>
          <cell r="G658" t="str">
            <v>BU-060</v>
          </cell>
          <cell r="H658" t="str">
            <v>LAFAYETTE AREA</v>
          </cell>
          <cell r="I658" t="str">
            <v>INDIANA</v>
          </cell>
          <cell r="J658" t="str">
            <v>INDIANA DISTRICT</v>
          </cell>
          <cell r="K658" t="str">
            <v>MIDWEST</v>
          </cell>
          <cell r="L658" t="str">
            <v>MIDWEST REGION</v>
          </cell>
        </row>
        <row r="659">
          <cell r="A659">
            <v>787</v>
          </cell>
          <cell r="B659" t="str">
            <v>787-10-A-ID-C1O-050</v>
          </cell>
          <cell r="C659">
            <v>339</v>
          </cell>
          <cell r="D659">
            <v>4787</v>
          </cell>
          <cell r="E659" t="str">
            <v>Yes</v>
          </cell>
          <cell r="F659" t="str">
            <v>AWS - Nampa</v>
          </cell>
          <cell r="G659" t="str">
            <v>BU-116</v>
          </cell>
          <cell r="H659" t="str">
            <v>BOISE</v>
          </cell>
          <cell r="I659" t="str">
            <v>ORIDMT</v>
          </cell>
          <cell r="J659" t="str">
            <v>OREGON-IDAHO-MONTANA DISTRICT</v>
          </cell>
          <cell r="K659" t="str">
            <v>WEST</v>
          </cell>
          <cell r="L659" t="str">
            <v>WEST REGION</v>
          </cell>
        </row>
        <row r="660">
          <cell r="A660">
            <v>788</v>
          </cell>
          <cell r="B660" t="str">
            <v>788-10-A-ID-C1O-050</v>
          </cell>
          <cell r="C660">
            <v>340</v>
          </cell>
          <cell r="D660">
            <v>4788</v>
          </cell>
          <cell r="E660" t="str">
            <v>Yes</v>
          </cell>
          <cell r="F660" t="str">
            <v>AWS - Mountain Home</v>
          </cell>
          <cell r="G660" t="str">
            <v>BU-116</v>
          </cell>
          <cell r="H660" t="str">
            <v>BOISE</v>
          </cell>
          <cell r="I660" t="str">
            <v>ORIDMT</v>
          </cell>
          <cell r="J660" t="str">
            <v>OREGON-IDAHO-MONTANA DISTRICT</v>
          </cell>
          <cell r="K660" t="str">
            <v>WEST</v>
          </cell>
          <cell r="L660" t="str">
            <v>WEST REGION</v>
          </cell>
        </row>
        <row r="661">
          <cell r="A661">
            <v>789</v>
          </cell>
          <cell r="B661" t="str">
            <v>789-10-A-OK-B7O-050</v>
          </cell>
          <cell r="C661">
            <v>341</v>
          </cell>
          <cell r="D661">
            <v>4789</v>
          </cell>
          <cell r="E661" t="str">
            <v>Yes</v>
          </cell>
          <cell r="F661" t="str">
            <v>AWS - Stillwater</v>
          </cell>
          <cell r="G661" t="str">
            <v>BU-022</v>
          </cell>
          <cell r="H661" t="str">
            <v>EASTERN OKLAHOMA</v>
          </cell>
          <cell r="I661" t="str">
            <v>W MO/OK</v>
          </cell>
          <cell r="J661" t="str">
            <v>W MISSOURI/OKLAHOMA DISTRICT</v>
          </cell>
          <cell r="K661" t="str">
            <v>MIDWEST</v>
          </cell>
          <cell r="L661" t="str">
            <v>MIDWEST REGION</v>
          </cell>
        </row>
        <row r="662">
          <cell r="A662">
            <v>790</v>
          </cell>
          <cell r="B662" t="str">
            <v>790-10-A-TX-13O-050</v>
          </cell>
          <cell r="C662">
            <v>342</v>
          </cell>
          <cell r="D662">
            <v>4790</v>
          </cell>
          <cell r="E662" t="str">
            <v>Yes</v>
          </cell>
          <cell r="F662" t="str">
            <v>AWS - Justin</v>
          </cell>
          <cell r="G662" t="str">
            <v>BU-017</v>
          </cell>
          <cell r="H662" t="str">
            <v>FT WORTH</v>
          </cell>
          <cell r="I662" t="str">
            <v>DFW/WESTTX</v>
          </cell>
          <cell r="J662" t="str">
            <v>DFW/WEST TEXAS DISTIRCT</v>
          </cell>
          <cell r="K662" t="str">
            <v>SOUTH</v>
          </cell>
          <cell r="L662" t="str">
            <v>SOUTH REGION</v>
          </cell>
        </row>
        <row r="663">
          <cell r="A663">
            <v>791</v>
          </cell>
          <cell r="B663" t="str">
            <v>791-10-A-OK-B7O-050</v>
          </cell>
          <cell r="C663">
            <v>343</v>
          </cell>
          <cell r="D663">
            <v>4791</v>
          </cell>
          <cell r="F663" t="str">
            <v>Stillwater Recycling</v>
          </cell>
          <cell r="G663" t="str">
            <v>BU-022</v>
          </cell>
          <cell r="H663" t="str">
            <v>EASTERN OKLAHOMA</v>
          </cell>
          <cell r="I663" t="str">
            <v>W MO/OK</v>
          </cell>
          <cell r="J663" t="str">
            <v>W MISSOURI/OKLAHOMA DISTRICT</v>
          </cell>
          <cell r="K663" t="str">
            <v>MIDWEST</v>
          </cell>
          <cell r="L663" t="str">
            <v>MIDWEST REGION</v>
          </cell>
        </row>
        <row r="664">
          <cell r="A664">
            <v>792</v>
          </cell>
          <cell r="B664" t="str">
            <v>792-10-A-IL-C1O-050</v>
          </cell>
          <cell r="C664">
            <v>344</v>
          </cell>
          <cell r="D664">
            <v>4792</v>
          </cell>
          <cell r="E664" t="str">
            <v>Yes</v>
          </cell>
          <cell r="F664" t="str">
            <v>AWS of Ottawa</v>
          </cell>
          <cell r="G664" t="str">
            <v>BU-042</v>
          </cell>
          <cell r="H664" t="str">
            <v>PONTIAC/OTTAWA/JOLIET</v>
          </cell>
          <cell r="I664" t="str">
            <v>CHICAGO</v>
          </cell>
          <cell r="J664" t="str">
            <v>CHICAGO DISTRICT</v>
          </cell>
          <cell r="K664" t="str">
            <v>MIDWEST</v>
          </cell>
          <cell r="L664" t="str">
            <v>MIDWEST REGION</v>
          </cell>
        </row>
        <row r="665">
          <cell r="A665">
            <v>800</v>
          </cell>
          <cell r="B665" t="str">
            <v>800-10-A-GA-9BO-050</v>
          </cell>
          <cell r="C665">
            <v>345</v>
          </cell>
          <cell r="D665">
            <v>4800</v>
          </cell>
          <cell r="E665" t="str">
            <v>Yes</v>
          </cell>
          <cell r="F665" t="str">
            <v>AWS - Atlanta</v>
          </cell>
          <cell r="G665" t="str">
            <v>BU-181</v>
          </cell>
          <cell r="H665" t="str">
            <v>ATLANTA</v>
          </cell>
          <cell r="I665" t="str">
            <v>GEORGIA</v>
          </cell>
          <cell r="J665" t="str">
            <v>GEORGIA DISTRICT</v>
          </cell>
          <cell r="K665" t="str">
            <v>SOUTH</v>
          </cell>
          <cell r="L665" t="str">
            <v>SOUTH REGION</v>
          </cell>
        </row>
        <row r="666">
          <cell r="A666">
            <v>801</v>
          </cell>
          <cell r="B666" t="str">
            <v>801-10-A-GA-9BO-050</v>
          </cell>
          <cell r="C666">
            <v>346</v>
          </cell>
          <cell r="D666">
            <v>4801</v>
          </cell>
          <cell r="E666" t="str">
            <v>Yes</v>
          </cell>
          <cell r="F666" t="str">
            <v>AWS - Lawrenceville</v>
          </cell>
          <cell r="G666" t="str">
            <v>BU-187</v>
          </cell>
          <cell r="H666" t="str">
            <v>LAWRENCEVILLE</v>
          </cell>
          <cell r="I666" t="str">
            <v>GEORGIA</v>
          </cell>
          <cell r="J666" t="str">
            <v>GEORGIA DISTRICT</v>
          </cell>
          <cell r="K666" t="str">
            <v>SOUTH</v>
          </cell>
          <cell r="L666" t="str">
            <v>SOUTH REGION</v>
          </cell>
        </row>
        <row r="667">
          <cell r="A667">
            <v>802</v>
          </cell>
          <cell r="B667" t="str">
            <v>802-10-A-AL-9BO-050</v>
          </cell>
          <cell r="C667">
            <v>347</v>
          </cell>
          <cell r="D667">
            <v>4802</v>
          </cell>
          <cell r="E667" t="str">
            <v>Yes</v>
          </cell>
          <cell r="F667" t="str">
            <v>AWS - Birmingham</v>
          </cell>
          <cell r="G667" t="str">
            <v>BU-004</v>
          </cell>
          <cell r="H667" t="str">
            <v>BIRMINGHAM</v>
          </cell>
          <cell r="I667" t="str">
            <v>GEORGIA</v>
          </cell>
          <cell r="J667" t="str">
            <v>GEORGIA DISTRICT</v>
          </cell>
          <cell r="K667" t="str">
            <v>SOUTH</v>
          </cell>
          <cell r="L667" t="str">
            <v>SOUTH REGION</v>
          </cell>
        </row>
        <row r="668">
          <cell r="A668">
            <v>807</v>
          </cell>
          <cell r="B668" t="str">
            <v>807-10-A-AL-9BO-050</v>
          </cell>
          <cell r="C668">
            <v>348</v>
          </cell>
          <cell r="D668">
            <v>4807</v>
          </cell>
          <cell r="E668" t="str">
            <v>Yes</v>
          </cell>
          <cell r="F668" t="str">
            <v>AWS - Clarke County</v>
          </cell>
          <cell r="G668" t="str">
            <v>BU-198</v>
          </cell>
          <cell r="H668" t="str">
            <v>MOBILE</v>
          </cell>
          <cell r="I668" t="str">
            <v>GULFCOAST</v>
          </cell>
          <cell r="J668" t="str">
            <v>GULF COAST DISTRICT</v>
          </cell>
          <cell r="K668" t="str">
            <v>SOUTH</v>
          </cell>
          <cell r="L668" t="str">
            <v>SOUTH REGION</v>
          </cell>
        </row>
        <row r="669">
          <cell r="A669">
            <v>808</v>
          </cell>
          <cell r="B669" t="str">
            <v>808-10-A-AL-9BO-050</v>
          </cell>
          <cell r="C669">
            <v>349</v>
          </cell>
          <cell r="D669">
            <v>4808</v>
          </cell>
          <cell r="E669" t="str">
            <v>Yes</v>
          </cell>
          <cell r="F669" t="str">
            <v>AWS - Escambia County</v>
          </cell>
          <cell r="G669" t="str">
            <v>BU-199</v>
          </cell>
          <cell r="H669" t="str">
            <v>SOUTH CENTRAL ALABAMA</v>
          </cell>
          <cell r="I669" t="str">
            <v>GULFCOAST</v>
          </cell>
          <cell r="J669" t="str">
            <v>GULF COAST DISTRICT</v>
          </cell>
          <cell r="K669" t="str">
            <v>SOUTH</v>
          </cell>
          <cell r="L669" t="str">
            <v>SOUTH REGION</v>
          </cell>
        </row>
        <row r="670">
          <cell r="A670">
            <v>810</v>
          </cell>
          <cell r="B670" t="str">
            <v>810-10-A-PR-5JO-050</v>
          </cell>
          <cell r="C670">
            <v>350</v>
          </cell>
          <cell r="D670">
            <v>4810</v>
          </cell>
          <cell r="E670" t="str">
            <v>Yes</v>
          </cell>
          <cell r="F670" t="str">
            <v>Ponce Hauling</v>
          </cell>
          <cell r="G670" t="str">
            <v>BU-160</v>
          </cell>
          <cell r="H670" t="str">
            <v>PONCE</v>
          </cell>
          <cell r="I670" t="str">
            <v>PUERTORICO</v>
          </cell>
          <cell r="J670" t="str">
            <v>PUERTO RICO DISTRICT</v>
          </cell>
          <cell r="K670" t="str">
            <v>SOUTH</v>
          </cell>
          <cell r="L670" t="str">
            <v>SOUTH REGION</v>
          </cell>
        </row>
        <row r="671">
          <cell r="A671">
            <v>811</v>
          </cell>
          <cell r="B671" t="str">
            <v>811-10-A-PR-5JO-050</v>
          </cell>
          <cell r="C671">
            <v>351</v>
          </cell>
          <cell r="D671">
            <v>4811</v>
          </cell>
          <cell r="E671" t="str">
            <v>Yes</v>
          </cell>
          <cell r="F671" t="str">
            <v>Arceibo Satellite</v>
          </cell>
          <cell r="G671" t="str">
            <v>BU-159</v>
          </cell>
          <cell r="H671" t="str">
            <v>SAN JUAN COMMERCIAL</v>
          </cell>
          <cell r="I671" t="str">
            <v>PUERTORICO</v>
          </cell>
          <cell r="J671" t="str">
            <v>PUERTO RICO DISTRICT</v>
          </cell>
          <cell r="K671" t="str">
            <v>SOUTH</v>
          </cell>
          <cell r="L671" t="str">
            <v>SOUTH REGION</v>
          </cell>
        </row>
        <row r="672">
          <cell r="A672">
            <v>812</v>
          </cell>
          <cell r="B672" t="str">
            <v>812-10-A-PR-6AO-050</v>
          </cell>
          <cell r="C672">
            <v>352</v>
          </cell>
          <cell r="D672">
            <v>4812</v>
          </cell>
          <cell r="E672" t="str">
            <v>Yes</v>
          </cell>
          <cell r="F672" t="str">
            <v>San Juan</v>
          </cell>
          <cell r="G672" t="str">
            <v>BU-159</v>
          </cell>
          <cell r="H672" t="str">
            <v>SAN JUAN COMMERCIAL</v>
          </cell>
          <cell r="I672" t="str">
            <v>PUERTORICO</v>
          </cell>
          <cell r="J672" t="str">
            <v>PUERTO RICO DISTRICT</v>
          </cell>
          <cell r="K672" t="str">
            <v>SOUTH</v>
          </cell>
          <cell r="L672" t="str">
            <v>SOUTH REGION</v>
          </cell>
        </row>
        <row r="673">
          <cell r="A673">
            <v>813</v>
          </cell>
          <cell r="B673" t="str">
            <v>813-10-A-PR-6AO-050</v>
          </cell>
          <cell r="C673">
            <v>353</v>
          </cell>
          <cell r="D673">
            <v>4813</v>
          </cell>
          <cell r="E673" t="str">
            <v>Yes</v>
          </cell>
          <cell r="F673" t="str">
            <v>Fajardo Hauling</v>
          </cell>
          <cell r="G673" t="str">
            <v>BU-034</v>
          </cell>
          <cell r="H673" t="str">
            <v>SAN JUAN RESIDENTIAL</v>
          </cell>
          <cell r="I673" t="str">
            <v>PUERTORICO</v>
          </cell>
          <cell r="J673" t="str">
            <v>PUERTO RICO DISTRICT</v>
          </cell>
          <cell r="K673" t="str">
            <v>SOUTH</v>
          </cell>
          <cell r="L673" t="str">
            <v>SOUTH REGION</v>
          </cell>
        </row>
        <row r="674">
          <cell r="A674">
            <v>820</v>
          </cell>
          <cell r="B674" t="str">
            <v>820-10-A-LA-9BO-050</v>
          </cell>
          <cell r="C674">
            <v>357</v>
          </cell>
          <cell r="D674">
            <v>4820</v>
          </cell>
          <cell r="E674" t="str">
            <v>Yes</v>
          </cell>
          <cell r="F674" t="str">
            <v>AWS - Baton Rouge</v>
          </cell>
          <cell r="G674" t="str">
            <v>BU-201</v>
          </cell>
          <cell r="H674" t="str">
            <v>BATON ROUGE</v>
          </cell>
          <cell r="I674" t="str">
            <v>GULFCOAST</v>
          </cell>
          <cell r="J674" t="str">
            <v>GULF COAST DISTRICT</v>
          </cell>
          <cell r="K674" t="str">
            <v>SOUTH</v>
          </cell>
          <cell r="L674" t="str">
            <v>SOUTH REGION</v>
          </cell>
        </row>
        <row r="675">
          <cell r="A675">
            <v>821</v>
          </cell>
          <cell r="B675" t="str">
            <v>821-10-A-MS-9BO-050</v>
          </cell>
          <cell r="C675">
            <v>358</v>
          </cell>
          <cell r="D675">
            <v>4821</v>
          </cell>
          <cell r="E675" t="str">
            <v>Yes</v>
          </cell>
          <cell r="F675" t="str">
            <v>AWS - The Gulf Coast</v>
          </cell>
          <cell r="G675" t="str">
            <v>BU-198</v>
          </cell>
          <cell r="H675" t="str">
            <v>MOBILE</v>
          </cell>
          <cell r="I675" t="str">
            <v>GULFCOAST</v>
          </cell>
          <cell r="J675" t="str">
            <v>GULF COAST DISTRICT</v>
          </cell>
          <cell r="K675" t="str">
            <v>SOUTH</v>
          </cell>
          <cell r="L675" t="str">
            <v>SOUTH REGION</v>
          </cell>
        </row>
        <row r="676">
          <cell r="A676">
            <v>822</v>
          </cell>
          <cell r="B676" t="str">
            <v>822-10-A-PR-6AO-050</v>
          </cell>
          <cell r="C676">
            <v>359</v>
          </cell>
          <cell r="D676">
            <v>4822</v>
          </cell>
          <cell r="E676" t="str">
            <v>Yes</v>
          </cell>
          <cell r="F676" t="str">
            <v>Cidra Hauling</v>
          </cell>
          <cell r="G676" t="str">
            <v>BU-034</v>
          </cell>
          <cell r="H676" t="str">
            <v>SAN JUAN RESIDENTIAL</v>
          </cell>
          <cell r="I676" t="str">
            <v>PUERTORICO</v>
          </cell>
          <cell r="J676" t="str">
            <v>PUERTO RICO DISTRICT</v>
          </cell>
          <cell r="K676" t="str">
            <v>SOUTH</v>
          </cell>
          <cell r="L676" t="str">
            <v>SOUTH REGION</v>
          </cell>
        </row>
        <row r="677">
          <cell r="A677">
            <v>823</v>
          </cell>
          <cell r="B677" t="str">
            <v>823-10-A-MS-9BO-050</v>
          </cell>
          <cell r="C677">
            <v>360</v>
          </cell>
          <cell r="D677">
            <v>4823</v>
          </cell>
          <cell r="E677" t="str">
            <v>Yes</v>
          </cell>
          <cell r="F677" t="str">
            <v>AWS - Jackson</v>
          </cell>
          <cell r="G677" t="str">
            <v>BU-008</v>
          </cell>
          <cell r="H677" t="str">
            <v>JACKSON</v>
          </cell>
          <cell r="I677" t="str">
            <v>MISSVALLEY</v>
          </cell>
          <cell r="J677" t="str">
            <v>MISSISSIPPI VALLEY DISTRICT</v>
          </cell>
          <cell r="K677" t="str">
            <v>SOUTH</v>
          </cell>
          <cell r="L677" t="str">
            <v>SOUTH REGION</v>
          </cell>
        </row>
        <row r="678">
          <cell r="A678">
            <v>825</v>
          </cell>
          <cell r="B678" t="str">
            <v>825-10-A-TN-9BO-050</v>
          </cell>
          <cell r="C678">
            <v>362</v>
          </cell>
          <cell r="D678">
            <v>4825</v>
          </cell>
          <cell r="E678" t="str">
            <v>Yes</v>
          </cell>
          <cell r="F678" t="str">
            <v>AWS - Tri-Cities</v>
          </cell>
          <cell r="G678" t="str">
            <v>BU-142</v>
          </cell>
          <cell r="H678" t="str">
            <v>EASTERN TN</v>
          </cell>
          <cell r="I678" t="str">
            <v>KENTUCKYTN</v>
          </cell>
          <cell r="J678" t="str">
            <v>KENTUCKY-TENNESSEE DISTRICT</v>
          </cell>
          <cell r="K678" t="str">
            <v>MIDWEST</v>
          </cell>
          <cell r="L678" t="str">
            <v>MIDWEST REGION</v>
          </cell>
        </row>
        <row r="679">
          <cell r="A679">
            <v>832</v>
          </cell>
          <cell r="B679" t="str">
            <v>832-10-A-LA-9BO-050</v>
          </cell>
          <cell r="C679">
            <v>364</v>
          </cell>
          <cell r="D679">
            <v>4832</v>
          </cell>
          <cell r="E679" t="str">
            <v>Yes</v>
          </cell>
          <cell r="F679" t="str">
            <v>AWS - Lake Charles</v>
          </cell>
          <cell r="G679" t="str">
            <v>BU-204</v>
          </cell>
          <cell r="H679" t="str">
            <v>ACADIANA / LAKE CHARLES</v>
          </cell>
          <cell r="I679" t="str">
            <v>HOUSTON</v>
          </cell>
          <cell r="J679" t="str">
            <v>HOUSTON DISTRICT</v>
          </cell>
          <cell r="K679" t="str">
            <v>SOUTH</v>
          </cell>
          <cell r="L679" t="str">
            <v>SOUTH REGION</v>
          </cell>
        </row>
        <row r="680">
          <cell r="A680">
            <v>833</v>
          </cell>
          <cell r="B680" t="str">
            <v>833-10-A-LA-9BO-050</v>
          </cell>
          <cell r="C680">
            <v>365</v>
          </cell>
          <cell r="D680">
            <v>4833</v>
          </cell>
          <cell r="E680" t="str">
            <v>Yes</v>
          </cell>
          <cell r="F680" t="str">
            <v>AWS - Acadiana</v>
          </cell>
          <cell r="G680" t="str">
            <v>BU-204</v>
          </cell>
          <cell r="H680" t="str">
            <v>ACADIANA / LAKE CHARLES</v>
          </cell>
          <cell r="I680" t="str">
            <v>HOUSTON</v>
          </cell>
          <cell r="J680" t="str">
            <v>HOUSTON DISTRICT</v>
          </cell>
          <cell r="K680" t="str">
            <v>SOUTH</v>
          </cell>
          <cell r="L680" t="str">
            <v>SOUTH REGION</v>
          </cell>
        </row>
        <row r="681">
          <cell r="A681">
            <v>837</v>
          </cell>
          <cell r="B681" t="str">
            <v>837-10-A-TN-9BO-050</v>
          </cell>
          <cell r="C681">
            <v>366</v>
          </cell>
          <cell r="D681">
            <v>4837</v>
          </cell>
          <cell r="E681" t="str">
            <v>Yes</v>
          </cell>
          <cell r="F681" t="str">
            <v>AWS - Memphis</v>
          </cell>
          <cell r="G681" t="str">
            <v>BU-102</v>
          </cell>
          <cell r="H681" t="str">
            <v>MEMPHIS</v>
          </cell>
          <cell r="I681" t="str">
            <v>MISSVALLEY</v>
          </cell>
          <cell r="J681" t="str">
            <v>MISSISSIPPI VALLEY DISTRICT</v>
          </cell>
          <cell r="K681" t="str">
            <v>SOUTH</v>
          </cell>
          <cell r="L681" t="str">
            <v>SOUTH REGION</v>
          </cell>
        </row>
        <row r="682">
          <cell r="A682">
            <v>840</v>
          </cell>
          <cell r="B682" t="str">
            <v>840-10-A-TN-9BO-050</v>
          </cell>
          <cell r="C682">
            <v>367</v>
          </cell>
          <cell r="D682">
            <v>4840</v>
          </cell>
          <cell r="E682" t="str">
            <v>Yes</v>
          </cell>
          <cell r="F682" t="str">
            <v>AWS - Nashville</v>
          </cell>
          <cell r="G682" t="str">
            <v>BU-145</v>
          </cell>
          <cell r="H682" t="str">
            <v>NASHVILLE HAULING</v>
          </cell>
          <cell r="I682" t="str">
            <v>KENTUCKYTN</v>
          </cell>
          <cell r="J682" t="str">
            <v>KENTUCKY-TENNESSEE DISTRICT</v>
          </cell>
          <cell r="K682" t="str">
            <v>MIDWEST</v>
          </cell>
          <cell r="L682" t="str">
            <v>MIDWEST REGION</v>
          </cell>
        </row>
        <row r="683">
          <cell r="A683">
            <v>841</v>
          </cell>
          <cell r="B683" t="str">
            <v>841-10-A-TN-9BO-050</v>
          </cell>
          <cell r="C683">
            <v>368</v>
          </cell>
          <cell r="D683">
            <v>4841</v>
          </cell>
          <cell r="E683" t="str">
            <v>Yes</v>
          </cell>
          <cell r="F683" t="str">
            <v>AWS - Murfreesboro</v>
          </cell>
          <cell r="G683" t="str">
            <v>BU-197</v>
          </cell>
          <cell r="H683" t="str">
            <v>MURFREESBORO</v>
          </cell>
          <cell r="I683" t="str">
            <v>KENTUCKYTN</v>
          </cell>
          <cell r="J683" t="str">
            <v>KENTUCKY-TENNESSEE DISTRICT</v>
          </cell>
          <cell r="K683" t="str">
            <v>MIDWEST</v>
          </cell>
          <cell r="L683" t="str">
            <v>MIDWEST REGION</v>
          </cell>
        </row>
        <row r="684">
          <cell r="A684">
            <v>842</v>
          </cell>
          <cell r="B684" t="str">
            <v>842-10-A-LA-9BO-050</v>
          </cell>
          <cell r="C684">
            <v>369</v>
          </cell>
          <cell r="D684">
            <v>4842</v>
          </cell>
          <cell r="E684" t="str">
            <v>Yes</v>
          </cell>
          <cell r="F684" t="str">
            <v>AWS - New Orleans</v>
          </cell>
          <cell r="G684" t="str">
            <v>BU-202</v>
          </cell>
          <cell r="H684" t="str">
            <v>NEW ORLEANS</v>
          </cell>
          <cell r="I684" t="str">
            <v>GULFCOAST</v>
          </cell>
          <cell r="J684" t="str">
            <v>GULF COAST DISTRICT</v>
          </cell>
          <cell r="K684" t="str">
            <v>SOUTH</v>
          </cell>
          <cell r="L684" t="str">
            <v>SOUTH REGION</v>
          </cell>
        </row>
        <row r="685">
          <cell r="A685">
            <v>843</v>
          </cell>
          <cell r="B685" t="str">
            <v>843-10-A-TX-8ZO-050</v>
          </cell>
          <cell r="C685">
            <v>370</v>
          </cell>
          <cell r="D685">
            <v>4843</v>
          </cell>
          <cell r="E685" t="str">
            <v>Yes</v>
          </cell>
          <cell r="F685" t="str">
            <v>AWS - Austin</v>
          </cell>
          <cell r="G685" t="str">
            <v>BU-023</v>
          </cell>
          <cell r="H685" t="str">
            <v>AUSTIN</v>
          </cell>
          <cell r="I685" t="str">
            <v>SCTEXAS</v>
          </cell>
          <cell r="J685" t="str">
            <v>SOUTH CENTRAL TEXAS DISTRICT</v>
          </cell>
          <cell r="K685" t="str">
            <v>SOUTH</v>
          </cell>
          <cell r="L685" t="str">
            <v>SOUTH REGION</v>
          </cell>
        </row>
        <row r="686">
          <cell r="A686">
            <v>847</v>
          </cell>
          <cell r="B686" t="str">
            <v>847-10-A-TX-8ZO-050</v>
          </cell>
          <cell r="C686">
            <v>371</v>
          </cell>
          <cell r="D686">
            <v>4847</v>
          </cell>
          <cell r="E686" t="str">
            <v>Yes</v>
          </cell>
          <cell r="F686" t="str">
            <v>AWS - Corpus Christi</v>
          </cell>
          <cell r="G686" t="str">
            <v>BU-024</v>
          </cell>
          <cell r="H686" t="str">
            <v>CORPUS CHRISTI</v>
          </cell>
          <cell r="I686" t="str">
            <v>SCTEXAS</v>
          </cell>
          <cell r="J686" t="str">
            <v>SOUTH CENTRAL TEXAS DISTRICT</v>
          </cell>
          <cell r="K686" t="str">
            <v>SOUTH</v>
          </cell>
          <cell r="L686" t="str">
            <v>SOUTH REGION</v>
          </cell>
        </row>
        <row r="687">
          <cell r="A687">
            <v>852</v>
          </cell>
          <cell r="B687" t="str">
            <v>852-10-A-TX-8ZO-050</v>
          </cell>
          <cell r="C687">
            <v>372</v>
          </cell>
          <cell r="D687">
            <v>4852</v>
          </cell>
          <cell r="E687" t="str">
            <v>Yes</v>
          </cell>
          <cell r="F687" t="str">
            <v>AWS - Houston</v>
          </cell>
          <cell r="G687" t="str">
            <v>BU-063</v>
          </cell>
          <cell r="H687" t="str">
            <v>NORTH HOUSTON</v>
          </cell>
          <cell r="I687" t="str">
            <v>HOUSTON</v>
          </cell>
          <cell r="J687" t="str">
            <v>HOUSTON DISTRICT</v>
          </cell>
          <cell r="K687" t="str">
            <v>SOUTH</v>
          </cell>
          <cell r="L687" t="str">
            <v>SOUTH REGION</v>
          </cell>
        </row>
        <row r="688">
          <cell r="A688">
            <v>853</v>
          </cell>
          <cell r="B688" t="str">
            <v>853-10-A-TX-8ZO-050</v>
          </cell>
          <cell r="C688">
            <v>373</v>
          </cell>
          <cell r="D688">
            <v>4853</v>
          </cell>
          <cell r="E688" t="str">
            <v>Yes</v>
          </cell>
          <cell r="F688" t="str">
            <v>AWS - West Houston</v>
          </cell>
          <cell r="G688" t="str">
            <v>BU-061</v>
          </cell>
          <cell r="H688" t="str">
            <v>WEST HOUSTON</v>
          </cell>
          <cell r="I688" t="str">
            <v>HOUSTON</v>
          </cell>
          <cell r="J688" t="str">
            <v>HOUSTON DISTRICT</v>
          </cell>
          <cell r="K688" t="str">
            <v>SOUTH</v>
          </cell>
          <cell r="L688" t="str">
            <v>SOUTH REGION</v>
          </cell>
        </row>
        <row r="689">
          <cell r="A689">
            <v>854</v>
          </cell>
          <cell r="B689" t="str">
            <v>854-10-A-TX-8ZO-050</v>
          </cell>
          <cell r="C689">
            <v>374</v>
          </cell>
          <cell r="D689">
            <v>4854</v>
          </cell>
          <cell r="F689" t="str">
            <v>Acco-Houston</v>
          </cell>
          <cell r="G689" t="str">
            <v>BU-057</v>
          </cell>
          <cell r="H689" t="str">
            <v>HOUSTON POST COLLECTION</v>
          </cell>
          <cell r="I689" t="str">
            <v>HOUSTON</v>
          </cell>
          <cell r="J689" t="str">
            <v>HOUSTON DISTRICT</v>
          </cell>
          <cell r="K689" t="str">
            <v>SOUTH</v>
          </cell>
          <cell r="L689" t="str">
            <v>SOUTH REGION</v>
          </cell>
        </row>
        <row r="690">
          <cell r="A690">
            <v>855</v>
          </cell>
          <cell r="B690" t="str">
            <v>855-10-A-TX-8ZO-050</v>
          </cell>
          <cell r="C690">
            <v>375</v>
          </cell>
          <cell r="D690">
            <v>4855</v>
          </cell>
          <cell r="E690" t="str">
            <v>Yes</v>
          </cell>
          <cell r="F690" t="str">
            <v>AWS - Houston Services Group</v>
          </cell>
          <cell r="G690" t="str">
            <v>BU-064</v>
          </cell>
          <cell r="H690" t="str">
            <v>EAST HOUSTON</v>
          </cell>
          <cell r="I690" t="str">
            <v>HOUSTON</v>
          </cell>
          <cell r="J690" t="str">
            <v>HOUSTON DISTRICT</v>
          </cell>
          <cell r="K690" t="str">
            <v>SOUTH</v>
          </cell>
          <cell r="L690" t="str">
            <v>SOUTH REGION</v>
          </cell>
        </row>
        <row r="691">
          <cell r="A691">
            <v>856</v>
          </cell>
          <cell r="B691" t="str">
            <v>856-10-A-TX-3PO-050</v>
          </cell>
          <cell r="C691">
            <v>376</v>
          </cell>
          <cell r="D691">
            <v>4856</v>
          </cell>
          <cell r="F691" t="str">
            <v>Holmes Road</v>
          </cell>
          <cell r="G691" t="str">
            <v>BU-944</v>
          </cell>
          <cell r="H691" t="str">
            <v>NON-OP HOUSTON</v>
          </cell>
          <cell r="I691" t="str">
            <v>HOUSTON</v>
          </cell>
          <cell r="J691" t="str">
            <v>HOUSTON DISTRICT</v>
          </cell>
          <cell r="K691" t="str">
            <v>SOUTH</v>
          </cell>
          <cell r="L691" t="str">
            <v>SOUTH REGION</v>
          </cell>
        </row>
        <row r="692">
          <cell r="A692">
            <v>858</v>
          </cell>
          <cell r="B692" t="str">
            <v>858-10-A-AR-9BO-050</v>
          </cell>
          <cell r="C692">
            <v>377</v>
          </cell>
          <cell r="D692">
            <v>4858</v>
          </cell>
          <cell r="E692" t="str">
            <v>Yes</v>
          </cell>
          <cell r="F692" t="str">
            <v>AWS - Little Rock</v>
          </cell>
          <cell r="G692" t="str">
            <v>BU-101</v>
          </cell>
          <cell r="H692" t="str">
            <v>LITTLE ROCK</v>
          </cell>
          <cell r="I692" t="str">
            <v>MISSVALLEY</v>
          </cell>
          <cell r="J692" t="str">
            <v>MISSISSIPPI VALLEY DISTRICT</v>
          </cell>
          <cell r="K692" t="str">
            <v>SOUTH</v>
          </cell>
          <cell r="L692" t="str">
            <v>SOUTH REGION</v>
          </cell>
        </row>
        <row r="693">
          <cell r="A693">
            <v>859</v>
          </cell>
          <cell r="B693" t="str">
            <v>859-10-A-TX-8ZO-050</v>
          </cell>
          <cell r="C693">
            <v>378</v>
          </cell>
          <cell r="D693">
            <v>4859</v>
          </cell>
          <cell r="E693" t="str">
            <v>Yes</v>
          </cell>
          <cell r="F693" t="str">
            <v>AWS - San Antonio</v>
          </cell>
          <cell r="G693" t="str">
            <v>BU-025</v>
          </cell>
          <cell r="H693" t="str">
            <v>SAN ANTONIO</v>
          </cell>
          <cell r="I693" t="str">
            <v>SCTEXAS</v>
          </cell>
          <cell r="J693" t="str">
            <v>SOUTH CENTRAL TEXAS DISTRICT</v>
          </cell>
          <cell r="K693" t="str">
            <v>SOUTH</v>
          </cell>
          <cell r="L693" t="str">
            <v>SOUTH REGION</v>
          </cell>
        </row>
        <row r="694">
          <cell r="A694">
            <v>862</v>
          </cell>
          <cell r="B694" t="str">
            <v>862-10-A-TX-8ZO-050</v>
          </cell>
          <cell r="C694">
            <v>380</v>
          </cell>
          <cell r="D694">
            <v>4862</v>
          </cell>
          <cell r="E694" t="str">
            <v>Yes</v>
          </cell>
          <cell r="F694" t="str">
            <v>AW  Texas</v>
          </cell>
          <cell r="G694" t="str">
            <v>BU-064</v>
          </cell>
          <cell r="H694" t="str">
            <v>EAST HOUSTON</v>
          </cell>
          <cell r="I694" t="str">
            <v>HOUSTON</v>
          </cell>
          <cell r="J694" t="str">
            <v>HOUSTON DISTRICT</v>
          </cell>
          <cell r="K694" t="str">
            <v>SOUTH</v>
          </cell>
          <cell r="L694" t="str">
            <v>SOUTH REGION</v>
          </cell>
        </row>
        <row r="695">
          <cell r="A695">
            <v>863</v>
          </cell>
          <cell r="B695" t="str">
            <v>863-10-A-TX-8ZO-050</v>
          </cell>
          <cell r="C695">
            <v>381</v>
          </cell>
          <cell r="D695">
            <v>4863</v>
          </cell>
          <cell r="E695" t="str">
            <v>Yes</v>
          </cell>
          <cell r="F695" t="str">
            <v>AWS - Rio Grande Valley</v>
          </cell>
          <cell r="G695" t="str">
            <v>BU-026</v>
          </cell>
          <cell r="H695" t="str">
            <v>RIO GRANDE</v>
          </cell>
          <cell r="I695" t="str">
            <v>SCTEXAS</v>
          </cell>
          <cell r="J695" t="str">
            <v>SOUTH CENTRAL TEXAS DISTRICT</v>
          </cell>
          <cell r="K695" t="str">
            <v>SOUTH</v>
          </cell>
          <cell r="L695" t="str">
            <v>SOUTH REGION</v>
          </cell>
        </row>
        <row r="696">
          <cell r="A696">
            <v>864</v>
          </cell>
          <cell r="B696" t="str">
            <v>864-10-A-UT-C1O-050</v>
          </cell>
          <cell r="C696">
            <v>382</v>
          </cell>
          <cell r="D696">
            <v>4864</v>
          </cell>
          <cell r="E696" t="str">
            <v>Yes</v>
          </cell>
          <cell r="F696" t="str">
            <v>AWS - Salt Lake City</v>
          </cell>
          <cell r="G696" t="str">
            <v>BU-115</v>
          </cell>
          <cell r="H696" t="str">
            <v>SALT LAKE CITY / UTAH COUNTY</v>
          </cell>
          <cell r="I696" t="str">
            <v>MOUNTAIN</v>
          </cell>
          <cell r="J696" t="str">
            <v>MOUNTAIN DISTRICT</v>
          </cell>
          <cell r="K696" t="str">
            <v>WEST</v>
          </cell>
          <cell r="L696" t="str">
            <v>WEST REGION</v>
          </cell>
        </row>
        <row r="697">
          <cell r="A697">
            <v>868</v>
          </cell>
          <cell r="B697" t="str">
            <v>868-10-A-MS-9BO-050</v>
          </cell>
          <cell r="C697">
            <v>383</v>
          </cell>
          <cell r="D697">
            <v>4868</v>
          </cell>
          <cell r="E697" t="str">
            <v>Yes</v>
          </cell>
          <cell r="F697" t="str">
            <v>AWS - Greenville - Leland</v>
          </cell>
          <cell r="G697" t="str">
            <v>BU-009</v>
          </cell>
          <cell r="H697" t="str">
            <v>GREENVILLE MS</v>
          </cell>
          <cell r="I697" t="str">
            <v>MISSVALLEY</v>
          </cell>
          <cell r="J697" t="str">
            <v>MISSISSIPPI VALLEY DISTRICT</v>
          </cell>
          <cell r="K697" t="str">
            <v>SOUTH</v>
          </cell>
          <cell r="L697" t="str">
            <v>SOUTH REGION</v>
          </cell>
        </row>
        <row r="698">
          <cell r="A698">
            <v>869</v>
          </cell>
          <cell r="B698" t="str">
            <v>869-10-A-MS-9BO-050</v>
          </cell>
          <cell r="C698">
            <v>384</v>
          </cell>
          <cell r="D698">
            <v>4869</v>
          </cell>
          <cell r="E698" t="str">
            <v>Yes</v>
          </cell>
          <cell r="F698" t="str">
            <v>AWS - Northern Mississippi</v>
          </cell>
          <cell r="G698" t="str">
            <v>BU-102</v>
          </cell>
          <cell r="H698" t="str">
            <v>MEMPHIS</v>
          </cell>
          <cell r="I698" t="str">
            <v>MISSVALLEY</v>
          </cell>
          <cell r="J698" t="str">
            <v>MISSISSIPPI VALLEY DISTRICT</v>
          </cell>
          <cell r="K698" t="str">
            <v>SOUTH</v>
          </cell>
          <cell r="L698" t="str">
            <v>SOUTH REGION</v>
          </cell>
        </row>
        <row r="699">
          <cell r="A699">
            <v>884</v>
          </cell>
          <cell r="B699" t="str">
            <v>884-10-A-ID-C1O-050</v>
          </cell>
          <cell r="C699">
            <v>391</v>
          </cell>
          <cell r="D699">
            <v>4884</v>
          </cell>
          <cell r="E699" t="str">
            <v>Yes</v>
          </cell>
          <cell r="F699" t="str">
            <v>AWS - Boise</v>
          </cell>
          <cell r="G699" t="str">
            <v>BU-116</v>
          </cell>
          <cell r="H699" t="str">
            <v>BOISE</v>
          </cell>
          <cell r="I699" t="str">
            <v>ORIDMT</v>
          </cell>
          <cell r="J699" t="str">
            <v>OREGON-IDAHO-MONTANA DISTRICT</v>
          </cell>
          <cell r="K699" t="str">
            <v>WEST</v>
          </cell>
          <cell r="L699" t="str">
            <v>WEST REGION</v>
          </cell>
        </row>
        <row r="700">
          <cell r="A700">
            <v>886</v>
          </cell>
          <cell r="B700" t="str">
            <v>886-10-A-MT-C1O-050</v>
          </cell>
          <cell r="C700">
            <v>392</v>
          </cell>
          <cell r="D700">
            <v>4886</v>
          </cell>
          <cell r="E700" t="str">
            <v>Yes</v>
          </cell>
          <cell r="F700" t="str">
            <v>AWS - Bozeman</v>
          </cell>
          <cell r="G700" t="str">
            <v>BU-112</v>
          </cell>
          <cell r="H700" t="str">
            <v>MONTANA</v>
          </cell>
          <cell r="I700" t="str">
            <v>ORIDMT</v>
          </cell>
          <cell r="J700" t="str">
            <v>OREGON-IDAHO-MONTANA DISTRICT</v>
          </cell>
          <cell r="K700" t="str">
            <v>WEST</v>
          </cell>
          <cell r="L700" t="str">
            <v>WEST REGION</v>
          </cell>
        </row>
        <row r="701">
          <cell r="A701">
            <v>889</v>
          </cell>
          <cell r="B701" t="str">
            <v>889-10-A-MT-C1O-050</v>
          </cell>
          <cell r="C701">
            <v>393</v>
          </cell>
          <cell r="D701">
            <v>4889</v>
          </cell>
          <cell r="E701" t="str">
            <v>Yes</v>
          </cell>
          <cell r="F701" t="str">
            <v>AWS - Missoula</v>
          </cell>
          <cell r="G701" t="str">
            <v>BU-112</v>
          </cell>
          <cell r="H701" t="str">
            <v>MONTANA</v>
          </cell>
          <cell r="I701" t="str">
            <v>ORIDMT</v>
          </cell>
          <cell r="J701" t="str">
            <v>OREGON-IDAHO-MONTANA DISTRICT</v>
          </cell>
          <cell r="K701" t="str">
            <v>WEST</v>
          </cell>
          <cell r="L701" t="str">
            <v>WEST REGION</v>
          </cell>
        </row>
        <row r="702">
          <cell r="A702">
            <v>891</v>
          </cell>
          <cell r="B702" t="str">
            <v>891-10-A-MN-C1O-050</v>
          </cell>
          <cell r="C702">
            <v>394</v>
          </cell>
          <cell r="D702">
            <v>4891</v>
          </cell>
          <cell r="E702" t="str">
            <v>Yes</v>
          </cell>
          <cell r="F702" t="str">
            <v>AWS - Sauk Rapids</v>
          </cell>
          <cell r="G702" t="str">
            <v>BU-272</v>
          </cell>
          <cell r="H702" t="str">
            <v>ST CLOUD</v>
          </cell>
          <cell r="I702" t="str">
            <v>MINNESOTA</v>
          </cell>
          <cell r="J702" t="str">
            <v>MINNESOTA DISTRICT</v>
          </cell>
          <cell r="K702" t="str">
            <v>MIDWEST</v>
          </cell>
          <cell r="L702" t="str">
            <v>MIDWEST REGION</v>
          </cell>
        </row>
        <row r="703">
          <cell r="A703">
            <v>892</v>
          </cell>
          <cell r="B703" t="str">
            <v>892-10-A-MT-C1O-050</v>
          </cell>
          <cell r="C703">
            <v>395</v>
          </cell>
          <cell r="D703">
            <v>4892</v>
          </cell>
          <cell r="E703" t="str">
            <v>Yes</v>
          </cell>
          <cell r="F703" t="str">
            <v>AWS - Billings</v>
          </cell>
          <cell r="G703" t="str">
            <v>BU-112</v>
          </cell>
          <cell r="H703" t="str">
            <v>MONTANA</v>
          </cell>
          <cell r="I703" t="str">
            <v>ORIDMT</v>
          </cell>
          <cell r="J703" t="str">
            <v>OREGON-IDAHO-MONTANA DISTRICT</v>
          </cell>
          <cell r="K703" t="str">
            <v>WEST</v>
          </cell>
          <cell r="L703" t="str">
            <v>WEST REGION</v>
          </cell>
        </row>
        <row r="704">
          <cell r="A704">
            <v>893</v>
          </cell>
          <cell r="B704" t="str">
            <v>893-10-A-CA-3PO-050</v>
          </cell>
          <cell r="C704">
            <v>396</v>
          </cell>
          <cell r="D704">
            <v>4893</v>
          </cell>
          <cell r="E704" t="str">
            <v>Yes</v>
          </cell>
          <cell r="F704" t="str">
            <v>AWS - Daly City</v>
          </cell>
          <cell r="G704" t="str">
            <v>BU-123</v>
          </cell>
          <cell r="H704" t="str">
            <v>DALY CITY</v>
          </cell>
          <cell r="I704" t="str">
            <v>BAYAREA</v>
          </cell>
          <cell r="J704" t="str">
            <v>BAY AREA DISTRICT</v>
          </cell>
          <cell r="K704" t="str">
            <v>WEST</v>
          </cell>
          <cell r="L704" t="str">
            <v>WEST REGION</v>
          </cell>
        </row>
        <row r="705">
          <cell r="A705">
            <v>894</v>
          </cell>
          <cell r="B705" t="str">
            <v>894-10-A-MN-C1O-050</v>
          </cell>
          <cell r="C705">
            <v>397</v>
          </cell>
          <cell r="D705">
            <v>4894</v>
          </cell>
          <cell r="E705" t="str">
            <v>Yes</v>
          </cell>
          <cell r="F705" t="str">
            <v>AWS - Eden Prairie</v>
          </cell>
          <cell r="G705" t="str">
            <v>BU-044</v>
          </cell>
          <cell r="H705" t="str">
            <v>MINNEAPOLIS</v>
          </cell>
          <cell r="I705" t="str">
            <v>MINNESOTA</v>
          </cell>
          <cell r="J705" t="str">
            <v>MINNESOTA DISTRICT</v>
          </cell>
          <cell r="K705" t="str">
            <v>MIDWEST</v>
          </cell>
          <cell r="L705" t="str">
            <v>MIDWEST REGION</v>
          </cell>
        </row>
        <row r="706">
          <cell r="A706">
            <v>897</v>
          </cell>
          <cell r="B706" t="str">
            <v>897-10-A-IA-9BO-050</v>
          </cell>
          <cell r="C706">
            <v>398</v>
          </cell>
          <cell r="D706">
            <v>4897</v>
          </cell>
          <cell r="E706" t="str">
            <v>Yes</v>
          </cell>
          <cell r="F706" t="str">
            <v>AWS - Dubuque</v>
          </cell>
          <cell r="G706" t="str">
            <v>BU-049</v>
          </cell>
          <cell r="H706" t="str">
            <v>DUBUQUE</v>
          </cell>
          <cell r="I706" t="str">
            <v>WILLINOIS</v>
          </cell>
          <cell r="J706" t="str">
            <v>WESTERN ILLINOIS DISTRICT</v>
          </cell>
          <cell r="K706" t="str">
            <v>MIDWEST</v>
          </cell>
          <cell r="L706" t="str">
            <v>MIDWEST REGION</v>
          </cell>
        </row>
        <row r="707">
          <cell r="A707">
            <v>899</v>
          </cell>
          <cell r="B707" t="str">
            <v>899-10-A-MN-C1O-050</v>
          </cell>
          <cell r="C707">
            <v>399</v>
          </cell>
          <cell r="D707">
            <v>4899</v>
          </cell>
          <cell r="E707" t="str">
            <v>Yes</v>
          </cell>
          <cell r="F707" t="str">
            <v>AWS - Blain</v>
          </cell>
          <cell r="G707" t="str">
            <v>BU-043</v>
          </cell>
          <cell r="H707" t="str">
            <v>BLAINE</v>
          </cell>
          <cell r="I707" t="str">
            <v>MINNESOTA</v>
          </cell>
          <cell r="J707" t="str">
            <v>MINNESOTA DISTRICT</v>
          </cell>
          <cell r="K707" t="str">
            <v>MIDWEST</v>
          </cell>
          <cell r="L707" t="str">
            <v>MIDWEST REGION</v>
          </cell>
        </row>
        <row r="708">
          <cell r="A708">
            <v>902</v>
          </cell>
          <cell r="B708" t="str">
            <v>902-10-A-CA-3PO-050</v>
          </cell>
          <cell r="C708">
            <v>402</v>
          </cell>
          <cell r="D708">
            <v>4902</v>
          </cell>
          <cell r="E708" t="str">
            <v>Yes</v>
          </cell>
          <cell r="F708" t="str">
            <v>AWS - Gardena</v>
          </cell>
          <cell r="G708" t="str">
            <v>BU-052</v>
          </cell>
          <cell r="H708" t="str">
            <v>GARDENA / SOUTH LA</v>
          </cell>
          <cell r="I708" t="str">
            <v>LOSANGELES</v>
          </cell>
          <cell r="J708" t="str">
            <v>LOS ANGELES DISTRICT</v>
          </cell>
          <cell r="K708" t="str">
            <v>WEST</v>
          </cell>
          <cell r="L708" t="str">
            <v>WEST REGION</v>
          </cell>
        </row>
        <row r="709">
          <cell r="A709">
            <v>906</v>
          </cell>
          <cell r="B709" t="str">
            <v>906-10-A-CA-3PO-050</v>
          </cell>
          <cell r="C709">
            <v>404</v>
          </cell>
          <cell r="D709">
            <v>4906</v>
          </cell>
          <cell r="E709" t="str">
            <v>Yes</v>
          </cell>
          <cell r="F709" t="str">
            <v>AWS - Sun Valley</v>
          </cell>
          <cell r="G709" t="str">
            <v>BU-266</v>
          </cell>
          <cell r="H709" t="str">
            <v>SUN VALLEY</v>
          </cell>
          <cell r="I709" t="str">
            <v>LOSANGELES</v>
          </cell>
          <cell r="J709" t="str">
            <v>LOS ANGELES DISTRICT</v>
          </cell>
          <cell r="K709" t="str">
            <v>WEST</v>
          </cell>
          <cell r="L709" t="str">
            <v>WEST REGION</v>
          </cell>
        </row>
        <row r="710">
          <cell r="A710">
            <v>910</v>
          </cell>
          <cell r="B710" t="str">
            <v>910-10-A-CA-3PO-050</v>
          </cell>
          <cell r="C710">
            <v>406</v>
          </cell>
          <cell r="D710">
            <v>4910</v>
          </cell>
          <cell r="E710" t="str">
            <v>Yes</v>
          </cell>
          <cell r="F710" t="str">
            <v>Santa Barbara City</v>
          </cell>
          <cell r="G710" t="str">
            <v>BU-279</v>
          </cell>
          <cell r="H710" t="str">
            <v>SANTA BARBARA</v>
          </cell>
          <cell r="I710" t="str">
            <v>LOSANGELES</v>
          </cell>
          <cell r="J710" t="str">
            <v>LOS ANGELES DISTRICT</v>
          </cell>
          <cell r="K710" t="str">
            <v>WEST</v>
          </cell>
          <cell r="L710" t="str">
            <v>WEST REGION</v>
          </cell>
        </row>
        <row r="711">
          <cell r="A711">
            <v>915</v>
          </cell>
          <cell r="B711" t="str">
            <v>915-10-A-CA-C1O-050</v>
          </cell>
          <cell r="C711">
            <v>407</v>
          </cell>
          <cell r="D711">
            <v>4915</v>
          </cell>
          <cell r="E711" t="str">
            <v>Yes</v>
          </cell>
          <cell r="F711" t="str">
            <v>AWS - Santa Clara County</v>
          </cell>
          <cell r="G711" t="str">
            <v>BU-245</v>
          </cell>
          <cell r="H711" t="str">
            <v>SANTA CLARA</v>
          </cell>
          <cell r="I711" t="str">
            <v>BAYAREA</v>
          </cell>
          <cell r="J711" t="str">
            <v>BAY AREA DISTRICT</v>
          </cell>
          <cell r="K711" t="str">
            <v>WEST</v>
          </cell>
          <cell r="L711" t="str">
            <v>WEST REGION</v>
          </cell>
        </row>
        <row r="712">
          <cell r="A712">
            <v>916</v>
          </cell>
          <cell r="B712" t="str">
            <v>916-10-A-CA-C1O-050</v>
          </cell>
          <cell r="C712">
            <v>408</v>
          </cell>
          <cell r="D712">
            <v>4916</v>
          </cell>
          <cell r="E712" t="str">
            <v>Yes</v>
          </cell>
          <cell r="F712" t="str">
            <v>AWS - Alameda County</v>
          </cell>
          <cell r="G712" t="str">
            <v>BU-262</v>
          </cell>
          <cell r="H712" t="str">
            <v>ALAMEDA HAULING</v>
          </cell>
          <cell r="I712" t="str">
            <v>BAYAREA</v>
          </cell>
          <cell r="J712" t="str">
            <v>BAY AREA DISTRICT</v>
          </cell>
          <cell r="K712" t="str">
            <v>WEST</v>
          </cell>
          <cell r="L712" t="str">
            <v>WEST REGION</v>
          </cell>
        </row>
        <row r="713">
          <cell r="A713">
            <v>917</v>
          </cell>
          <cell r="B713" t="str">
            <v>917-10-A-CA-C1O-050</v>
          </cell>
          <cell r="C713">
            <v>409</v>
          </cell>
          <cell r="D713">
            <v>4917</v>
          </cell>
          <cell r="E713" t="str">
            <v>Yes</v>
          </cell>
          <cell r="F713" t="str">
            <v>AWS - Fresno</v>
          </cell>
          <cell r="G713" t="str">
            <v>BU-248</v>
          </cell>
          <cell r="H713" t="str">
            <v>FRESNO</v>
          </cell>
          <cell r="I713" t="str">
            <v>CCALIF</v>
          </cell>
          <cell r="J713" t="str">
            <v>CENTRAL CALIFORNIA DISTRICT</v>
          </cell>
          <cell r="K713" t="str">
            <v>WEST</v>
          </cell>
          <cell r="L713" t="str">
            <v>WEST REGION</v>
          </cell>
        </row>
        <row r="714">
          <cell r="A714">
            <v>922</v>
          </cell>
          <cell r="B714" t="str">
            <v>922-10-A-CA-3PO-050</v>
          </cell>
          <cell r="C714">
            <v>410</v>
          </cell>
          <cell r="D714">
            <v>4922</v>
          </cell>
          <cell r="E714" t="str">
            <v>Yes</v>
          </cell>
          <cell r="F714" t="str">
            <v>AWS - Sacramento</v>
          </cell>
          <cell r="G714" t="str">
            <v>BU-252</v>
          </cell>
          <cell r="H714" t="str">
            <v>SACRAMENTO</v>
          </cell>
          <cell r="I714" t="str">
            <v>CCALIF</v>
          </cell>
          <cell r="J714" t="str">
            <v>CENTRAL CALIFORNIA DISTRICT</v>
          </cell>
          <cell r="K714" t="str">
            <v>WEST</v>
          </cell>
          <cell r="L714" t="str">
            <v>WEST REGION</v>
          </cell>
        </row>
        <row r="715">
          <cell r="A715">
            <v>923</v>
          </cell>
          <cell r="B715" t="str">
            <v>923-10-A-MN-C1O-050</v>
          </cell>
          <cell r="C715">
            <v>411</v>
          </cell>
          <cell r="D715">
            <v>4923</v>
          </cell>
          <cell r="E715" t="str">
            <v>Yes</v>
          </cell>
          <cell r="F715" t="str">
            <v>AWS - Inver Grove Heights</v>
          </cell>
          <cell r="G715" t="str">
            <v>BU-047</v>
          </cell>
          <cell r="H715" t="str">
            <v>ST. PAUL</v>
          </cell>
          <cell r="I715" t="str">
            <v>MINNESOTA</v>
          </cell>
          <cell r="J715" t="str">
            <v>MINNESOTA DISTRICT</v>
          </cell>
          <cell r="K715" t="str">
            <v>MIDWEST</v>
          </cell>
          <cell r="L715" t="str">
            <v>MIDWEST REGION</v>
          </cell>
        </row>
        <row r="716">
          <cell r="A716">
            <v>924</v>
          </cell>
          <cell r="B716" t="str">
            <v>924-10-A-IN-8WO-050</v>
          </cell>
          <cell r="C716">
            <v>412</v>
          </cell>
          <cell r="D716">
            <v>4924</v>
          </cell>
          <cell r="E716" t="str">
            <v>Yes</v>
          </cell>
          <cell r="F716" t="str">
            <v>AWS - Evansville</v>
          </cell>
          <cell r="G716" t="str">
            <v>BU-105</v>
          </cell>
          <cell r="H716" t="str">
            <v>EVANSVILLE</v>
          </cell>
          <cell r="I716" t="str">
            <v>KENTUCKYTN</v>
          </cell>
          <cell r="J716" t="str">
            <v>KENTUCKY-TENNESSEE DISTRICT</v>
          </cell>
          <cell r="K716" t="str">
            <v>MIDWEST</v>
          </cell>
          <cell r="L716" t="str">
            <v>MIDWEST REGION</v>
          </cell>
        </row>
        <row r="717">
          <cell r="A717">
            <v>925</v>
          </cell>
          <cell r="B717" t="str">
            <v>925-10-A-CA-3PO-050</v>
          </cell>
          <cell r="C717">
            <v>413</v>
          </cell>
          <cell r="D717">
            <v>4925</v>
          </cell>
          <cell r="E717" t="str">
            <v>Yes</v>
          </cell>
          <cell r="F717" t="str">
            <v>AWS - San Mateo County</v>
          </cell>
          <cell r="G717" t="str">
            <v>BU-013</v>
          </cell>
          <cell r="H717" t="str">
            <v>SAN MATEO HAULING</v>
          </cell>
          <cell r="I717" t="str">
            <v>BAYAREA</v>
          </cell>
          <cell r="J717" t="str">
            <v>BAY AREA DISTRICT</v>
          </cell>
          <cell r="K717" t="str">
            <v>WEST</v>
          </cell>
          <cell r="L717" t="str">
            <v>WEST REGION</v>
          </cell>
        </row>
        <row r="718">
          <cell r="A718">
            <v>928</v>
          </cell>
          <cell r="B718" t="str">
            <v>928-10-A-IL-C1O-050</v>
          </cell>
          <cell r="C718">
            <v>415</v>
          </cell>
          <cell r="D718">
            <v>4928</v>
          </cell>
          <cell r="E718" t="str">
            <v>Yes</v>
          </cell>
          <cell r="F718" t="str">
            <v>AWS - Quincy</v>
          </cell>
          <cell r="G718" t="str">
            <v>BU-031</v>
          </cell>
          <cell r="H718" t="str">
            <v>QUINCY</v>
          </cell>
          <cell r="I718" t="str">
            <v>WILLINOIS</v>
          </cell>
          <cell r="J718" t="str">
            <v>WESTERN ILLINOIS DISTRICT</v>
          </cell>
          <cell r="K718" t="str">
            <v>MIDWEST</v>
          </cell>
          <cell r="L718" t="str">
            <v>MIDWEST REGION</v>
          </cell>
        </row>
        <row r="719">
          <cell r="A719">
            <v>930</v>
          </cell>
          <cell r="B719" t="str">
            <v>930-10-A-WI-C1O-050</v>
          </cell>
          <cell r="C719">
            <v>417</v>
          </cell>
          <cell r="D719">
            <v>4930</v>
          </cell>
          <cell r="E719" t="str">
            <v>Yes</v>
          </cell>
          <cell r="F719" t="str">
            <v>AWS - Wisconsin</v>
          </cell>
          <cell r="G719" t="str">
            <v>BU-046</v>
          </cell>
          <cell r="H719" t="str">
            <v>RICE LAKE</v>
          </cell>
          <cell r="I719" t="str">
            <v>MINNESOTA</v>
          </cell>
          <cell r="J719" t="str">
            <v>MINNESOTA DISTRICT</v>
          </cell>
          <cell r="K719" t="str">
            <v>MIDWEST</v>
          </cell>
          <cell r="L719" t="str">
            <v>MIDWEST REGION</v>
          </cell>
        </row>
        <row r="720">
          <cell r="A720">
            <v>933</v>
          </cell>
          <cell r="B720" t="str">
            <v>933-10-A-IL-C1O-050</v>
          </cell>
          <cell r="C720">
            <v>418</v>
          </cell>
          <cell r="D720">
            <v>4933</v>
          </cell>
          <cell r="E720" t="str">
            <v>Yes</v>
          </cell>
          <cell r="F720" t="str">
            <v>AWS - Elgin</v>
          </cell>
          <cell r="G720" t="str">
            <v>BU-037</v>
          </cell>
          <cell r="H720" t="str">
            <v>ELGIN</v>
          </cell>
          <cell r="I720" t="str">
            <v>CHICAGO</v>
          </cell>
          <cell r="J720" t="str">
            <v>CHICAGO DISTRICT</v>
          </cell>
          <cell r="K720" t="str">
            <v>MIDWEST</v>
          </cell>
          <cell r="L720" t="str">
            <v>MIDWEST REGION</v>
          </cell>
        </row>
        <row r="721">
          <cell r="A721">
            <v>936</v>
          </cell>
          <cell r="B721" t="str">
            <v>936-10-A-IL-E3O-050</v>
          </cell>
          <cell r="C721">
            <v>419</v>
          </cell>
          <cell r="D721">
            <v>4936</v>
          </cell>
          <cell r="F721" t="str">
            <v>Sexton-Congress Development</v>
          </cell>
          <cell r="G721" t="str">
            <v>BU-937</v>
          </cell>
          <cell r="H721" t="str">
            <v>NON-OP CHICAGO SUBURBAN</v>
          </cell>
          <cell r="I721" t="str">
            <v>CHICAGO</v>
          </cell>
          <cell r="J721" t="str">
            <v>CHICAGO DISTRICT</v>
          </cell>
          <cell r="K721" t="str">
            <v>MIDWEST</v>
          </cell>
          <cell r="L721" t="str">
            <v>MIDWEST REGION</v>
          </cell>
        </row>
        <row r="722">
          <cell r="A722">
            <v>939</v>
          </cell>
          <cell r="B722" t="str">
            <v>939-10-A-NC-9BO-050</v>
          </cell>
          <cell r="C722">
            <v>420</v>
          </cell>
          <cell r="D722">
            <v>4939</v>
          </cell>
          <cell r="E722" t="str">
            <v>Yes</v>
          </cell>
          <cell r="F722" t="str">
            <v>AWS - Raleigh</v>
          </cell>
          <cell r="G722" t="str">
            <v>BU-157</v>
          </cell>
          <cell r="H722" t="str">
            <v>RALEIGH / DURHAM</v>
          </cell>
          <cell r="I722" t="str">
            <v>CAROLINAS</v>
          </cell>
          <cell r="J722" t="str">
            <v>CAROLINAS DISTRICT</v>
          </cell>
          <cell r="K722" t="str">
            <v>EAST</v>
          </cell>
          <cell r="L722" t="str">
            <v>EAST REGION</v>
          </cell>
        </row>
        <row r="723">
          <cell r="A723">
            <v>954</v>
          </cell>
          <cell r="B723" t="str">
            <v>954-10-A-MA-8OO-050</v>
          </cell>
          <cell r="C723">
            <v>422</v>
          </cell>
          <cell r="D723">
            <v>4954</v>
          </cell>
          <cell r="E723" t="str">
            <v>Yes</v>
          </cell>
          <cell r="F723" t="str">
            <v>AWS - Auburn</v>
          </cell>
          <cell r="G723" t="str">
            <v>BU-127</v>
          </cell>
          <cell r="H723" t="str">
            <v>SPRINGFIELD MA</v>
          </cell>
          <cell r="I723" t="str">
            <v>NEWENG</v>
          </cell>
          <cell r="J723" t="str">
            <v>NEW ENGLAND DISTRICT</v>
          </cell>
          <cell r="K723" t="str">
            <v>EAST</v>
          </cell>
          <cell r="L723" t="str">
            <v>EAST REGION</v>
          </cell>
        </row>
        <row r="724">
          <cell r="A724">
            <v>955</v>
          </cell>
          <cell r="B724" t="str">
            <v>955-10-A-MA-8OO-050</v>
          </cell>
          <cell r="C724">
            <v>423</v>
          </cell>
          <cell r="D724">
            <v>4955</v>
          </cell>
          <cell r="E724" t="str">
            <v>Yes</v>
          </cell>
          <cell r="F724" t="str">
            <v>AWS - Pittsfield</v>
          </cell>
          <cell r="G724" t="str">
            <v>BU-150</v>
          </cell>
          <cell r="H724" t="str">
            <v>ALBANY</v>
          </cell>
          <cell r="I724" t="str">
            <v>NEW YORK</v>
          </cell>
          <cell r="J724" t="str">
            <v>NEW YORK DISTRICT</v>
          </cell>
          <cell r="K724" t="str">
            <v>EAST</v>
          </cell>
          <cell r="L724" t="str">
            <v>EAST REGION</v>
          </cell>
        </row>
        <row r="725">
          <cell r="A725">
            <v>956</v>
          </cell>
          <cell r="B725" t="str">
            <v>956-10-A-MA-8OO-050</v>
          </cell>
          <cell r="C725">
            <v>424</v>
          </cell>
          <cell r="D725">
            <v>4956</v>
          </cell>
          <cell r="E725" t="str">
            <v>Yes</v>
          </cell>
          <cell r="F725" t="str">
            <v>Springfield</v>
          </cell>
          <cell r="G725" t="str">
            <v>BU-127</v>
          </cell>
          <cell r="H725" t="str">
            <v>SPRINGFIELD MA</v>
          </cell>
          <cell r="I725" t="str">
            <v>NEWENG</v>
          </cell>
          <cell r="J725" t="str">
            <v>NEW ENGLAND DISTRICT</v>
          </cell>
          <cell r="K725" t="str">
            <v>EAST</v>
          </cell>
          <cell r="L725" t="str">
            <v>EAST REGION</v>
          </cell>
        </row>
        <row r="726">
          <cell r="A726">
            <v>957</v>
          </cell>
          <cell r="B726" t="str">
            <v>957-10-A-VA-9BO-050</v>
          </cell>
          <cell r="C726">
            <v>425</v>
          </cell>
          <cell r="D726">
            <v>4957</v>
          </cell>
          <cell r="E726" t="str">
            <v>Yes</v>
          </cell>
          <cell r="F726" t="str">
            <v>AWS - Williamsburg-Yorktown</v>
          </cell>
          <cell r="G726" t="str">
            <v>BU-131</v>
          </cell>
          <cell r="H726" t="str">
            <v>SE VIRGINIA HAULING &amp; T/S</v>
          </cell>
          <cell r="I726" t="str">
            <v>VIRGINIA</v>
          </cell>
          <cell r="J726" t="str">
            <v>VIRGINIA DISTRICT</v>
          </cell>
          <cell r="K726" t="str">
            <v>EAST</v>
          </cell>
          <cell r="L726" t="str">
            <v>EAST REGION</v>
          </cell>
        </row>
        <row r="727">
          <cell r="A727">
            <v>959</v>
          </cell>
          <cell r="B727" t="str">
            <v>959-10-A-FL-C1O-050</v>
          </cell>
          <cell r="C727">
            <v>427</v>
          </cell>
          <cell r="D727">
            <v>4959</v>
          </cell>
          <cell r="E727" t="str">
            <v>Yes</v>
          </cell>
          <cell r="F727" t="str">
            <v>AWS - Pensacola</v>
          </cell>
          <cell r="G727" t="str">
            <v>BU-200</v>
          </cell>
          <cell r="H727" t="str">
            <v>PENSACOLA</v>
          </cell>
          <cell r="I727" t="str">
            <v>GULFCOAST</v>
          </cell>
          <cell r="J727" t="str">
            <v>GULF COAST DISTRICT</v>
          </cell>
          <cell r="K727" t="str">
            <v>SOUTH</v>
          </cell>
          <cell r="L727" t="str">
            <v>SOUTH REGION</v>
          </cell>
        </row>
        <row r="728">
          <cell r="A728">
            <v>964</v>
          </cell>
          <cell r="B728" t="str">
            <v>964-10-A-NY-C1O-050</v>
          </cell>
          <cell r="C728">
            <v>429</v>
          </cell>
          <cell r="D728">
            <v>4964</v>
          </cell>
          <cell r="E728" t="str">
            <v>Yes</v>
          </cell>
          <cell r="F728" t="str">
            <v>AWS - Albany</v>
          </cell>
          <cell r="G728" t="str">
            <v>BU-150</v>
          </cell>
          <cell r="H728" t="str">
            <v>ALBANY</v>
          </cell>
          <cell r="I728" t="str">
            <v>NEW YORK</v>
          </cell>
          <cell r="J728" t="str">
            <v>NEW YORK DISTRICT</v>
          </cell>
          <cell r="K728" t="str">
            <v>EAST</v>
          </cell>
          <cell r="L728" t="str">
            <v>EAST REGION</v>
          </cell>
        </row>
        <row r="729">
          <cell r="A729">
            <v>965</v>
          </cell>
          <cell r="B729" t="str">
            <v>965-10-A-VA-9BO-050</v>
          </cell>
          <cell r="C729">
            <v>430</v>
          </cell>
          <cell r="D729">
            <v>4965</v>
          </cell>
          <cell r="E729" t="str">
            <v>Yes</v>
          </cell>
          <cell r="F729" t="str">
            <v>AWS - Richmond</v>
          </cell>
          <cell r="G729" t="str">
            <v>BU-125</v>
          </cell>
          <cell r="H729" t="str">
            <v>RICHMOND</v>
          </cell>
          <cell r="I729" t="str">
            <v>VIRGINIA</v>
          </cell>
          <cell r="J729" t="str">
            <v>VIRGINIA DISTRICT</v>
          </cell>
          <cell r="K729" t="str">
            <v>EAST</v>
          </cell>
          <cell r="L729" t="str">
            <v>EAST REGION</v>
          </cell>
        </row>
        <row r="730">
          <cell r="A730">
            <v>971</v>
          </cell>
          <cell r="B730" t="str">
            <v>971-10-A-WV-C1O-050</v>
          </cell>
          <cell r="C730">
            <v>431</v>
          </cell>
          <cell r="D730">
            <v>4971</v>
          </cell>
          <cell r="E730" t="str">
            <v>Yes</v>
          </cell>
          <cell r="F730" t="str">
            <v>AWS - Huntington</v>
          </cell>
          <cell r="G730" t="str">
            <v>BU-212</v>
          </cell>
          <cell r="H730" t="str">
            <v>HUNTINGTON</v>
          </cell>
          <cell r="I730" t="str">
            <v>WPENN</v>
          </cell>
          <cell r="J730" t="str">
            <v>WESTERN PENNSYLVANIA DISTRICT</v>
          </cell>
          <cell r="K730" t="str">
            <v>EAST</v>
          </cell>
          <cell r="L730" t="str">
            <v>EAST REGION</v>
          </cell>
        </row>
        <row r="731">
          <cell r="A731">
            <v>972</v>
          </cell>
          <cell r="B731" t="str">
            <v>972-10-A-WV-C1O-050</v>
          </cell>
          <cell r="C731">
            <v>432</v>
          </cell>
          <cell r="D731">
            <v>4972</v>
          </cell>
          <cell r="E731" t="str">
            <v>Yes</v>
          </cell>
          <cell r="F731" t="str">
            <v>AWS - Fairmont</v>
          </cell>
          <cell r="G731" t="str">
            <v>BU-211</v>
          </cell>
          <cell r="H731" t="str">
            <v>NORTHERN W VIRGINIA</v>
          </cell>
          <cell r="I731" t="str">
            <v>WPENN</v>
          </cell>
          <cell r="J731" t="str">
            <v>WESTERN PENNSYLVANIA DISTRICT</v>
          </cell>
          <cell r="K731" t="str">
            <v>EAST</v>
          </cell>
          <cell r="L731" t="str">
            <v>EAST REGION</v>
          </cell>
        </row>
        <row r="732">
          <cell r="A732">
            <v>973</v>
          </cell>
          <cell r="B732" t="str">
            <v>973-10-A-VA-9BO-050</v>
          </cell>
          <cell r="C732">
            <v>433</v>
          </cell>
          <cell r="D732">
            <v>4973</v>
          </cell>
          <cell r="E732" t="str">
            <v>Yes</v>
          </cell>
          <cell r="F732" t="str">
            <v>AWS - Roanoke Valley</v>
          </cell>
          <cell r="G732" t="str">
            <v>BU-128</v>
          </cell>
          <cell r="H732" t="str">
            <v>SW VIRGINIA</v>
          </cell>
          <cell r="I732" t="str">
            <v>VIRGINIA</v>
          </cell>
          <cell r="J732" t="str">
            <v>VIRGINIA DISTRICT</v>
          </cell>
          <cell r="K732" t="str">
            <v>EAST</v>
          </cell>
          <cell r="L732" t="str">
            <v>EAST REGION</v>
          </cell>
        </row>
        <row r="733">
          <cell r="A733">
            <v>974</v>
          </cell>
          <cell r="B733" t="str">
            <v>974-10-A-VA-9BO-050</v>
          </cell>
          <cell r="C733">
            <v>434</v>
          </cell>
          <cell r="D733">
            <v>4974</v>
          </cell>
          <cell r="E733" t="str">
            <v>Yes</v>
          </cell>
          <cell r="F733" t="str">
            <v>AWS - Lynchburg</v>
          </cell>
          <cell r="G733" t="str">
            <v>BU-128</v>
          </cell>
          <cell r="H733" t="str">
            <v>SW VIRGINIA</v>
          </cell>
          <cell r="I733" t="str">
            <v>VIRGINIA</v>
          </cell>
          <cell r="J733" t="str">
            <v>VIRGINIA DISTRICT</v>
          </cell>
          <cell r="K733" t="str">
            <v>EAST</v>
          </cell>
          <cell r="L733" t="str">
            <v>EAST REGION</v>
          </cell>
        </row>
        <row r="734">
          <cell r="A734">
            <v>975</v>
          </cell>
          <cell r="B734" t="str">
            <v>975-10-A-LA-9BO-050</v>
          </cell>
          <cell r="C734">
            <v>435</v>
          </cell>
          <cell r="D734">
            <v>4975</v>
          </cell>
          <cell r="E734" t="str">
            <v>Yes</v>
          </cell>
          <cell r="F734" t="str">
            <v>AWS - Shreveport</v>
          </cell>
          <cell r="G734" t="str">
            <v>BU-281</v>
          </cell>
          <cell r="H734" t="str">
            <v>SHREVEPORT</v>
          </cell>
          <cell r="I734" t="str">
            <v>ETEXAS</v>
          </cell>
          <cell r="J734" t="str">
            <v>EAST TEXAS DISTRICT</v>
          </cell>
          <cell r="K734" t="str">
            <v>SOUTH</v>
          </cell>
          <cell r="L734" t="str">
            <v>SOUTH REGION</v>
          </cell>
        </row>
        <row r="735">
          <cell r="A735">
            <v>976</v>
          </cell>
          <cell r="B735" t="str">
            <v>976-10-A-VA-9BO-050</v>
          </cell>
          <cell r="C735">
            <v>436</v>
          </cell>
          <cell r="D735">
            <v>4976</v>
          </cell>
          <cell r="E735" t="str">
            <v>Yes</v>
          </cell>
          <cell r="F735" t="str">
            <v>AWS - Winchester</v>
          </cell>
          <cell r="G735" t="str">
            <v>BU-209</v>
          </cell>
          <cell r="H735" t="str">
            <v>NORTHERN VIRGINIA</v>
          </cell>
          <cell r="I735" t="str">
            <v>CHESAPEAKE</v>
          </cell>
          <cell r="J735" t="str">
            <v>CHESAPEAKE DISTRICT</v>
          </cell>
          <cell r="K735" t="str">
            <v>EAST</v>
          </cell>
          <cell r="L735" t="str">
            <v>EAST REGION</v>
          </cell>
        </row>
        <row r="736">
          <cell r="A736">
            <v>979</v>
          </cell>
          <cell r="B736" t="str">
            <v>979-10-A-AL-9BO-050</v>
          </cell>
          <cell r="C736">
            <v>437</v>
          </cell>
          <cell r="D736">
            <v>4979</v>
          </cell>
          <cell r="E736" t="str">
            <v>Yes</v>
          </cell>
          <cell r="F736" t="str">
            <v>AWS - Huntsville</v>
          </cell>
          <cell r="G736" t="str">
            <v>BU-005</v>
          </cell>
          <cell r="H736" t="str">
            <v>HUNTSVILLE</v>
          </cell>
          <cell r="I736" t="str">
            <v>GEORGIA</v>
          </cell>
          <cell r="J736" t="str">
            <v>GEORGIA DISTRICT</v>
          </cell>
          <cell r="K736" t="str">
            <v>SOUTH</v>
          </cell>
          <cell r="L736" t="str">
            <v>SOUTH REGION</v>
          </cell>
        </row>
        <row r="737">
          <cell r="A737">
            <v>983</v>
          </cell>
          <cell r="B737" t="str">
            <v>983-10-A-AL-9BO-050</v>
          </cell>
          <cell r="C737">
            <v>438</v>
          </cell>
          <cell r="D737">
            <v>4983</v>
          </cell>
          <cell r="E737" t="str">
            <v>Yes</v>
          </cell>
          <cell r="F737" t="str">
            <v>AWS - Montgomery</v>
          </cell>
          <cell r="G737" t="str">
            <v>BU-199</v>
          </cell>
          <cell r="H737" t="str">
            <v>SOUTH CENTRAL ALABAMA</v>
          </cell>
          <cell r="I737" t="str">
            <v>GULFCOAST</v>
          </cell>
          <cell r="J737" t="str">
            <v>GULF COAST DISTRICT</v>
          </cell>
          <cell r="K737" t="str">
            <v>SOUTH</v>
          </cell>
          <cell r="L737" t="str">
            <v>SOUTH REGION</v>
          </cell>
        </row>
        <row r="738">
          <cell r="A738">
            <v>986</v>
          </cell>
          <cell r="B738" t="str">
            <v>986-10-A-AL-9BO-050</v>
          </cell>
          <cell r="C738">
            <v>441</v>
          </cell>
          <cell r="D738">
            <v>4986</v>
          </cell>
          <cell r="E738" t="str">
            <v>Yes</v>
          </cell>
          <cell r="F738" t="str">
            <v>AWS - Mobile</v>
          </cell>
          <cell r="G738" t="str">
            <v>BU-198</v>
          </cell>
          <cell r="H738" t="str">
            <v>MOBILE</v>
          </cell>
          <cell r="I738" t="str">
            <v>GULFCOAST</v>
          </cell>
          <cell r="J738" t="str">
            <v>GULF COAST DISTRICT</v>
          </cell>
          <cell r="K738" t="str">
            <v>SOUTH</v>
          </cell>
          <cell r="L738" t="str">
            <v>SOUTH REGION</v>
          </cell>
        </row>
        <row r="739">
          <cell r="A739">
            <v>991</v>
          </cell>
          <cell r="B739" t="str">
            <v>991-10-A-MS-9BO-050</v>
          </cell>
          <cell r="C739">
            <v>442</v>
          </cell>
          <cell r="D739">
            <v>4991</v>
          </cell>
          <cell r="E739" t="str">
            <v>Yes</v>
          </cell>
          <cell r="F739" t="str">
            <v>AWS - Hattiesburg</v>
          </cell>
          <cell r="G739" t="str">
            <v>BU-008</v>
          </cell>
          <cell r="H739" t="str">
            <v>JACKSON</v>
          </cell>
          <cell r="I739" t="str">
            <v>MISSVALLEY</v>
          </cell>
          <cell r="J739" t="str">
            <v>MISSISSIPPI VALLEY DISTRICT</v>
          </cell>
          <cell r="K739" t="str">
            <v>SOUTH</v>
          </cell>
          <cell r="L739" t="str">
            <v>SOUTH REGION</v>
          </cell>
        </row>
        <row r="740">
          <cell r="A740">
            <v>993</v>
          </cell>
          <cell r="B740" t="str">
            <v>993-10-A-KY-9BO-050</v>
          </cell>
          <cell r="C740">
            <v>443</v>
          </cell>
          <cell r="D740">
            <v>4993</v>
          </cell>
          <cell r="E740" t="str">
            <v>Yes</v>
          </cell>
          <cell r="F740" t="str">
            <v>AWS - Lexington</v>
          </cell>
          <cell r="G740" t="str">
            <v>BU-137</v>
          </cell>
          <cell r="H740" t="str">
            <v>LEXINGTON / FRANKFURT</v>
          </cell>
          <cell r="I740" t="str">
            <v>KENTUCKYTN</v>
          </cell>
          <cell r="J740" t="str">
            <v>KENTUCKY-TENNESSEE DISTRICT</v>
          </cell>
          <cell r="K740" t="str">
            <v>MIDWEST</v>
          </cell>
          <cell r="L740" t="str">
            <v>MIDWEST REGION</v>
          </cell>
        </row>
        <row r="741">
          <cell r="A741">
            <v>994</v>
          </cell>
          <cell r="B741" t="str">
            <v>994-10-A-KY-9BO-050</v>
          </cell>
          <cell r="C741">
            <v>444</v>
          </cell>
          <cell r="D741">
            <v>4994</v>
          </cell>
          <cell r="E741" t="str">
            <v>Yes</v>
          </cell>
          <cell r="F741" t="str">
            <v>AWS - Frankfort</v>
          </cell>
          <cell r="G741" t="str">
            <v>BU-137</v>
          </cell>
          <cell r="H741" t="str">
            <v>LEXINGTON / FRANKFURT</v>
          </cell>
          <cell r="I741" t="str">
            <v>KENTUCKYTN</v>
          </cell>
          <cell r="J741" t="str">
            <v>KENTUCKY-TENNESSEE DISTRICT</v>
          </cell>
          <cell r="K741" t="str">
            <v>MIDWEST</v>
          </cell>
          <cell r="L741" t="str">
            <v>MIDWEST REGION</v>
          </cell>
        </row>
        <row r="742">
          <cell r="A742">
            <v>997</v>
          </cell>
          <cell r="B742" t="str">
            <v>997-10-A-TN-9BO-050</v>
          </cell>
          <cell r="C742">
            <v>446</v>
          </cell>
          <cell r="D742">
            <v>4997</v>
          </cell>
          <cell r="E742" t="str">
            <v>Yes</v>
          </cell>
          <cell r="F742" t="str">
            <v>AWS - Chattanooga</v>
          </cell>
          <cell r="G742" t="str">
            <v>BU-006</v>
          </cell>
          <cell r="H742" t="str">
            <v>CHATTANOOGA</v>
          </cell>
          <cell r="I742" t="str">
            <v>GEORGIA</v>
          </cell>
          <cell r="J742" t="str">
            <v>GEORGIA DISTRICT</v>
          </cell>
          <cell r="K742" t="str">
            <v>SOUTH</v>
          </cell>
          <cell r="L742" t="str">
            <v>SOUTH REGION</v>
          </cell>
        </row>
        <row r="743">
          <cell r="A743">
            <v>999</v>
          </cell>
          <cell r="B743" t="str">
            <v>999-10-A-GA-9BO-050</v>
          </cell>
          <cell r="C743">
            <v>447</v>
          </cell>
          <cell r="D743">
            <v>4999</v>
          </cell>
          <cell r="E743" t="str">
            <v>Yes</v>
          </cell>
          <cell r="F743" t="str">
            <v>AWS - Rome</v>
          </cell>
          <cell r="G743" t="str">
            <v>BU-006</v>
          </cell>
          <cell r="H743" t="str">
            <v>CHATTANOOGA</v>
          </cell>
          <cell r="I743" t="str">
            <v>GEORGIA</v>
          </cell>
          <cell r="J743" t="str">
            <v>GEORGIA DISTRICT</v>
          </cell>
          <cell r="K743" t="str">
            <v>SOUTH</v>
          </cell>
          <cell r="L743" t="str">
            <v>SOUTH REGION</v>
          </cell>
        </row>
        <row r="744">
          <cell r="A744" t="str">
            <v>D26</v>
          </cell>
          <cell r="B744" t="str">
            <v>D26-10-A-LA-6CO-050</v>
          </cell>
          <cell r="C744">
            <v>491</v>
          </cell>
          <cell r="D744">
            <v>5001</v>
          </cell>
          <cell r="F744" t="str">
            <v>ERCA-Calcasieu</v>
          </cell>
          <cell r="G744" t="str">
            <v>BU-221</v>
          </cell>
          <cell r="H744" t="str">
            <v>CECOS</v>
          </cell>
          <cell r="I744" t="str">
            <v>HOUSTON</v>
          </cell>
          <cell r="J744" t="str">
            <v>HOUSTON DISTRICT</v>
          </cell>
          <cell r="K744" t="str">
            <v>SOUTH</v>
          </cell>
          <cell r="L744" t="str">
            <v>SOUTH REGION</v>
          </cell>
        </row>
        <row r="745">
          <cell r="A745" t="str">
            <v>F01</v>
          </cell>
          <cell r="B745" t="str">
            <v>F01-10-A-MT-D3O-050</v>
          </cell>
          <cell r="C745">
            <v>559</v>
          </cell>
          <cell r="D745">
            <v>5002</v>
          </cell>
          <cell r="F745" t="str">
            <v>Missoula Landfill</v>
          </cell>
          <cell r="G745" t="str">
            <v>BU-112</v>
          </cell>
          <cell r="H745" t="str">
            <v>MONTANA</v>
          </cell>
          <cell r="I745" t="str">
            <v>ORIDMT</v>
          </cell>
          <cell r="J745" t="str">
            <v>OREGON-IDAHO-MONTANA DISTRICT</v>
          </cell>
          <cell r="K745" t="str">
            <v>WEST</v>
          </cell>
          <cell r="L745" t="str">
            <v>WEST REGION</v>
          </cell>
        </row>
        <row r="746">
          <cell r="A746" t="str">
            <v>F04</v>
          </cell>
          <cell r="B746" t="str">
            <v>F04-10-A-MI-3PO-050</v>
          </cell>
          <cell r="C746">
            <v>561</v>
          </cell>
          <cell r="D746">
            <v>5003</v>
          </cell>
          <cell r="F746" t="str">
            <v>Milford Road Landfill</v>
          </cell>
          <cell r="G746" t="str">
            <v>BU-940</v>
          </cell>
          <cell r="H746" t="str">
            <v>NON-OP EASTERN MICHIGAN</v>
          </cell>
          <cell r="I746" t="str">
            <v>MICHIGAN</v>
          </cell>
          <cell r="J746" t="str">
            <v>MICHIGAN DISTRICT</v>
          </cell>
          <cell r="K746" t="str">
            <v>MIDWEST</v>
          </cell>
          <cell r="L746" t="str">
            <v>MIDWEST REGION</v>
          </cell>
        </row>
        <row r="747">
          <cell r="A747" t="str">
            <v>F05</v>
          </cell>
          <cell r="B747" t="str">
            <v>F05-10-A-PA-3PO-050</v>
          </cell>
          <cell r="C747">
            <v>562</v>
          </cell>
          <cell r="D747">
            <v>5004</v>
          </cell>
          <cell r="F747" t="str">
            <v>Mon Valley Landfill</v>
          </cell>
          <cell r="G747" t="str">
            <v>BU-166</v>
          </cell>
          <cell r="H747" t="str">
            <v>PITTSBURGH</v>
          </cell>
          <cell r="I747" t="str">
            <v>WPENN</v>
          </cell>
          <cell r="J747" t="str">
            <v>WESTERN PENNSYLVANIA DISTRICT</v>
          </cell>
          <cell r="K747" t="str">
            <v>EAST</v>
          </cell>
          <cell r="L747" t="str">
            <v>EAST REGION</v>
          </cell>
        </row>
        <row r="748">
          <cell r="A748" t="str">
            <v>F06</v>
          </cell>
          <cell r="B748" t="str">
            <v>F06-10-A-TN-3PO-050</v>
          </cell>
          <cell r="C748">
            <v>563</v>
          </cell>
          <cell r="D748">
            <v>5005</v>
          </cell>
          <cell r="F748" t="str">
            <v>Twin Oaks Landfill</v>
          </cell>
          <cell r="G748" t="str">
            <v>BU-970</v>
          </cell>
          <cell r="H748" t="str">
            <v>NON-OP TENNESSEE</v>
          </cell>
          <cell r="I748" t="str">
            <v>KENTUCKYTN</v>
          </cell>
          <cell r="J748" t="str">
            <v>KENTUCKY-TENNESSEE DISTRICT</v>
          </cell>
          <cell r="K748" t="str">
            <v>MIDWEST</v>
          </cell>
          <cell r="L748" t="str">
            <v>MIDWEST REGION</v>
          </cell>
        </row>
        <row r="749">
          <cell r="A749" t="str">
            <v>F08</v>
          </cell>
          <cell r="B749" t="str">
            <v>F08-10-A-OH-5ZO-050</v>
          </cell>
          <cell r="C749">
            <v>564</v>
          </cell>
          <cell r="D749">
            <v>5006</v>
          </cell>
          <cell r="F749" t="str">
            <v>Lorian County Landfill</v>
          </cell>
          <cell r="G749" t="str">
            <v>BU-077</v>
          </cell>
          <cell r="H749" t="str">
            <v>ELYRIA</v>
          </cell>
          <cell r="I749" t="str">
            <v>OHIO</v>
          </cell>
          <cell r="J749" t="str">
            <v>OHIO DISTRICT</v>
          </cell>
          <cell r="K749" t="str">
            <v>EAST</v>
          </cell>
          <cell r="L749" t="str">
            <v>EAST REGION</v>
          </cell>
        </row>
        <row r="750">
          <cell r="A750" t="str">
            <v>F11</v>
          </cell>
          <cell r="B750" t="str">
            <v>F11-10-A-MI-E7O-050</v>
          </cell>
          <cell r="C750">
            <v>565</v>
          </cell>
          <cell r="D750">
            <v>5007</v>
          </cell>
          <cell r="F750" t="str">
            <v>C &amp; C Landfill</v>
          </cell>
          <cell r="G750" t="str">
            <v>BU-083</v>
          </cell>
          <cell r="H750" t="str">
            <v>KALAMAZOO</v>
          </cell>
          <cell r="I750" t="str">
            <v>MICHIGAN</v>
          </cell>
          <cell r="J750" t="str">
            <v>MICHIGAN DISTRICT</v>
          </cell>
          <cell r="K750" t="str">
            <v>MIDWEST</v>
          </cell>
          <cell r="L750" t="str">
            <v>MIDWEST REGION</v>
          </cell>
        </row>
        <row r="751">
          <cell r="A751" t="str">
            <v>F12</v>
          </cell>
          <cell r="B751" t="str">
            <v>F12-10-A-MO-8IO-050</v>
          </cell>
          <cell r="C751">
            <v>566</v>
          </cell>
          <cell r="D751">
            <v>5008</v>
          </cell>
          <cell r="F751" t="str">
            <v>Praireview Landfill</v>
          </cell>
          <cell r="G751" t="str">
            <v>BU-099</v>
          </cell>
          <cell r="H751" t="str">
            <v>SPRINGFIELD MO</v>
          </cell>
          <cell r="I751" t="str">
            <v>W MO/OK</v>
          </cell>
          <cell r="J751" t="str">
            <v>W MISSOURI/OKLAHOMA DISTRICT</v>
          </cell>
          <cell r="K751" t="str">
            <v>MIDWEST</v>
          </cell>
          <cell r="L751" t="str">
            <v>MIDWEST REGION</v>
          </cell>
        </row>
        <row r="752">
          <cell r="A752" t="str">
            <v>F27</v>
          </cell>
          <cell r="B752" t="str">
            <v>F27-10-A-KS-3PO-050</v>
          </cell>
          <cell r="C752">
            <v>568</v>
          </cell>
          <cell r="D752">
            <v>5009</v>
          </cell>
          <cell r="F752" t="str">
            <v>Finney Country Landfill</v>
          </cell>
          <cell r="G752" t="str">
            <v>BU-960</v>
          </cell>
          <cell r="H752" t="str">
            <v>NON-OP OKLAHOMA / WEST TEXAS</v>
          </cell>
          <cell r="I752" t="str">
            <v>W MO/OK</v>
          </cell>
          <cell r="J752" t="str">
            <v>W MISSOURI/OKLAHOMA DISTRICT</v>
          </cell>
          <cell r="K752" t="str">
            <v>MIDWEST</v>
          </cell>
          <cell r="L752" t="str">
            <v>MIDWEST REGION</v>
          </cell>
        </row>
        <row r="753">
          <cell r="A753" t="str">
            <v>F31</v>
          </cell>
          <cell r="B753" t="str">
            <v>F31-10-A-NC-3PO-050</v>
          </cell>
          <cell r="C753">
            <v>571</v>
          </cell>
          <cell r="D753">
            <v>5010</v>
          </cell>
          <cell r="F753" t="str">
            <v>CMS Landfill</v>
          </cell>
          <cell r="G753" t="str">
            <v>BU-156</v>
          </cell>
          <cell r="H753" t="str">
            <v>CHARLOTTE POST COLLECTION</v>
          </cell>
          <cell r="I753" t="str">
            <v>CAROLINAS</v>
          </cell>
          <cell r="J753" t="str">
            <v>CAROLINAS DISTRICT</v>
          </cell>
          <cell r="K753" t="str">
            <v>EAST</v>
          </cell>
          <cell r="L753" t="str">
            <v>EAST REGION</v>
          </cell>
        </row>
        <row r="754">
          <cell r="A754" t="str">
            <v>F55</v>
          </cell>
          <cell r="B754" t="str">
            <v>F55-10-A-WI-3PO-050</v>
          </cell>
          <cell r="C754">
            <v>593</v>
          </cell>
          <cell r="D754">
            <v>5011</v>
          </cell>
          <cell r="F754" t="str">
            <v>Lake Area 2054 LF (closed)</v>
          </cell>
          <cell r="G754" t="str">
            <v>BU-948</v>
          </cell>
          <cell r="H754" t="str">
            <v>NON-OP MINNESOTA</v>
          </cell>
          <cell r="I754" t="str">
            <v>MINNESOTA</v>
          </cell>
          <cell r="J754" t="str">
            <v>MINNESOTA DISTRICT</v>
          </cell>
          <cell r="K754" t="str">
            <v>MIDWEST</v>
          </cell>
          <cell r="L754" t="str">
            <v>MIDWEST REGION</v>
          </cell>
        </row>
        <row r="755">
          <cell r="A755" t="str">
            <v>F56</v>
          </cell>
          <cell r="B755" t="str">
            <v>F56-10-A-WI-3PO-050</v>
          </cell>
          <cell r="C755">
            <v>594</v>
          </cell>
          <cell r="D755">
            <v>5012</v>
          </cell>
          <cell r="F755" t="str">
            <v>Lake Area South Expansion</v>
          </cell>
          <cell r="G755" t="str">
            <v>BU-948</v>
          </cell>
          <cell r="H755" t="str">
            <v>NON-OP MINNESOTA</v>
          </cell>
          <cell r="I755" t="str">
            <v>MINNESOTA</v>
          </cell>
          <cell r="J755" t="str">
            <v>MINNESOTA DISTRICT</v>
          </cell>
          <cell r="K755" t="str">
            <v>MIDWEST</v>
          </cell>
          <cell r="L755" t="str">
            <v>MIDWEST REGION</v>
          </cell>
        </row>
        <row r="756">
          <cell r="A756" t="str">
            <v>F63</v>
          </cell>
          <cell r="B756" t="str">
            <v>F63-10-A-TX-3PO-050</v>
          </cell>
          <cell r="C756">
            <v>601</v>
          </cell>
          <cell r="D756">
            <v>5013</v>
          </cell>
          <cell r="F756" t="str">
            <v>Galveston County Landfill</v>
          </cell>
          <cell r="G756" t="str">
            <v>BU-944</v>
          </cell>
          <cell r="H756" t="str">
            <v>NON-OP HOUSTON</v>
          </cell>
          <cell r="I756" t="str">
            <v>HOUSTON</v>
          </cell>
          <cell r="J756" t="str">
            <v>HOUSTON DISTRICT</v>
          </cell>
          <cell r="K756" t="str">
            <v>SOUTH</v>
          </cell>
          <cell r="L756" t="str">
            <v>SOUTH REGION</v>
          </cell>
        </row>
        <row r="757">
          <cell r="A757" t="str">
            <v>G01</v>
          </cell>
          <cell r="B757" t="str">
            <v>G01-10-A-CA-3PO-050</v>
          </cell>
          <cell r="C757">
            <v>623</v>
          </cell>
          <cell r="D757">
            <v>5014</v>
          </cell>
          <cell r="F757" t="str">
            <v>Azusa Gas Systems</v>
          </cell>
          <cell r="G757" t="str">
            <v>BU-264</v>
          </cell>
          <cell r="H757" t="str">
            <v>SUNSHINE CANYON LANDFILL</v>
          </cell>
          <cell r="I757" t="str">
            <v>LOSANGELES</v>
          </cell>
          <cell r="J757" t="str">
            <v>LOS ANGELES DISTRICT</v>
          </cell>
          <cell r="K757" t="str">
            <v>WEST</v>
          </cell>
          <cell r="L757" t="str">
            <v>WEST REGION</v>
          </cell>
        </row>
        <row r="758">
          <cell r="A758" t="str">
            <v>K01</v>
          </cell>
          <cell r="B758" t="str">
            <v>K01-10-A-MA-5TO-050</v>
          </cell>
          <cell r="C758">
            <v>727</v>
          </cell>
          <cell r="D758">
            <v>5015</v>
          </cell>
          <cell r="F758" t="str">
            <v>AW  Randolph Landfill</v>
          </cell>
          <cell r="G758" t="str">
            <v>BU-954</v>
          </cell>
          <cell r="H758" t="str">
            <v>NON-OP NEW ENGLAND</v>
          </cell>
          <cell r="I758" t="str">
            <v>NEWENG</v>
          </cell>
          <cell r="J758" t="str">
            <v>NEW ENGLAND DISTRICT</v>
          </cell>
          <cell r="K758" t="str">
            <v>EAST</v>
          </cell>
          <cell r="L758" t="str">
            <v>EAST REGION</v>
          </cell>
        </row>
        <row r="759">
          <cell r="A759" t="str">
            <v>K02</v>
          </cell>
          <cell r="B759" t="str">
            <v>K02-10-A-MA-3PO-050</v>
          </cell>
          <cell r="C759">
            <v>728</v>
          </cell>
          <cell r="D759">
            <v>5016</v>
          </cell>
          <cell r="F759" t="str">
            <v>AW -E Bridgewater Landfill</v>
          </cell>
          <cell r="G759" t="str">
            <v>BU-954</v>
          </cell>
          <cell r="H759" t="str">
            <v>NON-OP NEW ENGLAND</v>
          </cell>
          <cell r="I759" t="str">
            <v>NEWENG</v>
          </cell>
          <cell r="J759" t="str">
            <v>NEW ENGLAND DISTRICT</v>
          </cell>
          <cell r="K759" t="str">
            <v>EAST</v>
          </cell>
          <cell r="L759" t="str">
            <v>EAST REGION</v>
          </cell>
        </row>
        <row r="760">
          <cell r="A760" t="str">
            <v>K03</v>
          </cell>
          <cell r="B760" t="str">
            <v>K03-10-A-MA-5TO-050</v>
          </cell>
          <cell r="C760">
            <v>729</v>
          </cell>
          <cell r="D760">
            <v>5017</v>
          </cell>
          <cell r="F760" t="str">
            <v>AW -Halifax Landfill</v>
          </cell>
          <cell r="G760" t="str">
            <v>BU-954</v>
          </cell>
          <cell r="H760" t="str">
            <v>NON-OP NEW ENGLAND</v>
          </cell>
          <cell r="I760" t="str">
            <v>NEWENG</v>
          </cell>
          <cell r="J760" t="str">
            <v>NEW ENGLAND DISTRICT</v>
          </cell>
          <cell r="K760" t="str">
            <v>EAST</v>
          </cell>
          <cell r="L760" t="str">
            <v>EAST REGION</v>
          </cell>
        </row>
        <row r="761">
          <cell r="A761" t="str">
            <v>K04</v>
          </cell>
          <cell r="B761" t="str">
            <v>K04-10-A-MA-5TO-050</v>
          </cell>
          <cell r="C761">
            <v>730</v>
          </cell>
          <cell r="D761">
            <v>5018</v>
          </cell>
          <cell r="F761" t="str">
            <v>AW -Chicopee Landfill</v>
          </cell>
          <cell r="G761" t="str">
            <v>BU-954</v>
          </cell>
          <cell r="H761" t="str">
            <v>NON-OP NEW ENGLAND</v>
          </cell>
          <cell r="I761" t="str">
            <v>NEWENG</v>
          </cell>
          <cell r="J761" t="str">
            <v>NEW ENGLAND DISTRICT</v>
          </cell>
          <cell r="K761" t="str">
            <v>EAST</v>
          </cell>
          <cell r="L761" t="str">
            <v>EAST REGION</v>
          </cell>
        </row>
        <row r="762">
          <cell r="A762" t="str">
            <v>K05</v>
          </cell>
          <cell r="B762" t="str">
            <v>K05-10-A-OH-5ZO-050</v>
          </cell>
          <cell r="C762">
            <v>731</v>
          </cell>
          <cell r="D762">
            <v>5019</v>
          </cell>
          <cell r="F762" t="str">
            <v>AW -Muskingham Landfill</v>
          </cell>
          <cell r="G762" t="str">
            <v>BU-956</v>
          </cell>
          <cell r="H762" t="str">
            <v>NON-OP NORTHERN OHIO</v>
          </cell>
          <cell r="I762" t="str">
            <v>OHIO</v>
          </cell>
          <cell r="J762" t="str">
            <v>OHIO DISTRICT</v>
          </cell>
          <cell r="K762" t="str">
            <v>EAST</v>
          </cell>
          <cell r="L762" t="str">
            <v>EAST REGION</v>
          </cell>
        </row>
        <row r="763">
          <cell r="A763" t="str">
            <v>K06</v>
          </cell>
          <cell r="B763" t="str">
            <v>K06-10-A-VA-3PO-050</v>
          </cell>
          <cell r="C763">
            <v>732</v>
          </cell>
          <cell r="D763">
            <v>5020</v>
          </cell>
          <cell r="F763" t="str">
            <v>AW -Richmond Landfill</v>
          </cell>
          <cell r="G763" t="str">
            <v>BU-972</v>
          </cell>
          <cell r="H763" t="str">
            <v>NON-OP VIRGINIA</v>
          </cell>
          <cell r="I763" t="str">
            <v>VIRGINIA</v>
          </cell>
          <cell r="J763" t="str">
            <v>VIRGINIA DISTRICT</v>
          </cell>
          <cell r="K763" t="str">
            <v>EAST</v>
          </cell>
          <cell r="L763" t="str">
            <v>EAST REGION</v>
          </cell>
        </row>
        <row r="764">
          <cell r="A764" t="str">
            <v>K07</v>
          </cell>
          <cell r="B764" t="str">
            <v>K07-10-A-MS-3PO-050</v>
          </cell>
          <cell r="C764">
            <v>733</v>
          </cell>
          <cell r="D764">
            <v>5021</v>
          </cell>
          <cell r="F764" t="str">
            <v>AW -Gulf Pines Landfill</v>
          </cell>
          <cell r="G764" t="str">
            <v>BU-942</v>
          </cell>
          <cell r="H764" t="str">
            <v>NON-OP GULF COAST</v>
          </cell>
          <cell r="I764" t="str">
            <v>GULFCOAST</v>
          </cell>
          <cell r="J764" t="str">
            <v>GULF COAST DISTRICT</v>
          </cell>
          <cell r="K764" t="str">
            <v>SOUTH</v>
          </cell>
          <cell r="L764" t="str">
            <v>SOUTH REGION</v>
          </cell>
        </row>
        <row r="765">
          <cell r="A765" t="str">
            <v>K08</v>
          </cell>
          <cell r="B765" t="str">
            <v>K08-10-A-TX-3PO-050</v>
          </cell>
          <cell r="C765">
            <v>734</v>
          </cell>
          <cell r="D765">
            <v>5022</v>
          </cell>
          <cell r="F765" t="str">
            <v>AW -Hutchins Landfill</v>
          </cell>
          <cell r="G765" t="str">
            <v>BU-982</v>
          </cell>
          <cell r="H765" t="str">
            <v>NON-OP DALLAS FORT WORTH</v>
          </cell>
          <cell r="I765" t="str">
            <v>DFW/WESTTX</v>
          </cell>
          <cell r="J765" t="str">
            <v>DFW/WEST TEXAS DISTIRCT</v>
          </cell>
          <cell r="K765" t="str">
            <v>SOUTH</v>
          </cell>
          <cell r="L765" t="str">
            <v>SOUTH REGION</v>
          </cell>
        </row>
        <row r="766">
          <cell r="A766" t="str">
            <v>K09</v>
          </cell>
          <cell r="B766" t="str">
            <v>K09-10-A-IL-3PO-050</v>
          </cell>
          <cell r="C766">
            <v>735</v>
          </cell>
          <cell r="D766">
            <v>5023</v>
          </cell>
          <cell r="F766" t="str">
            <v>AW -S Barrington Landfill</v>
          </cell>
          <cell r="G766" t="str">
            <v>BU-937</v>
          </cell>
          <cell r="H766" t="str">
            <v>NON-OP CHICAGO SUBURBAN</v>
          </cell>
          <cell r="I766" t="str">
            <v>CHICAGO</v>
          </cell>
          <cell r="J766" t="str">
            <v>CHICAGO DISTRICT</v>
          </cell>
          <cell r="K766" t="str">
            <v>MIDWEST</v>
          </cell>
          <cell r="L766" t="str">
            <v>MIDWEST REGION</v>
          </cell>
        </row>
        <row r="767">
          <cell r="A767" t="str">
            <v>K10</v>
          </cell>
          <cell r="B767" t="str">
            <v>K10-10-A-WI-3PO-050</v>
          </cell>
          <cell r="C767">
            <v>736</v>
          </cell>
          <cell r="D767">
            <v>5024</v>
          </cell>
          <cell r="F767" t="str">
            <v>AW -Troy Landfill</v>
          </cell>
          <cell r="G767" t="str">
            <v>BU-948</v>
          </cell>
          <cell r="H767" t="str">
            <v>NON-OP MINNESOTA</v>
          </cell>
          <cell r="I767" t="str">
            <v>MINNESOTA</v>
          </cell>
          <cell r="J767" t="str">
            <v>MINNESOTA DISTRICT</v>
          </cell>
          <cell r="K767" t="str">
            <v>MIDWEST</v>
          </cell>
          <cell r="L767" t="str">
            <v>MIDWEST REGION</v>
          </cell>
        </row>
        <row r="768">
          <cell r="A768" t="str">
            <v>K12</v>
          </cell>
          <cell r="B768" t="str">
            <v>K12-10-A-LA-6LO-050</v>
          </cell>
          <cell r="C768">
            <v>738</v>
          </cell>
          <cell r="D768">
            <v>5025</v>
          </cell>
          <cell r="F768" t="str">
            <v>AW -Siegen Lane Landfill</v>
          </cell>
          <cell r="G768" t="str">
            <v>BU-942</v>
          </cell>
          <cell r="H768" t="str">
            <v>NON-OP GULF COAST</v>
          </cell>
          <cell r="I768" t="str">
            <v>GULFCOAST</v>
          </cell>
          <cell r="J768" t="str">
            <v>GULF COAST DISTRICT</v>
          </cell>
          <cell r="K768" t="str">
            <v>SOUTH</v>
          </cell>
          <cell r="L768" t="str">
            <v>SOUTH REGION</v>
          </cell>
        </row>
        <row r="769">
          <cell r="A769" t="str">
            <v>K13</v>
          </cell>
          <cell r="B769" t="str">
            <v>K13-10-A-TX-6LO-050</v>
          </cell>
          <cell r="C769">
            <v>739</v>
          </cell>
          <cell r="D769">
            <v>5026</v>
          </cell>
          <cell r="F769" t="str">
            <v>AW -Laporte Landfill</v>
          </cell>
          <cell r="G769" t="str">
            <v>BU-944</v>
          </cell>
          <cell r="H769" t="str">
            <v>NON-OP HOUSTON</v>
          </cell>
          <cell r="I769" t="str">
            <v>HOUSTON</v>
          </cell>
          <cell r="J769" t="str">
            <v>HOUSTON DISTRICT</v>
          </cell>
          <cell r="K769" t="str">
            <v>SOUTH</v>
          </cell>
          <cell r="L769" t="str">
            <v>SOUTH REGION</v>
          </cell>
        </row>
        <row r="770">
          <cell r="A770" t="str">
            <v>K15</v>
          </cell>
          <cell r="B770" t="str">
            <v>K15-10-A-LA-6LO-050</v>
          </cell>
          <cell r="C770">
            <v>741</v>
          </cell>
          <cell r="D770">
            <v>5027</v>
          </cell>
          <cell r="F770" t="str">
            <v>AW -Carlyss Landfill</v>
          </cell>
          <cell r="G770" t="str">
            <v>BU-944</v>
          </cell>
          <cell r="H770" t="str">
            <v>NON-OP HOUSTON</v>
          </cell>
          <cell r="I770" t="str">
            <v>HOUSTON</v>
          </cell>
          <cell r="J770" t="str">
            <v>HOUSTON DISTRICT</v>
          </cell>
          <cell r="K770" t="str">
            <v>SOUTH</v>
          </cell>
          <cell r="L770" t="str">
            <v>SOUTH REGION</v>
          </cell>
        </row>
        <row r="771">
          <cell r="A771" t="str">
            <v>K16</v>
          </cell>
          <cell r="B771" t="str">
            <v>K16-10-A-OH-5ZO-050</v>
          </cell>
          <cell r="C771">
            <v>742</v>
          </cell>
          <cell r="D771">
            <v>5028</v>
          </cell>
          <cell r="F771" t="str">
            <v>AW -E Palestine Landfill</v>
          </cell>
          <cell r="G771" t="str">
            <v>BU-978</v>
          </cell>
          <cell r="H771" t="str">
            <v>NON-OP WESTERN PENNSYLVANIA</v>
          </cell>
          <cell r="I771" t="str">
            <v>WPENN</v>
          </cell>
          <cell r="J771" t="str">
            <v>WESTERN PENNSYLVANIA DISTRICT</v>
          </cell>
          <cell r="K771" t="str">
            <v>EAST</v>
          </cell>
          <cell r="L771" t="str">
            <v>EAST REGION</v>
          </cell>
        </row>
        <row r="772">
          <cell r="A772" t="str">
            <v>K17</v>
          </cell>
          <cell r="B772" t="str">
            <v>K17-10-A-NH-5TO-050</v>
          </cell>
          <cell r="C772">
            <v>743</v>
          </cell>
          <cell r="D772">
            <v>5029</v>
          </cell>
          <cell r="F772" t="str">
            <v>AW -Pelham Landfill</v>
          </cell>
          <cell r="G772" t="str">
            <v>BU-955</v>
          </cell>
          <cell r="H772" t="str">
            <v>NON-OP NEW JERSEY</v>
          </cell>
          <cell r="I772" t="str">
            <v>EPENN</v>
          </cell>
          <cell r="J772" t="str">
            <v>EASTERN PENNSYLVANIA DISTRICT</v>
          </cell>
          <cell r="K772" t="str">
            <v>EAST</v>
          </cell>
          <cell r="L772" t="str">
            <v>EAST REGION</v>
          </cell>
        </row>
        <row r="773">
          <cell r="A773" t="str">
            <v>K18</v>
          </cell>
          <cell r="B773" t="str">
            <v>K18-10-A-NJ-6LO-050</v>
          </cell>
          <cell r="C773">
            <v>744</v>
          </cell>
          <cell r="D773">
            <v>5030</v>
          </cell>
          <cell r="F773" t="str">
            <v>AW -Pedricktown Landfill</v>
          </cell>
          <cell r="G773" t="str">
            <v>BU-955</v>
          </cell>
          <cell r="H773" t="str">
            <v>NON-OP NEW JERSEY</v>
          </cell>
          <cell r="I773" t="str">
            <v>EPENN</v>
          </cell>
          <cell r="J773" t="str">
            <v>EASTERN PENNSYLVANIA DISTRICT</v>
          </cell>
          <cell r="K773" t="str">
            <v>EAST</v>
          </cell>
          <cell r="L773" t="str">
            <v>EAST REGION</v>
          </cell>
        </row>
        <row r="774">
          <cell r="A774" t="str">
            <v>K19</v>
          </cell>
          <cell r="B774" t="str">
            <v>K19-10-A-NY-3PO-050</v>
          </cell>
          <cell r="C774">
            <v>745</v>
          </cell>
          <cell r="D774">
            <v>5031</v>
          </cell>
          <cell r="F774" t="str">
            <v>AW -Niagara Landfill</v>
          </cell>
          <cell r="G774" t="str">
            <v>BU-136</v>
          </cell>
          <cell r="H774" t="str">
            <v>NON-OP BUFFALO</v>
          </cell>
          <cell r="I774" t="str">
            <v>WPENN</v>
          </cell>
          <cell r="J774" t="str">
            <v>WESTERN PENNSYLVANIA DISTRICT</v>
          </cell>
          <cell r="K774" t="str">
            <v>EAST</v>
          </cell>
          <cell r="L774" t="str">
            <v>EAST REGION</v>
          </cell>
        </row>
        <row r="775">
          <cell r="A775" t="str">
            <v>K20</v>
          </cell>
          <cell r="B775" t="str">
            <v>K20-10-A-NY-3PO-050</v>
          </cell>
          <cell r="C775">
            <v>746</v>
          </cell>
          <cell r="D775">
            <v>5032</v>
          </cell>
          <cell r="F775" t="str">
            <v>AW -Land Rec Landfill</v>
          </cell>
          <cell r="G775" t="str">
            <v>BU-136</v>
          </cell>
          <cell r="H775" t="str">
            <v>NON-OP BUFFALO</v>
          </cell>
          <cell r="I775" t="str">
            <v>WPENN</v>
          </cell>
          <cell r="J775" t="str">
            <v>WESTERN PENNSYLVANIA DISTRICT</v>
          </cell>
          <cell r="K775" t="str">
            <v>EAST</v>
          </cell>
          <cell r="L775" t="str">
            <v>EAST REGION</v>
          </cell>
        </row>
        <row r="776">
          <cell r="A776" t="str">
            <v>K21</v>
          </cell>
          <cell r="B776" t="str">
            <v>K21-10-A-NY-3PO-050</v>
          </cell>
          <cell r="C776">
            <v>747</v>
          </cell>
          <cell r="D776">
            <v>5033</v>
          </cell>
          <cell r="F776" t="str">
            <v>AW -Amsterdam Landfill</v>
          </cell>
          <cell r="G776" t="str">
            <v>BU-958</v>
          </cell>
          <cell r="H776" t="str">
            <v>NON-OP EASTERN NEWYORK</v>
          </cell>
          <cell r="I776" t="str">
            <v>NEW YORK</v>
          </cell>
          <cell r="J776" t="str">
            <v>NEW YORK DISTRICT</v>
          </cell>
          <cell r="K776" t="str">
            <v>EAST</v>
          </cell>
          <cell r="L776" t="str">
            <v>EAST REGION</v>
          </cell>
        </row>
        <row r="777">
          <cell r="A777" t="str">
            <v>K23</v>
          </cell>
          <cell r="B777" t="str">
            <v>K23-10-A-NJ-5NO-050</v>
          </cell>
          <cell r="C777">
            <v>749</v>
          </cell>
          <cell r="D777">
            <v>5034</v>
          </cell>
          <cell r="F777" t="str">
            <v>AW -Monroe Landfill</v>
          </cell>
          <cell r="G777" t="str">
            <v>BU-958</v>
          </cell>
          <cell r="H777" t="str">
            <v>NON-OP EASTERN NEWYORK</v>
          </cell>
          <cell r="I777" t="str">
            <v>NEW YORK</v>
          </cell>
          <cell r="J777" t="str">
            <v>NEW YORK DISTRICT</v>
          </cell>
          <cell r="K777" t="str">
            <v>EAST</v>
          </cell>
          <cell r="L777" t="str">
            <v>EAST REGION</v>
          </cell>
        </row>
        <row r="778">
          <cell r="A778" t="str">
            <v>K24</v>
          </cell>
          <cell r="B778" t="str">
            <v>K24-10-A-NJ-5NO-050</v>
          </cell>
          <cell r="C778">
            <v>750</v>
          </cell>
          <cell r="D778">
            <v>5035</v>
          </cell>
          <cell r="F778" t="str">
            <v>AW -S Brunswick Landfill</v>
          </cell>
          <cell r="G778" t="str">
            <v>BU-955</v>
          </cell>
          <cell r="H778" t="str">
            <v>NON-OP NEW JERSEY</v>
          </cell>
          <cell r="I778" t="str">
            <v>EPENN</v>
          </cell>
          <cell r="J778" t="str">
            <v>EASTERN PENNSYLVANIA DISTRICT</v>
          </cell>
          <cell r="K778" t="str">
            <v>EAST</v>
          </cell>
          <cell r="L778" t="str">
            <v>EAST REGION</v>
          </cell>
        </row>
        <row r="779">
          <cell r="A779" t="str">
            <v>K25</v>
          </cell>
          <cell r="B779" t="str">
            <v>K25-10-A-MD-3PO-050</v>
          </cell>
          <cell r="C779">
            <v>751</v>
          </cell>
          <cell r="D779">
            <v>5036</v>
          </cell>
          <cell r="F779" t="str">
            <v>AW -Norris Landfill</v>
          </cell>
          <cell r="G779" t="str">
            <v>BU-935</v>
          </cell>
          <cell r="H779" t="str">
            <v>NON-OP CHESAPEAKE</v>
          </cell>
          <cell r="I779" t="str">
            <v>CHESAPEAKE</v>
          </cell>
          <cell r="J779" t="str">
            <v>CHESAPEAKE DISTRICT</v>
          </cell>
          <cell r="K779" t="str">
            <v>EAST</v>
          </cell>
          <cell r="L779" t="str">
            <v>EAST REGION</v>
          </cell>
        </row>
        <row r="780">
          <cell r="A780" t="str">
            <v>K26</v>
          </cell>
          <cell r="B780" t="str">
            <v>K26-10-A-VA-3PO-050</v>
          </cell>
          <cell r="C780">
            <v>752</v>
          </cell>
          <cell r="D780">
            <v>5037</v>
          </cell>
          <cell r="F780" t="str">
            <v>AW -Telegraph Landfill</v>
          </cell>
          <cell r="G780" t="str">
            <v>BU-935</v>
          </cell>
          <cell r="H780" t="str">
            <v>NON-OP CHESAPEAKE</v>
          </cell>
          <cell r="I780" t="str">
            <v>CHESAPEAKE</v>
          </cell>
          <cell r="J780" t="str">
            <v>CHESAPEAKE DISTRICT</v>
          </cell>
          <cell r="K780" t="str">
            <v>EAST</v>
          </cell>
          <cell r="L780" t="str">
            <v>EAST REGION</v>
          </cell>
        </row>
        <row r="781">
          <cell r="A781" t="str">
            <v>K27</v>
          </cell>
          <cell r="B781" t="str">
            <v>K27-10-A-PA-3PO-050</v>
          </cell>
          <cell r="C781">
            <v>753</v>
          </cell>
          <cell r="D781">
            <v>5038</v>
          </cell>
          <cell r="F781" t="str">
            <v>AW -Forest Lawn Landfill</v>
          </cell>
          <cell r="G781" t="str">
            <v>BU-941</v>
          </cell>
          <cell r="H781" t="str">
            <v>NON-OP EASTERN PENNSYLVANIA</v>
          </cell>
          <cell r="I781" t="str">
            <v>EPENN</v>
          </cell>
          <cell r="J781" t="str">
            <v>EASTERN PENNSYLVANIA DISTRICT</v>
          </cell>
          <cell r="K781" t="str">
            <v>EAST</v>
          </cell>
          <cell r="L781" t="str">
            <v>EAST REGION</v>
          </cell>
        </row>
        <row r="782">
          <cell r="A782" t="str">
            <v>K28</v>
          </cell>
          <cell r="B782" t="str">
            <v>K28-10-A-MN-6HO-050</v>
          </cell>
          <cell r="C782">
            <v>754</v>
          </cell>
          <cell r="D782">
            <v>5039</v>
          </cell>
          <cell r="F782" t="str">
            <v>AW -Flying Cloud Landfill</v>
          </cell>
          <cell r="G782" t="str">
            <v>BU-948</v>
          </cell>
          <cell r="H782" t="str">
            <v>NON-OP MINNESOTA</v>
          </cell>
          <cell r="I782" t="str">
            <v>MINNESOTA</v>
          </cell>
          <cell r="J782" t="str">
            <v>MINNESOTA DISTRICT</v>
          </cell>
          <cell r="K782" t="str">
            <v>MIDWEST</v>
          </cell>
          <cell r="L782" t="str">
            <v>MIDWEST REGION</v>
          </cell>
        </row>
        <row r="783">
          <cell r="A783" t="str">
            <v>K29</v>
          </cell>
          <cell r="B783" t="str">
            <v>K29-10-A-MO-3PO-050</v>
          </cell>
          <cell r="C783">
            <v>755</v>
          </cell>
          <cell r="D783">
            <v>5040</v>
          </cell>
          <cell r="F783" t="str">
            <v>AW -Red Bird Landfill</v>
          </cell>
          <cell r="G783" t="str">
            <v>BU-969</v>
          </cell>
          <cell r="H783" t="str">
            <v>NON-OP ST. LOUIS</v>
          </cell>
          <cell r="I783" t="str">
            <v>STL METRO</v>
          </cell>
          <cell r="J783" t="str">
            <v>ST LOUIS METRO DISTRICT</v>
          </cell>
          <cell r="K783" t="str">
            <v>MIDWEST</v>
          </cell>
          <cell r="L783" t="str">
            <v>MIDWEST REGION</v>
          </cell>
        </row>
        <row r="784">
          <cell r="A784" t="str">
            <v>K30</v>
          </cell>
          <cell r="B784" t="str">
            <v>K30-10-A-MO-3PO-050</v>
          </cell>
          <cell r="C784">
            <v>756</v>
          </cell>
          <cell r="D784">
            <v>5041</v>
          </cell>
          <cell r="F784" t="str">
            <v>AW -Missouri City Landfill</v>
          </cell>
          <cell r="G784" t="str">
            <v>BU-960</v>
          </cell>
          <cell r="H784" t="str">
            <v>NON-OP OKLAHOMA / WEST TEXAS</v>
          </cell>
          <cell r="I784" t="str">
            <v>W MO/OK</v>
          </cell>
          <cell r="J784" t="str">
            <v>W MISSOURI/OKLAHOMA DISTRICT</v>
          </cell>
          <cell r="K784" t="str">
            <v>MIDWEST</v>
          </cell>
          <cell r="L784" t="str">
            <v>MIDWEST REGION</v>
          </cell>
        </row>
        <row r="785">
          <cell r="A785" t="str">
            <v>K31</v>
          </cell>
          <cell r="B785" t="str">
            <v>K31-10-A-OH-5ZO-050</v>
          </cell>
          <cell r="C785">
            <v>757</v>
          </cell>
          <cell r="D785">
            <v>5042</v>
          </cell>
          <cell r="F785" t="str">
            <v>AW -Lorain Co 1 Landfill</v>
          </cell>
          <cell r="G785" t="str">
            <v>BU-956</v>
          </cell>
          <cell r="H785" t="str">
            <v>NON-OP NORTHERN OHIO</v>
          </cell>
          <cell r="I785" t="str">
            <v>OHIO</v>
          </cell>
          <cell r="J785" t="str">
            <v>OHIO DISTRICT</v>
          </cell>
          <cell r="K785" t="str">
            <v>EAST</v>
          </cell>
          <cell r="L785" t="str">
            <v>EAST REGION</v>
          </cell>
        </row>
        <row r="786">
          <cell r="A786" t="str">
            <v>K32</v>
          </cell>
          <cell r="B786" t="str">
            <v>K32-10-A-IL-3PO-050</v>
          </cell>
          <cell r="C786">
            <v>758</v>
          </cell>
          <cell r="D786">
            <v>5043</v>
          </cell>
          <cell r="F786" t="str">
            <v>AW -N Chicago Landfill</v>
          </cell>
          <cell r="G786" t="str">
            <v>BU-937</v>
          </cell>
          <cell r="H786" t="str">
            <v>NON-OP CHICAGO SUBURBAN</v>
          </cell>
          <cell r="I786" t="str">
            <v>CHICAGO</v>
          </cell>
          <cell r="J786" t="str">
            <v>CHICAGO DISTRICT</v>
          </cell>
          <cell r="K786" t="str">
            <v>MIDWEST</v>
          </cell>
          <cell r="L786" t="str">
            <v>MIDWEST REGION</v>
          </cell>
        </row>
        <row r="787">
          <cell r="A787" t="str">
            <v>K33</v>
          </cell>
          <cell r="B787" t="str">
            <v>K33-10-A-OH-5ZO-050</v>
          </cell>
          <cell r="C787">
            <v>759</v>
          </cell>
          <cell r="D787">
            <v>5044</v>
          </cell>
          <cell r="F787" t="str">
            <v>AW -Ford Road Landfill</v>
          </cell>
          <cell r="G787" t="str">
            <v>BU-956</v>
          </cell>
          <cell r="H787" t="str">
            <v>NON-OP NORTHERN OHIO</v>
          </cell>
          <cell r="I787" t="str">
            <v>OHIO</v>
          </cell>
          <cell r="J787" t="str">
            <v>OHIO DISTRICT</v>
          </cell>
          <cell r="K787" t="str">
            <v>EAST</v>
          </cell>
          <cell r="L787" t="str">
            <v>EAST REGION</v>
          </cell>
        </row>
        <row r="788">
          <cell r="A788" t="str">
            <v>K34</v>
          </cell>
          <cell r="B788" t="str">
            <v>K34-10-A-OH-5ZO-050</v>
          </cell>
          <cell r="C788">
            <v>760</v>
          </cell>
          <cell r="D788">
            <v>5045</v>
          </cell>
          <cell r="F788" t="str">
            <v>AW -Duck Creek Landfill</v>
          </cell>
          <cell r="G788" t="str">
            <v>BU-978</v>
          </cell>
          <cell r="H788" t="str">
            <v>NON-OP WESTERN PENNSYLVANIA</v>
          </cell>
          <cell r="I788" t="str">
            <v>WPENN</v>
          </cell>
          <cell r="J788" t="str">
            <v>WESTERN PENNSYLVANIA DISTRICT</v>
          </cell>
          <cell r="K788" t="str">
            <v>EAST</v>
          </cell>
          <cell r="L788" t="str">
            <v>EAST REGION</v>
          </cell>
        </row>
        <row r="789">
          <cell r="A789" t="str">
            <v>K35</v>
          </cell>
          <cell r="B789" t="str">
            <v>K35-10-A-MO-3PO-050</v>
          </cell>
          <cell r="C789">
            <v>761</v>
          </cell>
          <cell r="D789">
            <v>5046</v>
          </cell>
          <cell r="F789" t="str">
            <v>AW -Plattco Landfill</v>
          </cell>
          <cell r="G789" t="str">
            <v>BU-960</v>
          </cell>
          <cell r="H789" t="str">
            <v>NON-OP OKLAHOMA / WEST TEXAS</v>
          </cell>
          <cell r="I789" t="str">
            <v>W MO/OK</v>
          </cell>
          <cell r="J789" t="str">
            <v>W MISSOURI/OKLAHOMA DISTRICT</v>
          </cell>
          <cell r="K789" t="str">
            <v>MIDWEST</v>
          </cell>
          <cell r="L789" t="str">
            <v>MIDWEST REGION</v>
          </cell>
        </row>
        <row r="790">
          <cell r="A790" t="str">
            <v>K36</v>
          </cell>
          <cell r="B790" t="str">
            <v>K36-10-A-LA-3PO-050</v>
          </cell>
          <cell r="C790">
            <v>762</v>
          </cell>
          <cell r="D790">
            <v>5047</v>
          </cell>
          <cell r="F790" t="str">
            <v>AW -E St Charles Landfill</v>
          </cell>
          <cell r="G790" t="str">
            <v>BU-942</v>
          </cell>
          <cell r="H790" t="str">
            <v>NON-OP GULF COAST</v>
          </cell>
          <cell r="I790" t="str">
            <v>GULFCOAST</v>
          </cell>
          <cell r="J790" t="str">
            <v>GULF COAST DISTRICT</v>
          </cell>
          <cell r="K790" t="str">
            <v>SOUTH</v>
          </cell>
          <cell r="L790" t="str">
            <v>SOUTH REGION</v>
          </cell>
        </row>
        <row r="791">
          <cell r="A791" t="str">
            <v>K37</v>
          </cell>
          <cell r="B791" t="str">
            <v>K37-10-A-SC-3PO-050</v>
          </cell>
          <cell r="C791">
            <v>763</v>
          </cell>
          <cell r="D791">
            <v>5048</v>
          </cell>
          <cell r="F791" t="str">
            <v>AW -Jedburg Landfill</v>
          </cell>
          <cell r="G791" t="str">
            <v>BU-952</v>
          </cell>
          <cell r="H791" t="str">
            <v>NON-OP NORTH CAROLINA</v>
          </cell>
          <cell r="I791" t="str">
            <v>CAROLINAS</v>
          </cell>
          <cell r="J791" t="str">
            <v>CAROLINAS DISTRICT</v>
          </cell>
          <cell r="K791" t="str">
            <v>EAST</v>
          </cell>
          <cell r="L791" t="str">
            <v>EAST REGION</v>
          </cell>
        </row>
        <row r="792">
          <cell r="A792" t="str">
            <v>K38</v>
          </cell>
          <cell r="B792" t="str">
            <v>K38-10-A-GA-3PO-050</v>
          </cell>
          <cell r="C792">
            <v>764</v>
          </cell>
          <cell r="D792">
            <v>5049</v>
          </cell>
          <cell r="F792" t="str">
            <v>AW -Watts Road Landfill</v>
          </cell>
          <cell r="G792" t="str">
            <v>BU-931</v>
          </cell>
          <cell r="H792" t="str">
            <v>NON-OP ATLANTA</v>
          </cell>
          <cell r="I792" t="str">
            <v>GEORGIA</v>
          </cell>
          <cell r="J792" t="str">
            <v>GEORGIA DISTRICT</v>
          </cell>
          <cell r="K792" t="str">
            <v>SOUTH</v>
          </cell>
          <cell r="L792" t="str">
            <v>SOUTH REGION</v>
          </cell>
        </row>
        <row r="793">
          <cell r="A793" t="str">
            <v>K39</v>
          </cell>
          <cell r="B793" t="str">
            <v>K39-10-A-LA-3PO-050</v>
          </cell>
          <cell r="C793">
            <v>765</v>
          </cell>
          <cell r="D793">
            <v>5050</v>
          </cell>
          <cell r="F793" t="str">
            <v>AW -W St Charles Landfill</v>
          </cell>
          <cell r="G793" t="str">
            <v>BU-942</v>
          </cell>
          <cell r="H793" t="str">
            <v>NON-OP GULF COAST</v>
          </cell>
          <cell r="I793" t="str">
            <v>GULFCOAST</v>
          </cell>
          <cell r="J793" t="str">
            <v>GULF COAST DISTRICT</v>
          </cell>
          <cell r="K793" t="str">
            <v>SOUTH</v>
          </cell>
          <cell r="L793" t="str">
            <v>SOUTH REGION</v>
          </cell>
        </row>
        <row r="794">
          <cell r="A794" t="str">
            <v>K40</v>
          </cell>
          <cell r="B794" t="str">
            <v>K40-10-A-LA-3PO-050</v>
          </cell>
          <cell r="C794">
            <v>766</v>
          </cell>
          <cell r="D794">
            <v>5051</v>
          </cell>
          <cell r="F794" t="str">
            <v>AW -White Oak Landfill</v>
          </cell>
          <cell r="G794" t="str">
            <v>BU-942</v>
          </cell>
          <cell r="H794" t="str">
            <v>NON-OP GULF COAST</v>
          </cell>
          <cell r="I794" t="str">
            <v>GULFCOAST</v>
          </cell>
          <cell r="J794" t="str">
            <v>GULF COAST DISTRICT</v>
          </cell>
          <cell r="K794" t="str">
            <v>SOUTH</v>
          </cell>
          <cell r="L794" t="str">
            <v>SOUTH REGION</v>
          </cell>
        </row>
        <row r="795">
          <cell r="A795" t="str">
            <v>K41</v>
          </cell>
          <cell r="B795" t="str">
            <v>K41-10-A-TX-3PO-050</v>
          </cell>
          <cell r="C795">
            <v>767</v>
          </cell>
          <cell r="D795">
            <v>5052</v>
          </cell>
          <cell r="F795" t="str">
            <v>AW -51st Street Landfill</v>
          </cell>
          <cell r="G795" t="str">
            <v>BU-960</v>
          </cell>
          <cell r="H795" t="str">
            <v>NON-OP OKLAHOMA / WEST TEXAS</v>
          </cell>
          <cell r="I795" t="str">
            <v>W MO/OK</v>
          </cell>
          <cell r="J795" t="str">
            <v>W MISSOURI/OKLAHOMA DISTRICT</v>
          </cell>
          <cell r="K795" t="str">
            <v>MIDWEST</v>
          </cell>
          <cell r="L795" t="str">
            <v>MIDWEST REGION</v>
          </cell>
        </row>
        <row r="796">
          <cell r="A796" t="str">
            <v>K42</v>
          </cell>
          <cell r="B796" t="str">
            <v>K42-10-A-CO-3PO-050</v>
          </cell>
          <cell r="C796">
            <v>768</v>
          </cell>
          <cell r="D796">
            <v>5053</v>
          </cell>
          <cell r="F796" t="str">
            <v>AW -Boulder Landfill</v>
          </cell>
          <cell r="G796" t="str">
            <v>BU-192</v>
          </cell>
          <cell r="H796" t="str">
            <v>NON-OP COLORADO</v>
          </cell>
          <cell r="I796" t="str">
            <v>MOUNTAIN</v>
          </cell>
          <cell r="J796" t="str">
            <v>MOUNTAIN DISTRICT</v>
          </cell>
          <cell r="K796" t="str">
            <v>WEST</v>
          </cell>
          <cell r="L796" t="str">
            <v>WEST REGION</v>
          </cell>
        </row>
        <row r="797">
          <cell r="A797" t="str">
            <v>K43</v>
          </cell>
          <cell r="B797" t="str">
            <v>K43-10-A-CA-3PO-050</v>
          </cell>
          <cell r="C797">
            <v>769</v>
          </cell>
          <cell r="D797">
            <v>5054</v>
          </cell>
          <cell r="F797" t="str">
            <v>AW -Chestnut Landfill</v>
          </cell>
          <cell r="G797" t="str">
            <v>BU-248</v>
          </cell>
          <cell r="H797" t="str">
            <v>FRESNO</v>
          </cell>
          <cell r="I797" t="str">
            <v>CCALIF</v>
          </cell>
          <cell r="J797" t="str">
            <v>CENTRAL CALIFORNIA DISTRICT</v>
          </cell>
          <cell r="K797" t="str">
            <v>WEST</v>
          </cell>
          <cell r="L797" t="str">
            <v>WEST REGION</v>
          </cell>
        </row>
        <row r="798">
          <cell r="A798" t="str">
            <v>K44</v>
          </cell>
          <cell r="B798" t="str">
            <v>K44-10-A-OK-3PO-050</v>
          </cell>
          <cell r="C798">
            <v>770</v>
          </cell>
          <cell r="D798">
            <v>5055</v>
          </cell>
          <cell r="F798" t="str">
            <v>AW -Fillsand Landfill</v>
          </cell>
          <cell r="G798" t="str">
            <v>BU-960</v>
          </cell>
          <cell r="H798" t="str">
            <v>NON-OP OKLAHOMA / WEST TEXAS</v>
          </cell>
          <cell r="I798" t="str">
            <v>W MO/OK</v>
          </cell>
          <cell r="J798" t="str">
            <v>W MISSOURI/OKLAHOMA DISTRICT</v>
          </cell>
          <cell r="K798" t="str">
            <v>MIDWEST</v>
          </cell>
          <cell r="L798" t="str">
            <v>MIDWEST REGION</v>
          </cell>
        </row>
        <row r="799">
          <cell r="A799" t="str">
            <v>K45</v>
          </cell>
          <cell r="B799" t="str">
            <v>K45-10-A-CO-3PO-050</v>
          </cell>
          <cell r="C799">
            <v>771</v>
          </cell>
          <cell r="D799">
            <v>5056</v>
          </cell>
          <cell r="F799" t="str">
            <v>AW -Jeffco 1 Landfill</v>
          </cell>
          <cell r="G799" t="str">
            <v>BU-192</v>
          </cell>
          <cell r="H799" t="str">
            <v>NON-OP COLORADO</v>
          </cell>
          <cell r="I799" t="str">
            <v>MOUNTAIN</v>
          </cell>
          <cell r="J799" t="str">
            <v>MOUNTAIN DISTRICT</v>
          </cell>
          <cell r="K799" t="str">
            <v>WEST</v>
          </cell>
          <cell r="L799" t="str">
            <v>WEST REGION</v>
          </cell>
        </row>
        <row r="800">
          <cell r="A800" t="str">
            <v>K46</v>
          </cell>
          <cell r="B800" t="str">
            <v>K46-10-A-OK-3PO-050</v>
          </cell>
          <cell r="C800">
            <v>772</v>
          </cell>
          <cell r="D800">
            <v>5057</v>
          </cell>
          <cell r="F800" t="str">
            <v>AW -Perkins Landfill</v>
          </cell>
          <cell r="G800" t="str">
            <v>BU-960</v>
          </cell>
          <cell r="H800" t="str">
            <v>NON-OP OKLAHOMA / WEST TEXAS</v>
          </cell>
          <cell r="I800" t="str">
            <v>W MO/OK</v>
          </cell>
          <cell r="J800" t="str">
            <v>W MISSOURI/OKLAHOMA DISTRICT</v>
          </cell>
          <cell r="K800" t="str">
            <v>MIDWEST</v>
          </cell>
          <cell r="L800" t="str">
            <v>MIDWEST REGION</v>
          </cell>
        </row>
        <row r="801">
          <cell r="A801" t="str">
            <v>K47</v>
          </cell>
          <cell r="B801" t="str">
            <v>K47-10-A-TX-3PO-050</v>
          </cell>
          <cell r="C801">
            <v>773</v>
          </cell>
          <cell r="D801">
            <v>5058</v>
          </cell>
          <cell r="F801" t="str">
            <v>AW -Pinn 1 Landfill</v>
          </cell>
          <cell r="G801" t="str">
            <v>BU-966</v>
          </cell>
          <cell r="H801" t="str">
            <v>NON-OP SOUTH CENTRAL TEXAS</v>
          </cell>
          <cell r="I801" t="str">
            <v>SCTEXAS</v>
          </cell>
          <cell r="J801" t="str">
            <v>SOUTH CENTRAL TEXAS DISTRICT</v>
          </cell>
          <cell r="K801" t="str">
            <v>SOUTH</v>
          </cell>
          <cell r="L801" t="str">
            <v>SOUTH REGION</v>
          </cell>
        </row>
        <row r="802">
          <cell r="A802" t="str">
            <v>K48</v>
          </cell>
          <cell r="B802" t="str">
            <v>K48-10-A-TX-3PO-050</v>
          </cell>
          <cell r="C802">
            <v>774</v>
          </cell>
          <cell r="D802">
            <v>5059</v>
          </cell>
          <cell r="F802" t="str">
            <v>AW -Pinn 2 Landfill</v>
          </cell>
          <cell r="G802" t="str">
            <v>BU-966</v>
          </cell>
          <cell r="H802" t="str">
            <v>NON-OP SOUTH CENTRAL TEXAS</v>
          </cell>
          <cell r="I802" t="str">
            <v>SCTEXAS</v>
          </cell>
          <cell r="J802" t="str">
            <v>SOUTH CENTRAL TEXAS DISTRICT</v>
          </cell>
          <cell r="K802" t="str">
            <v>SOUTH</v>
          </cell>
          <cell r="L802" t="str">
            <v>SOUTH REGION</v>
          </cell>
        </row>
        <row r="803">
          <cell r="A803" t="str">
            <v>K49</v>
          </cell>
          <cell r="B803" t="str">
            <v>K49-10-A-TX-3PO-050</v>
          </cell>
          <cell r="C803">
            <v>775</v>
          </cell>
          <cell r="D803">
            <v>5060</v>
          </cell>
          <cell r="F803" t="str">
            <v>AW -Quail Canyon Landfill</v>
          </cell>
          <cell r="G803" t="str">
            <v>BU-982</v>
          </cell>
          <cell r="H803" t="str">
            <v>NON-OP DALLAS FORT WORTH</v>
          </cell>
          <cell r="I803" t="str">
            <v>DFW/WESTTX</v>
          </cell>
          <cell r="J803" t="str">
            <v>DFW/WEST TEXAS DISTIRCT</v>
          </cell>
          <cell r="K803" t="str">
            <v>SOUTH</v>
          </cell>
          <cell r="L803" t="str">
            <v>SOUTH REGION</v>
          </cell>
        </row>
        <row r="804">
          <cell r="A804" t="str">
            <v>K50</v>
          </cell>
          <cell r="B804" t="str">
            <v>K50-10-A-TX-3PO-050</v>
          </cell>
          <cell r="C804">
            <v>776</v>
          </cell>
          <cell r="D804">
            <v>5061</v>
          </cell>
          <cell r="F804" t="str">
            <v>AW -Bridge City Landfill</v>
          </cell>
          <cell r="G804" t="str">
            <v>BU-944</v>
          </cell>
          <cell r="H804" t="str">
            <v>NON-OP HOUSTON</v>
          </cell>
          <cell r="I804" t="str">
            <v>HOUSTON</v>
          </cell>
          <cell r="J804" t="str">
            <v>HOUSTON DISTRICT</v>
          </cell>
          <cell r="K804" t="str">
            <v>SOUTH</v>
          </cell>
          <cell r="L804" t="str">
            <v>SOUTH REGION</v>
          </cell>
        </row>
        <row r="805">
          <cell r="A805" t="str">
            <v>K51</v>
          </cell>
          <cell r="B805" t="str">
            <v>K51-10-A-LA-3PO-050</v>
          </cell>
          <cell r="C805">
            <v>777</v>
          </cell>
          <cell r="D805">
            <v>5062</v>
          </cell>
          <cell r="F805" t="str">
            <v>AW -Hackberry Landfill</v>
          </cell>
          <cell r="G805" t="str">
            <v>BU-944</v>
          </cell>
          <cell r="H805" t="str">
            <v>NON-OP HOUSTON</v>
          </cell>
          <cell r="I805" t="str">
            <v>HOUSTON</v>
          </cell>
          <cell r="J805" t="str">
            <v>HOUSTON DISTRICT</v>
          </cell>
          <cell r="K805" t="str">
            <v>SOUTH</v>
          </cell>
          <cell r="L805" t="str">
            <v>SOUTH REGION</v>
          </cell>
        </row>
        <row r="806">
          <cell r="A806" t="str">
            <v>K52</v>
          </cell>
          <cell r="B806" t="str">
            <v>K52-10-A-LA-3PO-050</v>
          </cell>
          <cell r="C806">
            <v>778</v>
          </cell>
          <cell r="D806">
            <v>5063</v>
          </cell>
          <cell r="F806" t="str">
            <v>AW -Woodland Hills Landfill</v>
          </cell>
          <cell r="G806" t="str">
            <v>BU-944</v>
          </cell>
          <cell r="H806" t="str">
            <v>NON-OP HOUSTON</v>
          </cell>
          <cell r="I806" t="str">
            <v>HOUSTON</v>
          </cell>
          <cell r="J806" t="str">
            <v>HOUSTON DISTRICT</v>
          </cell>
          <cell r="K806" t="str">
            <v>SOUTH</v>
          </cell>
          <cell r="L806" t="str">
            <v>SOUTH REGION</v>
          </cell>
        </row>
        <row r="807">
          <cell r="A807" t="str">
            <v>K53</v>
          </cell>
          <cell r="B807" t="str">
            <v>K53-10-A-VA-3PO-050</v>
          </cell>
          <cell r="C807">
            <v>779</v>
          </cell>
          <cell r="D807">
            <v>5064</v>
          </cell>
          <cell r="F807" t="str">
            <v>AW -Berryville Landfill</v>
          </cell>
          <cell r="G807" t="str">
            <v>BU-935</v>
          </cell>
          <cell r="H807" t="str">
            <v>NON-OP CHESAPEAKE</v>
          </cell>
          <cell r="I807" t="str">
            <v>CHESAPEAKE</v>
          </cell>
          <cell r="J807" t="str">
            <v>CHESAPEAKE DISTRICT</v>
          </cell>
          <cell r="K807" t="str">
            <v>EAST</v>
          </cell>
          <cell r="L807" t="str">
            <v>EAST REGION</v>
          </cell>
        </row>
        <row r="808">
          <cell r="A808" t="str">
            <v>K55</v>
          </cell>
          <cell r="B808" t="str">
            <v>K55-10-A-MD-3PO-050</v>
          </cell>
          <cell r="C808">
            <v>781</v>
          </cell>
          <cell r="D808">
            <v>5065</v>
          </cell>
          <cell r="F808" t="str">
            <v>AW -Quarantine Landfill</v>
          </cell>
          <cell r="G808" t="str">
            <v>BU-935</v>
          </cell>
          <cell r="H808" t="str">
            <v>NON-OP CHESAPEAKE</v>
          </cell>
          <cell r="I808" t="str">
            <v>CHESAPEAKE</v>
          </cell>
          <cell r="J808" t="str">
            <v>CHESAPEAKE DISTRICT</v>
          </cell>
          <cell r="K808" t="str">
            <v>EAST</v>
          </cell>
          <cell r="L808" t="str">
            <v>EAST REGION</v>
          </cell>
        </row>
        <row r="809">
          <cell r="A809" t="str">
            <v>K56</v>
          </cell>
          <cell r="B809" t="str">
            <v>K56-10-A-MD-5RO-050</v>
          </cell>
          <cell r="C809">
            <v>782</v>
          </cell>
          <cell r="D809">
            <v>5066</v>
          </cell>
          <cell r="F809" t="str">
            <v>AW -Solley Road Landfill</v>
          </cell>
          <cell r="G809" t="str">
            <v>BU-935</v>
          </cell>
          <cell r="H809" t="str">
            <v>NON-OP CHESAPEAKE</v>
          </cell>
          <cell r="I809" t="str">
            <v>CHESAPEAKE</v>
          </cell>
          <cell r="J809" t="str">
            <v>CHESAPEAKE DISTRICT</v>
          </cell>
          <cell r="K809" t="str">
            <v>EAST</v>
          </cell>
          <cell r="L809" t="str">
            <v>EAST REGION</v>
          </cell>
        </row>
        <row r="810">
          <cell r="A810" t="str">
            <v>K57</v>
          </cell>
          <cell r="B810" t="str">
            <v>K57-10-A-MO-3PO-050</v>
          </cell>
          <cell r="C810">
            <v>783</v>
          </cell>
          <cell r="D810">
            <v>5067</v>
          </cell>
          <cell r="F810" t="str">
            <v>AW -St Louis Jeffco Landfill</v>
          </cell>
          <cell r="G810" t="str">
            <v>BU-969</v>
          </cell>
          <cell r="H810" t="str">
            <v>NON-OP ST. LOUIS</v>
          </cell>
          <cell r="I810" t="str">
            <v>STL METRO</v>
          </cell>
          <cell r="J810" t="str">
            <v>ST LOUIS METRO DISTRICT</v>
          </cell>
          <cell r="K810" t="str">
            <v>MIDWEST</v>
          </cell>
          <cell r="L810" t="str">
            <v>MIDWEST REGION</v>
          </cell>
        </row>
        <row r="811">
          <cell r="A811" t="str">
            <v>K59</v>
          </cell>
          <cell r="B811" t="str">
            <v>K59-10-A-LA-3PO-050</v>
          </cell>
          <cell r="C811">
            <v>785</v>
          </cell>
          <cell r="D811">
            <v>5068</v>
          </cell>
          <cell r="F811" t="str">
            <v>AW -Geismar Landfill</v>
          </cell>
          <cell r="G811" t="str">
            <v>BU-942</v>
          </cell>
          <cell r="H811" t="str">
            <v>NON-OP GULF COAST</v>
          </cell>
          <cell r="I811" t="str">
            <v>GULFCOAST</v>
          </cell>
          <cell r="J811" t="str">
            <v>GULF COAST DISTRICT</v>
          </cell>
          <cell r="K811" t="str">
            <v>SOUTH</v>
          </cell>
          <cell r="L811" t="str">
            <v>SOUTH REGION</v>
          </cell>
        </row>
        <row r="812">
          <cell r="A812" t="str">
            <v>K60</v>
          </cell>
          <cell r="B812" t="str">
            <v>K60-10-A-TN-3PO-050</v>
          </cell>
          <cell r="C812">
            <v>786</v>
          </cell>
          <cell r="D812">
            <v>5069</v>
          </cell>
          <cell r="F812" t="str">
            <v>AW -Sykes Landfill</v>
          </cell>
          <cell r="G812" t="str">
            <v>BU-282</v>
          </cell>
          <cell r="H812" t="str">
            <v>MEMPHIS POST COLLECTION</v>
          </cell>
          <cell r="I812" t="str">
            <v>MISSVALLEY</v>
          </cell>
          <cell r="J812" t="str">
            <v>MISSISSIPPI VALLEY DISTRICT</v>
          </cell>
          <cell r="K812" t="str">
            <v>SOUTH</v>
          </cell>
          <cell r="L812" t="str">
            <v>SOUTH REGION</v>
          </cell>
        </row>
        <row r="813">
          <cell r="A813" t="str">
            <v>K61</v>
          </cell>
          <cell r="B813" t="str">
            <v>K61-10-A-NY-6CO-050</v>
          </cell>
          <cell r="C813">
            <v>787</v>
          </cell>
          <cell r="D813">
            <v>5070</v>
          </cell>
          <cell r="F813" t="str">
            <v>AW -ERCA Niagara Falls L/F</v>
          </cell>
          <cell r="G813" t="str">
            <v>BU-191</v>
          </cell>
          <cell r="H813" t="str">
            <v>BUFFALO POST COLLECTION</v>
          </cell>
          <cell r="I813" t="str">
            <v>WPENN</v>
          </cell>
          <cell r="J813" t="str">
            <v>WESTERN PENNSYLVANIA DISTRICT</v>
          </cell>
          <cell r="K813" t="str">
            <v>EAST</v>
          </cell>
          <cell r="L813" t="str">
            <v>EAST REGION</v>
          </cell>
        </row>
        <row r="814">
          <cell r="A814" t="str">
            <v>K62</v>
          </cell>
          <cell r="B814" t="str">
            <v>K62-10-A-OH-6CO-050</v>
          </cell>
          <cell r="C814">
            <v>788</v>
          </cell>
          <cell r="D814">
            <v>5071</v>
          </cell>
          <cell r="F814" t="str">
            <v>AW -ERCA Aber Road Landfill</v>
          </cell>
          <cell r="G814" t="str">
            <v>BU-938</v>
          </cell>
          <cell r="H814" t="str">
            <v>NON-OP CENTRAL OHIO</v>
          </cell>
          <cell r="I814" t="str">
            <v>OHIO</v>
          </cell>
          <cell r="J814" t="str">
            <v>OHIO DISTRICT</v>
          </cell>
          <cell r="K814" t="str">
            <v>EAST</v>
          </cell>
          <cell r="L814" t="str">
            <v>EAST REGION</v>
          </cell>
        </row>
        <row r="815">
          <cell r="A815" t="str">
            <v>K63</v>
          </cell>
          <cell r="B815" t="str">
            <v>K63-10-A-LA-6CO-050</v>
          </cell>
          <cell r="C815">
            <v>789</v>
          </cell>
          <cell r="D815">
            <v>5072</v>
          </cell>
          <cell r="F815" t="str">
            <v>AW -ERCA Livingston Landfill</v>
          </cell>
          <cell r="G815" t="str">
            <v>BU-942</v>
          </cell>
          <cell r="H815" t="str">
            <v>NON-OP GULF COAST</v>
          </cell>
          <cell r="I815" t="str">
            <v>GULFCOAST</v>
          </cell>
          <cell r="J815" t="str">
            <v>GULF COAST DISTRICT</v>
          </cell>
          <cell r="K815" t="str">
            <v>SOUTH</v>
          </cell>
          <cell r="L815" t="str">
            <v>SOUTH REGION</v>
          </cell>
        </row>
        <row r="816">
          <cell r="A816" t="str">
            <v>L01</v>
          </cell>
          <cell r="B816" t="str">
            <v>L01-10-A-MA-5TO-050</v>
          </cell>
          <cell r="C816">
            <v>804</v>
          </cell>
          <cell r="D816">
            <v>5073</v>
          </cell>
          <cell r="F816" t="str">
            <v>Fall River Landfill</v>
          </cell>
          <cell r="G816" t="str">
            <v>BU-134</v>
          </cell>
          <cell r="H816" t="str">
            <v>FALL RIVER</v>
          </cell>
          <cell r="I816" t="str">
            <v>NEWENG</v>
          </cell>
          <cell r="J816" t="str">
            <v>NEW ENGLAND DISTRICT</v>
          </cell>
          <cell r="K816" t="str">
            <v>EAST</v>
          </cell>
          <cell r="L816" t="str">
            <v>EAST REGION</v>
          </cell>
        </row>
        <row r="817">
          <cell r="A817" t="str">
            <v>L02</v>
          </cell>
          <cell r="B817" t="str">
            <v>L02-10-A-MI-3PO-050</v>
          </cell>
          <cell r="C817">
            <v>805</v>
          </cell>
          <cell r="D817">
            <v>5074</v>
          </cell>
          <cell r="F817" t="str">
            <v>Vienna Junction Landfill</v>
          </cell>
          <cell r="G817" t="str">
            <v>BU-066</v>
          </cell>
          <cell r="H817" t="str">
            <v>TOLEDO</v>
          </cell>
          <cell r="I817" t="str">
            <v>OHIO</v>
          </cell>
          <cell r="J817" t="str">
            <v>OHIO DISTRICT</v>
          </cell>
          <cell r="K817" t="str">
            <v>EAST</v>
          </cell>
          <cell r="L817" t="str">
            <v>EAST REGION</v>
          </cell>
        </row>
        <row r="818">
          <cell r="A818" t="str">
            <v>L05</v>
          </cell>
          <cell r="B818" t="str">
            <v>L05-10-A-OH-E9O-050</v>
          </cell>
          <cell r="C818">
            <v>806</v>
          </cell>
          <cell r="D818">
            <v>5075</v>
          </cell>
          <cell r="F818" t="str">
            <v>Ohio Demo Landfill</v>
          </cell>
          <cell r="G818" t="str">
            <v>BU-066</v>
          </cell>
          <cell r="H818" t="str">
            <v>TOLEDO</v>
          </cell>
          <cell r="I818" t="str">
            <v>OHIO</v>
          </cell>
          <cell r="J818" t="str">
            <v>OHIO DISTRICT</v>
          </cell>
          <cell r="K818" t="str">
            <v>EAST</v>
          </cell>
          <cell r="L818" t="str">
            <v>EAST REGION</v>
          </cell>
        </row>
        <row r="819">
          <cell r="A819" t="str">
            <v>L08</v>
          </cell>
          <cell r="B819" t="str">
            <v>L08-10-A-OH-F6O-050</v>
          </cell>
          <cell r="C819">
            <v>808</v>
          </cell>
          <cell r="D819">
            <v>5076</v>
          </cell>
          <cell r="F819" t="str">
            <v>Carbon Limestone Landfill</v>
          </cell>
          <cell r="G819" t="str">
            <v>BU-183</v>
          </cell>
          <cell r="H819" t="str">
            <v>YOUNGSTOWN</v>
          </cell>
          <cell r="I819" t="str">
            <v>WPENN</v>
          </cell>
          <cell r="J819" t="str">
            <v>WESTERN PENNSYLVANIA DISTRICT</v>
          </cell>
          <cell r="K819" t="str">
            <v>EAST</v>
          </cell>
          <cell r="L819" t="str">
            <v>EAST REGION</v>
          </cell>
        </row>
        <row r="820">
          <cell r="A820" t="str">
            <v>L10</v>
          </cell>
          <cell r="B820" t="str">
            <v>L10-10-A-OH-5ZO-050</v>
          </cell>
          <cell r="C820">
            <v>810</v>
          </cell>
          <cell r="D820">
            <v>5077</v>
          </cell>
          <cell r="F820" t="str">
            <v>Cincinnati Landfill</v>
          </cell>
          <cell r="G820" t="str">
            <v>BU-089</v>
          </cell>
          <cell r="H820" t="str">
            <v>WESTERN OHIO</v>
          </cell>
          <cell r="I820" t="str">
            <v>OHIO</v>
          </cell>
          <cell r="J820" t="str">
            <v>OHIO DISTRICT</v>
          </cell>
          <cell r="K820" t="str">
            <v>EAST</v>
          </cell>
          <cell r="L820" t="str">
            <v>EAST REGION</v>
          </cell>
        </row>
        <row r="821">
          <cell r="A821" t="str">
            <v>L11</v>
          </cell>
          <cell r="B821" t="str">
            <v>L11-10-A-OH-5ZO-050</v>
          </cell>
          <cell r="C821">
            <v>811</v>
          </cell>
          <cell r="D821">
            <v>5078</v>
          </cell>
          <cell r="F821" t="str">
            <v>Bobmeyer Road Demolition</v>
          </cell>
          <cell r="G821" t="str">
            <v>BU-938</v>
          </cell>
          <cell r="H821" t="str">
            <v>NON-OP CENTRAL OHIO</v>
          </cell>
          <cell r="I821" t="str">
            <v>OHIO</v>
          </cell>
          <cell r="J821" t="str">
            <v>OHIO DISTRICT</v>
          </cell>
          <cell r="K821" t="str">
            <v>EAST</v>
          </cell>
          <cell r="L821" t="str">
            <v>EAST REGION</v>
          </cell>
        </row>
        <row r="822">
          <cell r="A822" t="str">
            <v>L12</v>
          </cell>
          <cell r="B822" t="str">
            <v>L12-10-A-OH-5ZO-050</v>
          </cell>
          <cell r="C822">
            <v>812</v>
          </cell>
          <cell r="D822">
            <v>5080</v>
          </cell>
          <cell r="F822" t="str">
            <v>Glenwillow Landfill</v>
          </cell>
          <cell r="G822" t="str">
            <v>BU-077</v>
          </cell>
          <cell r="H822" t="str">
            <v>ELYRIA</v>
          </cell>
          <cell r="I822" t="str">
            <v>OHIO</v>
          </cell>
          <cell r="J822" t="str">
            <v>OHIO DISTRICT</v>
          </cell>
          <cell r="K822" t="str">
            <v>EAST</v>
          </cell>
          <cell r="L822" t="str">
            <v>EAST REGION</v>
          </cell>
        </row>
        <row r="823">
          <cell r="A823" t="str">
            <v>L13</v>
          </cell>
          <cell r="B823" t="str">
            <v>L13-10-A-PA-5KO-050</v>
          </cell>
          <cell r="C823">
            <v>813</v>
          </cell>
          <cell r="D823">
            <v>5081</v>
          </cell>
          <cell r="F823" t="str">
            <v>Conestoga Landfill</v>
          </cell>
          <cell r="G823" t="str">
            <v>BU-119</v>
          </cell>
          <cell r="H823" t="str">
            <v>CONESTOGA</v>
          </cell>
          <cell r="I823" t="str">
            <v>EPENN</v>
          </cell>
          <cell r="J823" t="str">
            <v>EASTERN PENNSYLVANIA DISTRICT</v>
          </cell>
          <cell r="K823" t="str">
            <v>EAST</v>
          </cell>
          <cell r="L823" t="str">
            <v>EAST REGION</v>
          </cell>
        </row>
        <row r="824">
          <cell r="A824" t="str">
            <v>L14</v>
          </cell>
          <cell r="B824" t="str">
            <v>L14-10-A-OH-5ZO-050</v>
          </cell>
          <cell r="C824">
            <v>814</v>
          </cell>
          <cell r="D824">
            <v>5082</v>
          </cell>
          <cell r="F824" t="str">
            <v>Willow Creek Landfill</v>
          </cell>
          <cell r="G824" t="str">
            <v>BU-077</v>
          </cell>
          <cell r="H824" t="str">
            <v>ELYRIA</v>
          </cell>
          <cell r="I824" t="str">
            <v>OHIO</v>
          </cell>
          <cell r="J824" t="str">
            <v>OHIO DISTRICT</v>
          </cell>
          <cell r="K824" t="str">
            <v>EAST</v>
          </cell>
          <cell r="L824" t="str">
            <v>EAST REGION</v>
          </cell>
        </row>
        <row r="825">
          <cell r="A825" t="str">
            <v>L15</v>
          </cell>
          <cell r="B825" t="str">
            <v>L15-10-A-PA-8BO-050</v>
          </cell>
          <cell r="C825">
            <v>815</v>
          </cell>
          <cell r="D825">
            <v>5083</v>
          </cell>
          <cell r="F825" t="str">
            <v>Imperial Landfill</v>
          </cell>
          <cell r="G825" t="str">
            <v>BU-166</v>
          </cell>
          <cell r="H825" t="str">
            <v>PITTSBURGH</v>
          </cell>
          <cell r="I825" t="str">
            <v>WPENN</v>
          </cell>
          <cell r="J825" t="str">
            <v>WESTERN PENNSYLVANIA DISTRICT</v>
          </cell>
          <cell r="K825" t="str">
            <v>EAST</v>
          </cell>
          <cell r="L825" t="str">
            <v>EAST REGION</v>
          </cell>
        </row>
        <row r="826">
          <cell r="A826" t="str">
            <v>L16</v>
          </cell>
          <cell r="B826" t="str">
            <v>L16-10-A-OH-E8O-050</v>
          </cell>
          <cell r="C826">
            <v>816</v>
          </cell>
          <cell r="D826">
            <v>5084</v>
          </cell>
          <cell r="F826" t="str">
            <v>Ottawa County Landfill</v>
          </cell>
          <cell r="G826" t="str">
            <v>BU-080</v>
          </cell>
          <cell r="H826" t="str">
            <v>SANDUSKY</v>
          </cell>
          <cell r="I826" t="str">
            <v>OHIO</v>
          </cell>
          <cell r="J826" t="str">
            <v>OHIO DISTRICT</v>
          </cell>
          <cell r="K826" t="str">
            <v>EAST</v>
          </cell>
          <cell r="L826" t="str">
            <v>EAST REGION</v>
          </cell>
        </row>
        <row r="827">
          <cell r="A827" t="str">
            <v>L17</v>
          </cell>
          <cell r="B827" t="str">
            <v>L17-10-A-VA-8NO-050</v>
          </cell>
          <cell r="C827">
            <v>817</v>
          </cell>
          <cell r="D827">
            <v>5085</v>
          </cell>
          <cell r="F827" t="str">
            <v>Old Diminion Landfill</v>
          </cell>
          <cell r="G827" t="str">
            <v>BU-126</v>
          </cell>
          <cell r="H827" t="str">
            <v>RICHMOND / LAWRENCEVILLE</v>
          </cell>
          <cell r="I827" t="str">
            <v>VIRGINIA</v>
          </cell>
          <cell r="J827" t="str">
            <v>VIRGINIA DISTRICT</v>
          </cell>
          <cell r="K827" t="str">
            <v>EAST</v>
          </cell>
          <cell r="L827" t="str">
            <v>EAST REGION</v>
          </cell>
        </row>
        <row r="828">
          <cell r="A828" t="str">
            <v>L18</v>
          </cell>
          <cell r="B828" t="str">
            <v>L18-10-A-VA-8NO-050</v>
          </cell>
          <cell r="C828">
            <v>818</v>
          </cell>
          <cell r="D828">
            <v>5086</v>
          </cell>
          <cell r="F828" t="str">
            <v>King &amp; Queen Landfill</v>
          </cell>
          <cell r="G828" t="str">
            <v>BU-193</v>
          </cell>
          <cell r="H828" t="str">
            <v>KING &amp; QUEEN LANDFILL</v>
          </cell>
          <cell r="I828" t="str">
            <v>VIRGINIA</v>
          </cell>
          <cell r="J828" t="str">
            <v>VIRGINIA DISTRICT</v>
          </cell>
          <cell r="K828" t="str">
            <v>EAST</v>
          </cell>
          <cell r="L828" t="str">
            <v>EAST REGION</v>
          </cell>
        </row>
        <row r="829">
          <cell r="A829" t="str">
            <v>L20</v>
          </cell>
          <cell r="B829" t="str">
            <v>L20-10-A-GA-8FO-050</v>
          </cell>
          <cell r="C829">
            <v>819</v>
          </cell>
          <cell r="D829">
            <v>5087</v>
          </cell>
          <cell r="F829" t="str">
            <v>UWL, Inc Landfill</v>
          </cell>
          <cell r="G829" t="str">
            <v>BU-011</v>
          </cell>
          <cell r="H829" t="str">
            <v>ATLANTA POST COLLECTION</v>
          </cell>
          <cell r="I829" t="str">
            <v>GEORGIA</v>
          </cell>
          <cell r="J829" t="str">
            <v>GEORGIA DISTRICT</v>
          </cell>
          <cell r="K829" t="str">
            <v>SOUTH</v>
          </cell>
          <cell r="L829" t="str">
            <v>SOUTH REGION</v>
          </cell>
        </row>
        <row r="830">
          <cell r="A830" t="str">
            <v>L21</v>
          </cell>
          <cell r="B830" t="str">
            <v>L21-10-A-GA-3PO-050</v>
          </cell>
          <cell r="C830">
            <v>820</v>
          </cell>
          <cell r="D830">
            <v>5088</v>
          </cell>
          <cell r="F830" t="str">
            <v>Hickory Ridge Landfill</v>
          </cell>
          <cell r="G830" t="str">
            <v>BU-011</v>
          </cell>
          <cell r="H830" t="str">
            <v>ATLANTA POST COLLECTION</v>
          </cell>
          <cell r="I830" t="str">
            <v>GEORGIA</v>
          </cell>
          <cell r="J830" t="str">
            <v>GEORGIA DISTRICT</v>
          </cell>
          <cell r="K830" t="str">
            <v>SOUTH</v>
          </cell>
          <cell r="L830" t="str">
            <v>SOUTH REGION</v>
          </cell>
        </row>
        <row r="831">
          <cell r="A831" t="str">
            <v>L22</v>
          </cell>
          <cell r="B831" t="str">
            <v>L22-10-A-GA-8FO-050</v>
          </cell>
          <cell r="C831">
            <v>821</v>
          </cell>
          <cell r="D831">
            <v>5089</v>
          </cell>
          <cell r="F831" t="str">
            <v>East Dekalb C&amp;D Landfill</v>
          </cell>
          <cell r="G831" t="str">
            <v>BU-011</v>
          </cell>
          <cell r="H831" t="str">
            <v>ATLANTA POST COLLECTION</v>
          </cell>
          <cell r="I831" t="str">
            <v>GEORGIA</v>
          </cell>
          <cell r="J831" t="str">
            <v>GEORGIA DISTRICT</v>
          </cell>
          <cell r="K831" t="str">
            <v>SOUTH</v>
          </cell>
          <cell r="L831" t="str">
            <v>SOUTH REGION</v>
          </cell>
        </row>
        <row r="832">
          <cell r="A832" t="str">
            <v>L23</v>
          </cell>
          <cell r="B832" t="str">
            <v>L23-10-A-GA-3PO-050</v>
          </cell>
          <cell r="C832">
            <v>822</v>
          </cell>
          <cell r="D832">
            <v>5090</v>
          </cell>
          <cell r="F832" t="str">
            <v>Roberts Road Landfill</v>
          </cell>
          <cell r="G832" t="str">
            <v>BU-931</v>
          </cell>
          <cell r="H832" t="str">
            <v>NON-OP ATLANTA</v>
          </cell>
          <cell r="I832" t="str">
            <v>GEORGIA</v>
          </cell>
          <cell r="J832" t="str">
            <v>GEORGIA DISTRICT</v>
          </cell>
          <cell r="K832" t="str">
            <v>SOUTH</v>
          </cell>
          <cell r="L832" t="str">
            <v>SOUTH REGION</v>
          </cell>
        </row>
        <row r="833">
          <cell r="A833" t="str">
            <v>L24</v>
          </cell>
          <cell r="B833" t="str">
            <v>L24-10-A-AL-8DO-050</v>
          </cell>
          <cell r="C833">
            <v>823</v>
          </cell>
          <cell r="D833">
            <v>5091</v>
          </cell>
          <cell r="F833" t="str">
            <v>Pineview Landfill</v>
          </cell>
          <cell r="G833" t="str">
            <v>BU-004</v>
          </cell>
          <cell r="H833" t="str">
            <v>BIRMINGHAM</v>
          </cell>
          <cell r="I833" t="str">
            <v>GEORGIA</v>
          </cell>
          <cell r="J833" t="str">
            <v>GEORGIA DISTRICT</v>
          </cell>
          <cell r="K833" t="str">
            <v>SOUTH</v>
          </cell>
          <cell r="L833" t="str">
            <v>SOUTH REGION</v>
          </cell>
        </row>
        <row r="834">
          <cell r="A834" t="str">
            <v>L26</v>
          </cell>
          <cell r="B834" t="str">
            <v>L26-10-A-AL-8DO-050</v>
          </cell>
          <cell r="C834">
            <v>824</v>
          </cell>
          <cell r="D834">
            <v>5092</v>
          </cell>
          <cell r="F834" t="str">
            <v>Timberlands Landfill</v>
          </cell>
          <cell r="G834" t="str">
            <v>BU-199</v>
          </cell>
          <cell r="H834" t="str">
            <v>SOUTH CENTRAL ALABAMA</v>
          </cell>
          <cell r="I834" t="str">
            <v>GULFCOAST</v>
          </cell>
          <cell r="J834" t="str">
            <v>GULF COAST DISTRICT</v>
          </cell>
          <cell r="K834" t="str">
            <v>SOUTH</v>
          </cell>
          <cell r="L834" t="str">
            <v>SOUTH REGION</v>
          </cell>
        </row>
        <row r="835">
          <cell r="A835" t="str">
            <v>L27</v>
          </cell>
          <cell r="B835" t="str">
            <v>L27-10-A-NC-3PO-050</v>
          </cell>
          <cell r="C835">
            <v>825</v>
          </cell>
          <cell r="D835">
            <v>5093</v>
          </cell>
          <cell r="F835" t="str">
            <v>Sampson County Landfill</v>
          </cell>
          <cell r="G835" t="str">
            <v>BU-952</v>
          </cell>
          <cell r="H835" t="str">
            <v>NON-OP NORTH CAROLINA</v>
          </cell>
          <cell r="I835" t="str">
            <v>CAROLINAS</v>
          </cell>
          <cell r="J835" t="str">
            <v>CAROLINAS DISTRICT</v>
          </cell>
          <cell r="K835" t="str">
            <v>EAST</v>
          </cell>
          <cell r="L835" t="str">
            <v>EAST REGION</v>
          </cell>
        </row>
        <row r="836">
          <cell r="A836" t="str">
            <v>L28</v>
          </cell>
          <cell r="B836" t="str">
            <v>L28-10-A-NC-3PO-050</v>
          </cell>
          <cell r="C836">
            <v>826</v>
          </cell>
          <cell r="D836">
            <v>5094</v>
          </cell>
          <cell r="F836" t="str">
            <v>Holly Springs Landfill</v>
          </cell>
          <cell r="G836" t="str">
            <v>BU-157</v>
          </cell>
          <cell r="H836" t="str">
            <v>RALEIGH / DURHAM</v>
          </cell>
          <cell r="I836" t="str">
            <v>CAROLINAS</v>
          </cell>
          <cell r="J836" t="str">
            <v>CAROLINAS DISTRICT</v>
          </cell>
          <cell r="K836" t="str">
            <v>EAST</v>
          </cell>
          <cell r="L836" t="str">
            <v>EAST REGION</v>
          </cell>
        </row>
        <row r="837">
          <cell r="A837" t="str">
            <v>L33</v>
          </cell>
          <cell r="B837" t="str">
            <v>L33-10-A-FL-3PO-050</v>
          </cell>
          <cell r="C837">
            <v>831</v>
          </cell>
          <cell r="D837">
            <v>5097</v>
          </cell>
          <cell r="F837" t="str">
            <v>Cone Road Landfill</v>
          </cell>
          <cell r="G837" t="str">
            <v>BU-953</v>
          </cell>
          <cell r="H837" t="str">
            <v>NON-OP SOUTH FLORIDA</v>
          </cell>
          <cell r="I837" t="str">
            <v>GULFCOAST</v>
          </cell>
          <cell r="J837" t="str">
            <v>GULF COAST DISTRICT</v>
          </cell>
          <cell r="K837" t="str">
            <v>SOUTH</v>
          </cell>
          <cell r="L837" t="str">
            <v>SOUTH REGION</v>
          </cell>
        </row>
        <row r="838">
          <cell r="A838" t="str">
            <v>L34</v>
          </cell>
          <cell r="B838" t="str">
            <v>L34-10-A-LA-8HO-050</v>
          </cell>
          <cell r="C838">
            <v>832</v>
          </cell>
          <cell r="D838">
            <v>5098</v>
          </cell>
          <cell r="F838" t="str">
            <v>Colonial Landfill</v>
          </cell>
          <cell r="G838" t="str">
            <v>BU-202</v>
          </cell>
          <cell r="H838" t="str">
            <v>NEW ORLEANS</v>
          </cell>
          <cell r="I838" t="str">
            <v>GULFCOAST</v>
          </cell>
          <cell r="J838" t="str">
            <v>GULF COAST DISTRICT</v>
          </cell>
          <cell r="K838" t="str">
            <v>SOUTH</v>
          </cell>
          <cell r="L838" t="str">
            <v>SOUTH REGION</v>
          </cell>
        </row>
        <row r="839">
          <cell r="A839" t="str">
            <v>L35</v>
          </cell>
          <cell r="B839" t="str">
            <v>L35-10-A-LA-3PO-050</v>
          </cell>
          <cell r="C839">
            <v>833</v>
          </cell>
          <cell r="D839">
            <v>5099</v>
          </cell>
          <cell r="F839" t="str">
            <v>Area 90 Landfill</v>
          </cell>
          <cell r="G839" t="str">
            <v>BU-942</v>
          </cell>
          <cell r="H839" t="str">
            <v>NON-OP GULF COAST</v>
          </cell>
          <cell r="I839" t="str">
            <v>GULFCOAST</v>
          </cell>
          <cell r="J839" t="str">
            <v>GULF COAST DISTRICT</v>
          </cell>
          <cell r="K839" t="str">
            <v>SOUTH</v>
          </cell>
          <cell r="L839" t="str">
            <v>SOUTH REGION</v>
          </cell>
        </row>
        <row r="840">
          <cell r="A840" t="str">
            <v>L37</v>
          </cell>
          <cell r="B840" t="str">
            <v>L37-10-A-LA-3PO-050</v>
          </cell>
          <cell r="C840">
            <v>835</v>
          </cell>
          <cell r="D840">
            <v>5100</v>
          </cell>
          <cell r="F840" t="str">
            <v>Crescent Acres Landfill</v>
          </cell>
          <cell r="G840" t="str">
            <v>BU-942</v>
          </cell>
          <cell r="H840" t="str">
            <v>NON-OP GULF COAST</v>
          </cell>
          <cell r="I840" t="str">
            <v>GULFCOAST</v>
          </cell>
          <cell r="J840" t="str">
            <v>GULF COAST DISTRICT</v>
          </cell>
          <cell r="K840" t="str">
            <v>SOUTH</v>
          </cell>
          <cell r="L840" t="str">
            <v>SOUTH REGION</v>
          </cell>
        </row>
        <row r="841">
          <cell r="A841" t="str">
            <v>L38</v>
          </cell>
          <cell r="B841" t="str">
            <v>L38-10-A-MS-8JO-050</v>
          </cell>
          <cell r="C841">
            <v>836</v>
          </cell>
          <cell r="D841">
            <v>5101</v>
          </cell>
          <cell r="F841" t="str">
            <v>Little Dixie Landfill</v>
          </cell>
          <cell r="G841" t="str">
            <v>BU-008</v>
          </cell>
          <cell r="H841" t="str">
            <v>JACKSON</v>
          </cell>
          <cell r="I841" t="str">
            <v>MISSVALLEY</v>
          </cell>
          <cell r="J841" t="str">
            <v>MISSISSIPPI VALLEY DISTRICT</v>
          </cell>
          <cell r="K841" t="str">
            <v>SOUTH</v>
          </cell>
          <cell r="L841" t="str">
            <v>SOUTH REGION</v>
          </cell>
        </row>
        <row r="842">
          <cell r="A842" t="str">
            <v>L39</v>
          </cell>
          <cell r="B842" t="str">
            <v>L39-10-A-TN-8MO-050</v>
          </cell>
          <cell r="C842">
            <v>837</v>
          </cell>
          <cell r="D842">
            <v>5102</v>
          </cell>
          <cell r="F842" t="str">
            <v>Carter Valley Landfill</v>
          </cell>
          <cell r="G842" t="str">
            <v>BU-142</v>
          </cell>
          <cell r="H842" t="str">
            <v>EASTERN TN</v>
          </cell>
          <cell r="I842" t="str">
            <v>KENTUCKYTN</v>
          </cell>
          <cell r="J842" t="str">
            <v>KENTUCKY-TENNESSEE DISTRICT</v>
          </cell>
          <cell r="K842" t="str">
            <v>MIDWEST</v>
          </cell>
          <cell r="L842" t="str">
            <v>MIDWEST REGION</v>
          </cell>
        </row>
        <row r="843">
          <cell r="A843" t="str">
            <v>L41</v>
          </cell>
          <cell r="B843" t="str">
            <v>L41-10-A-LA-8HO-050</v>
          </cell>
          <cell r="C843">
            <v>838</v>
          </cell>
          <cell r="D843">
            <v>5103</v>
          </cell>
          <cell r="F843" t="str">
            <v>Jeff Davis Landfill</v>
          </cell>
          <cell r="G843" t="str">
            <v>BU-204</v>
          </cell>
          <cell r="H843" t="str">
            <v>ACADIANA / LAKE CHARLES</v>
          </cell>
          <cell r="I843" t="str">
            <v>HOUSTON</v>
          </cell>
          <cell r="J843" t="str">
            <v>HOUSTON DISTRICT</v>
          </cell>
          <cell r="K843" t="str">
            <v>SOUTH</v>
          </cell>
          <cell r="L843" t="str">
            <v>SOUTH REGION</v>
          </cell>
        </row>
        <row r="844">
          <cell r="A844" t="str">
            <v>L42</v>
          </cell>
          <cell r="B844" t="str">
            <v>L42-10-A-TN-3PO-050</v>
          </cell>
          <cell r="C844">
            <v>839</v>
          </cell>
          <cell r="D844">
            <v>5104</v>
          </cell>
          <cell r="F844" t="str">
            <v>North Shelby Landfill</v>
          </cell>
          <cell r="G844" t="str">
            <v>BU-282</v>
          </cell>
          <cell r="H844" t="str">
            <v>MEMPHIS POST COLLECTION</v>
          </cell>
          <cell r="I844" t="str">
            <v>MISSVALLEY</v>
          </cell>
          <cell r="J844" t="str">
            <v>MISSISSIPPI VALLEY DISTRICT</v>
          </cell>
          <cell r="K844" t="str">
            <v>SOUTH</v>
          </cell>
          <cell r="L844" t="str">
            <v>SOUTH REGION</v>
          </cell>
        </row>
        <row r="845">
          <cell r="A845" t="str">
            <v>L43</v>
          </cell>
          <cell r="B845" t="str">
            <v>L43-10-A-TN-3PO-050</v>
          </cell>
          <cell r="C845">
            <v>840</v>
          </cell>
          <cell r="D845">
            <v>5105</v>
          </cell>
          <cell r="F845" t="str">
            <v>South Shelby Landfill</v>
          </cell>
          <cell r="G845" t="str">
            <v>BU-282</v>
          </cell>
          <cell r="H845" t="str">
            <v>MEMPHIS POST COLLECTION</v>
          </cell>
          <cell r="I845" t="str">
            <v>MISSVALLEY</v>
          </cell>
          <cell r="J845" t="str">
            <v>MISSISSIPPI VALLEY DISTRICT</v>
          </cell>
          <cell r="K845" t="str">
            <v>SOUTH</v>
          </cell>
          <cell r="L845" t="str">
            <v>SOUTH REGION</v>
          </cell>
        </row>
        <row r="846">
          <cell r="A846" t="str">
            <v>L45</v>
          </cell>
          <cell r="B846" t="str">
            <v>L45-10-A-TN-8MO-050</v>
          </cell>
          <cell r="C846">
            <v>842</v>
          </cell>
          <cell r="D846">
            <v>5106</v>
          </cell>
          <cell r="F846" t="str">
            <v>Middle Point Landfill</v>
          </cell>
          <cell r="G846" t="str">
            <v>BU-197</v>
          </cell>
          <cell r="H846" t="str">
            <v>MURFREESBORO</v>
          </cell>
          <cell r="I846" t="str">
            <v>KENTUCKYTN</v>
          </cell>
          <cell r="J846" t="str">
            <v>KENTUCKY-TENNESSEE DISTRICT</v>
          </cell>
          <cell r="K846" t="str">
            <v>MIDWEST</v>
          </cell>
          <cell r="L846" t="str">
            <v>MIDWEST REGION</v>
          </cell>
        </row>
        <row r="847">
          <cell r="A847" t="str">
            <v>L46</v>
          </cell>
          <cell r="B847" t="str">
            <v>L46-10-A-TX-3PO-050</v>
          </cell>
          <cell r="C847">
            <v>843</v>
          </cell>
          <cell r="D847">
            <v>5107</v>
          </cell>
          <cell r="F847" t="str">
            <v>Austin Landfill</v>
          </cell>
          <cell r="G847" t="str">
            <v>BU-023</v>
          </cell>
          <cell r="H847" t="str">
            <v>AUSTIN</v>
          </cell>
          <cell r="I847" t="str">
            <v>SCTEXAS</v>
          </cell>
          <cell r="J847" t="str">
            <v>SOUTH CENTRAL TEXAS DISTRICT</v>
          </cell>
          <cell r="K847" t="str">
            <v>SOUTH</v>
          </cell>
          <cell r="L847" t="str">
            <v>SOUTH REGION</v>
          </cell>
        </row>
        <row r="848">
          <cell r="A848" t="str">
            <v>L47</v>
          </cell>
          <cell r="B848" t="str">
            <v>L47-10-A-TX-3PO-050</v>
          </cell>
          <cell r="C848">
            <v>844</v>
          </cell>
          <cell r="D848">
            <v>5108</v>
          </cell>
          <cell r="F848" t="str">
            <v>Sinton Landfill</v>
          </cell>
          <cell r="G848" t="str">
            <v>BU-024</v>
          </cell>
          <cell r="H848" t="str">
            <v>CORPUS CHRISTI</v>
          </cell>
          <cell r="I848" t="str">
            <v>SCTEXAS</v>
          </cell>
          <cell r="J848" t="str">
            <v>SOUTH CENTRAL TEXAS DISTRICT</v>
          </cell>
          <cell r="K848" t="str">
            <v>SOUTH</v>
          </cell>
          <cell r="L848" t="str">
            <v>SOUTH REGION</v>
          </cell>
        </row>
        <row r="849">
          <cell r="A849" t="str">
            <v>L49</v>
          </cell>
          <cell r="B849" t="str">
            <v>L49-10-A-TX-1RO-050</v>
          </cell>
          <cell r="C849">
            <v>846</v>
          </cell>
          <cell r="D849">
            <v>5109</v>
          </cell>
          <cell r="F849" t="str">
            <v>Lewisville Landfill</v>
          </cell>
          <cell r="G849" t="str">
            <v>BU-015</v>
          </cell>
          <cell r="H849" t="str">
            <v>DALLAS FTWORTH POST COLLECTION</v>
          </cell>
          <cell r="I849" t="str">
            <v>DFW/WESTTX</v>
          </cell>
          <cell r="J849" t="str">
            <v>DFW/WEST TEXAS DISTIRCT</v>
          </cell>
          <cell r="K849" t="str">
            <v>SOUTH</v>
          </cell>
          <cell r="L849" t="str">
            <v>SOUTH REGION</v>
          </cell>
        </row>
        <row r="850">
          <cell r="A850" t="str">
            <v>L51</v>
          </cell>
          <cell r="B850" t="str">
            <v>L51-10-A-TX-1PO-050</v>
          </cell>
          <cell r="C850">
            <v>848</v>
          </cell>
          <cell r="D850">
            <v>5110</v>
          </cell>
          <cell r="F850" t="str">
            <v>Itasca Landfill</v>
          </cell>
          <cell r="G850" t="str">
            <v>BU-015</v>
          </cell>
          <cell r="H850" t="str">
            <v>DALLAS FTWORTH POST COLLECTION</v>
          </cell>
          <cell r="I850" t="str">
            <v>DFW/WESTTX</v>
          </cell>
          <cell r="J850" t="str">
            <v>DFW/WEST TEXAS DISTIRCT</v>
          </cell>
          <cell r="K850" t="str">
            <v>SOUTH</v>
          </cell>
          <cell r="L850" t="str">
            <v>SOUTH REGION</v>
          </cell>
        </row>
        <row r="851">
          <cell r="A851" t="str">
            <v>L52</v>
          </cell>
          <cell r="B851" t="str">
            <v>L52-10-A-TX-A8O-050</v>
          </cell>
          <cell r="C851">
            <v>849</v>
          </cell>
          <cell r="D851">
            <v>5112</v>
          </cell>
          <cell r="F851" t="str">
            <v>Blue Ridge Landfill</v>
          </cell>
          <cell r="G851" t="str">
            <v>BU-057</v>
          </cell>
          <cell r="H851" t="str">
            <v>HOUSTON POST COLLECTION</v>
          </cell>
          <cell r="I851" t="str">
            <v>HOUSTON</v>
          </cell>
          <cell r="J851" t="str">
            <v>HOUSTON DISTRICT</v>
          </cell>
          <cell r="K851" t="str">
            <v>SOUTH</v>
          </cell>
          <cell r="L851" t="str">
            <v>SOUTH REGION</v>
          </cell>
        </row>
        <row r="852">
          <cell r="A852" t="str">
            <v>L53</v>
          </cell>
          <cell r="B852" t="str">
            <v>L53-10-A-TX-1SO-050</v>
          </cell>
          <cell r="C852">
            <v>850</v>
          </cell>
          <cell r="D852">
            <v>5113</v>
          </cell>
          <cell r="F852" t="str">
            <v>McCarty Road Landfill</v>
          </cell>
          <cell r="G852" t="str">
            <v>BU-057</v>
          </cell>
          <cell r="H852" t="str">
            <v>HOUSTON POST COLLECTION</v>
          </cell>
          <cell r="I852" t="str">
            <v>HOUSTON</v>
          </cell>
          <cell r="J852" t="str">
            <v>HOUSTON DISTRICT</v>
          </cell>
          <cell r="K852" t="str">
            <v>SOUTH</v>
          </cell>
          <cell r="L852" t="str">
            <v>SOUTH REGION</v>
          </cell>
        </row>
        <row r="853">
          <cell r="A853" t="str">
            <v>L54</v>
          </cell>
          <cell r="B853" t="str">
            <v>L54-10-A-TX-9ZO-050</v>
          </cell>
          <cell r="C853">
            <v>851</v>
          </cell>
          <cell r="D853">
            <v>5114</v>
          </cell>
          <cell r="F853" t="str">
            <v>Galveston County Landfill</v>
          </cell>
          <cell r="G853" t="str">
            <v>BU-057</v>
          </cell>
          <cell r="H853" t="str">
            <v>HOUSTON POST COLLECTION</v>
          </cell>
          <cell r="I853" t="str">
            <v>HOUSTON</v>
          </cell>
          <cell r="J853" t="str">
            <v>HOUSTON DISTRICT</v>
          </cell>
          <cell r="K853" t="str">
            <v>SOUTH</v>
          </cell>
          <cell r="L853" t="str">
            <v>SOUTH REGION</v>
          </cell>
        </row>
        <row r="854">
          <cell r="A854" t="str">
            <v>L55</v>
          </cell>
          <cell r="B854" t="str">
            <v>L55-10-A-TX-1NO-050</v>
          </cell>
          <cell r="C854">
            <v>852</v>
          </cell>
          <cell r="D854">
            <v>5115</v>
          </cell>
          <cell r="F854" t="str">
            <v>Gulf West Landfill</v>
          </cell>
          <cell r="G854" t="str">
            <v>BU-057</v>
          </cell>
          <cell r="H854" t="str">
            <v>HOUSTON POST COLLECTION</v>
          </cell>
          <cell r="I854" t="str">
            <v>HOUSTON</v>
          </cell>
          <cell r="J854" t="str">
            <v>HOUSTON DISTRICT</v>
          </cell>
          <cell r="K854" t="str">
            <v>SOUTH</v>
          </cell>
          <cell r="L854" t="str">
            <v>SOUTH REGION</v>
          </cell>
        </row>
        <row r="855">
          <cell r="A855" t="str">
            <v>L56</v>
          </cell>
          <cell r="B855" t="str">
            <v>L56-10-A-TX-2QO-050</v>
          </cell>
          <cell r="C855">
            <v>853</v>
          </cell>
          <cell r="D855">
            <v>5116</v>
          </cell>
          <cell r="F855" t="str">
            <v>Whispering Pines Landfill</v>
          </cell>
          <cell r="G855" t="str">
            <v>BU-057</v>
          </cell>
          <cell r="H855" t="str">
            <v>HOUSTON POST COLLECTION</v>
          </cell>
          <cell r="I855" t="str">
            <v>HOUSTON</v>
          </cell>
          <cell r="J855" t="str">
            <v>HOUSTON DISTRICT</v>
          </cell>
          <cell r="K855" t="str">
            <v>SOUTH</v>
          </cell>
          <cell r="L855" t="str">
            <v>SOUTH REGION</v>
          </cell>
        </row>
        <row r="856">
          <cell r="A856" t="str">
            <v>L57</v>
          </cell>
          <cell r="B856" t="str">
            <v>L57-10-A-AR-8EO-050</v>
          </cell>
          <cell r="C856">
            <v>854</v>
          </cell>
          <cell r="D856">
            <v>5117</v>
          </cell>
          <cell r="F856" t="str">
            <v>Little Rock Landfill</v>
          </cell>
          <cell r="G856" t="str">
            <v>BU-101</v>
          </cell>
          <cell r="H856" t="str">
            <v>LITTLE ROCK</v>
          </cell>
          <cell r="I856" t="str">
            <v>MISSVALLEY</v>
          </cell>
          <cell r="J856" t="str">
            <v>MISSISSIPPI VALLEY DISTRICT</v>
          </cell>
          <cell r="K856" t="str">
            <v>SOUTH</v>
          </cell>
          <cell r="L856" t="str">
            <v>SOUTH REGION</v>
          </cell>
        </row>
        <row r="857">
          <cell r="A857" t="str">
            <v>L59</v>
          </cell>
          <cell r="B857" t="str">
            <v>L59-10-A-OK-8KO-050</v>
          </cell>
          <cell r="C857">
            <v>855</v>
          </cell>
          <cell r="D857">
            <v>5118</v>
          </cell>
          <cell r="F857" t="str">
            <v>Canadian Valley Landfill</v>
          </cell>
          <cell r="G857" t="str">
            <v>BU-022</v>
          </cell>
          <cell r="H857" t="str">
            <v>EASTERN OKLAHOMA</v>
          </cell>
          <cell r="I857" t="str">
            <v>W MO/OK</v>
          </cell>
          <cell r="J857" t="str">
            <v>W MISSOURI/OKLAHOMA DISTRICT</v>
          </cell>
          <cell r="K857" t="str">
            <v>MIDWEST</v>
          </cell>
          <cell r="L857" t="str">
            <v>MIDWEST REGION</v>
          </cell>
        </row>
        <row r="858">
          <cell r="A858" t="str">
            <v>L60</v>
          </cell>
          <cell r="B858" t="str">
            <v>L60-10-A-TX-3PO-050</v>
          </cell>
          <cell r="C858">
            <v>856</v>
          </cell>
          <cell r="D858">
            <v>5119</v>
          </cell>
          <cell r="F858" t="str">
            <v>Tessman Road Landfill</v>
          </cell>
          <cell r="G858" t="str">
            <v>BU-025</v>
          </cell>
          <cell r="H858" t="str">
            <v>SAN ANTONIO</v>
          </cell>
          <cell r="I858" t="str">
            <v>SCTEXAS</v>
          </cell>
          <cell r="J858" t="str">
            <v>SOUTH CENTRAL TEXAS DISTRICT</v>
          </cell>
          <cell r="K858" t="str">
            <v>SOUTH</v>
          </cell>
          <cell r="L858" t="str">
            <v>SOUTH REGION</v>
          </cell>
        </row>
        <row r="859">
          <cell r="A859" t="str">
            <v>L62</v>
          </cell>
          <cell r="B859" t="str">
            <v>L62-10-A-TX-1EO-050</v>
          </cell>
          <cell r="C859">
            <v>858</v>
          </cell>
          <cell r="D859">
            <v>5120</v>
          </cell>
          <cell r="F859" t="str">
            <v>Golden Triangle Landfill</v>
          </cell>
          <cell r="G859" t="str">
            <v>BU-057</v>
          </cell>
          <cell r="H859" t="str">
            <v>HOUSTON POST COLLECTION</v>
          </cell>
          <cell r="I859" t="str">
            <v>HOUSTON</v>
          </cell>
          <cell r="J859" t="str">
            <v>HOUSTON DISTRICT</v>
          </cell>
          <cell r="K859" t="str">
            <v>SOUTH</v>
          </cell>
          <cell r="L859" t="str">
            <v>SOUTH REGION</v>
          </cell>
        </row>
        <row r="860">
          <cell r="A860" t="str">
            <v>L63</v>
          </cell>
          <cell r="B860" t="str">
            <v>L63-10-A-TX-A5O-050</v>
          </cell>
          <cell r="C860">
            <v>859</v>
          </cell>
          <cell r="D860">
            <v>5121</v>
          </cell>
          <cell r="F860" t="str">
            <v>Amarillo Landfill</v>
          </cell>
          <cell r="G860" t="str">
            <v>BU-021</v>
          </cell>
          <cell r="H860" t="str">
            <v>WEST TEXAS</v>
          </cell>
          <cell r="I860" t="str">
            <v>DFW/WESTTX</v>
          </cell>
          <cell r="J860" t="str">
            <v>DFW/WEST TEXAS DISTIRCT</v>
          </cell>
          <cell r="K860" t="str">
            <v>SOUTH</v>
          </cell>
          <cell r="L860" t="str">
            <v>SOUTH REGION</v>
          </cell>
        </row>
        <row r="861">
          <cell r="A861" t="str">
            <v>L64</v>
          </cell>
          <cell r="B861" t="str">
            <v>L64-10-A-TX-3PO-050</v>
          </cell>
          <cell r="C861">
            <v>860</v>
          </cell>
          <cell r="D861">
            <v>5122</v>
          </cell>
          <cell r="F861" t="str">
            <v>Rio Grande Valley Landfill</v>
          </cell>
          <cell r="G861" t="str">
            <v>BU-026</v>
          </cell>
          <cell r="H861" t="str">
            <v>RIO GRANDE</v>
          </cell>
          <cell r="I861" t="str">
            <v>SCTEXAS</v>
          </cell>
          <cell r="J861" t="str">
            <v>SOUTH CENTRAL TEXAS DISTRICT</v>
          </cell>
          <cell r="K861" t="str">
            <v>SOUTH</v>
          </cell>
          <cell r="L861" t="str">
            <v>SOUTH REGION</v>
          </cell>
        </row>
        <row r="862">
          <cell r="A862" t="str">
            <v>L65</v>
          </cell>
          <cell r="B862" t="str">
            <v>L65-10-A-CA-5UO-050</v>
          </cell>
          <cell r="C862">
            <v>861</v>
          </cell>
          <cell r="D862">
            <v>5123</v>
          </cell>
          <cell r="F862" t="str">
            <v>Sunshine Canyon Landfill</v>
          </cell>
          <cell r="G862" t="str">
            <v>BU-264</v>
          </cell>
          <cell r="H862" t="str">
            <v>SUNSHINE CANYON LANDFILL</v>
          </cell>
          <cell r="I862" t="str">
            <v>LOSANGELES</v>
          </cell>
          <cell r="J862" t="str">
            <v>LOS ANGELES DISTRICT</v>
          </cell>
          <cell r="K862" t="str">
            <v>WEST</v>
          </cell>
          <cell r="L862" t="str">
            <v>WEST REGION</v>
          </cell>
        </row>
        <row r="863">
          <cell r="A863" t="str">
            <v>L66</v>
          </cell>
          <cell r="B863" t="str">
            <v>L66-10-A-AZ-D8O-050</v>
          </cell>
          <cell r="C863">
            <v>862</v>
          </cell>
          <cell r="D863">
            <v>5124</v>
          </cell>
          <cell r="F863" t="str">
            <v>La Paz County Landfill</v>
          </cell>
          <cell r="G863" t="str">
            <v>BU-242</v>
          </cell>
          <cell r="H863" t="str">
            <v>WESTERN ARIZONA</v>
          </cell>
          <cell r="I863" t="str">
            <v>ARIZONA</v>
          </cell>
          <cell r="J863" t="str">
            <v>ARIZONA DISTRICT</v>
          </cell>
          <cell r="K863" t="str">
            <v>WEST</v>
          </cell>
          <cell r="L863" t="str">
            <v>WEST REGION</v>
          </cell>
        </row>
        <row r="864">
          <cell r="A864" t="str">
            <v>L67</v>
          </cell>
          <cell r="B864" t="str">
            <v>L67-10-A-CO-D5O-050</v>
          </cell>
          <cell r="C864">
            <v>863</v>
          </cell>
          <cell r="D864">
            <v>5125</v>
          </cell>
          <cell r="F864" t="str">
            <v>Foothills Landfill</v>
          </cell>
          <cell r="G864" t="str">
            <v>BU-103</v>
          </cell>
          <cell r="H864" t="str">
            <v>DENVER POST COLLECTION</v>
          </cell>
          <cell r="I864" t="str">
            <v>MOUNTAIN</v>
          </cell>
          <cell r="J864" t="str">
            <v>MOUNTAIN DISTRICT</v>
          </cell>
          <cell r="K864" t="str">
            <v>WEST</v>
          </cell>
          <cell r="L864" t="str">
            <v>WEST REGION</v>
          </cell>
        </row>
        <row r="865">
          <cell r="A865" t="str">
            <v>L68</v>
          </cell>
          <cell r="B865" t="str">
            <v>L68-10-A-CO-D5O-050</v>
          </cell>
          <cell r="C865">
            <v>864</v>
          </cell>
          <cell r="D865">
            <v>5126</v>
          </cell>
          <cell r="F865" t="str">
            <v>Tower Landfill</v>
          </cell>
          <cell r="G865" t="str">
            <v>BU-103</v>
          </cell>
          <cell r="H865" t="str">
            <v>DENVER POST COLLECTION</v>
          </cell>
          <cell r="I865" t="str">
            <v>MOUNTAIN</v>
          </cell>
          <cell r="J865" t="str">
            <v>MOUNTAIN DISTRICT</v>
          </cell>
          <cell r="K865" t="str">
            <v>WEST</v>
          </cell>
          <cell r="L865" t="str">
            <v>WEST REGION</v>
          </cell>
        </row>
        <row r="866">
          <cell r="A866" t="str">
            <v>L69</v>
          </cell>
          <cell r="B866" t="str">
            <v>L69-10-A-CA-6EO-050</v>
          </cell>
          <cell r="C866">
            <v>865</v>
          </cell>
          <cell r="D866">
            <v>5127</v>
          </cell>
          <cell r="F866" t="str">
            <v>Newby Island Landfill</v>
          </cell>
          <cell r="G866" t="str">
            <v>BU-258</v>
          </cell>
          <cell r="H866" t="str">
            <v>NEWBY ISLAND LANDFILL</v>
          </cell>
          <cell r="I866" t="str">
            <v>BAYAREA</v>
          </cell>
          <cell r="J866" t="str">
            <v>BAY AREA DISTRICT</v>
          </cell>
          <cell r="K866" t="str">
            <v>WEST</v>
          </cell>
          <cell r="L866" t="str">
            <v>WEST REGION</v>
          </cell>
        </row>
        <row r="867">
          <cell r="A867" t="str">
            <v>L72</v>
          </cell>
          <cell r="B867" t="str">
            <v>L72-10-A-CA-5UO-050</v>
          </cell>
          <cell r="C867">
            <v>867</v>
          </cell>
          <cell r="D867">
            <v>5128</v>
          </cell>
          <cell r="F867" t="str">
            <v>Chateau Fresno Landfill</v>
          </cell>
          <cell r="G867" t="str">
            <v>BU-248</v>
          </cell>
          <cell r="H867" t="str">
            <v>FRESNO</v>
          </cell>
          <cell r="I867" t="str">
            <v>CCALIF</v>
          </cell>
          <cell r="J867" t="str">
            <v>CENTRAL CALIFORNIA DISTRICT</v>
          </cell>
          <cell r="K867" t="str">
            <v>WEST</v>
          </cell>
          <cell r="L867" t="str">
            <v>WEST REGION</v>
          </cell>
        </row>
        <row r="868">
          <cell r="A868" t="str">
            <v>L74</v>
          </cell>
          <cell r="B868" t="str">
            <v>L74-10-A-MN-3PO-050</v>
          </cell>
          <cell r="C868">
            <v>868</v>
          </cell>
          <cell r="D868">
            <v>5129</v>
          </cell>
          <cell r="F868" t="str">
            <v>Pinebend Landfill</v>
          </cell>
          <cell r="G868" t="str">
            <v>BU-045</v>
          </cell>
          <cell r="H868" t="str">
            <v>TWIN CITIES POST COLLECTIONS</v>
          </cell>
          <cell r="I868" t="str">
            <v>MINNESOTA</v>
          </cell>
          <cell r="J868" t="str">
            <v>MINNESOTA DISTRICT</v>
          </cell>
          <cell r="K868" t="str">
            <v>MIDWEST</v>
          </cell>
          <cell r="L868" t="str">
            <v>MIDWEST REGION</v>
          </cell>
        </row>
        <row r="869">
          <cell r="A869" t="str">
            <v>L75</v>
          </cell>
          <cell r="B869" t="str">
            <v>L75-10-A-MN-6HO-050</v>
          </cell>
          <cell r="C869">
            <v>869</v>
          </cell>
          <cell r="D869">
            <v>5130</v>
          </cell>
          <cell r="F869" t="str">
            <v>AW -Woodlake Landfill</v>
          </cell>
          <cell r="G869" t="str">
            <v>BU-948</v>
          </cell>
          <cell r="H869" t="str">
            <v>NON-OP MINNESOTA</v>
          </cell>
          <cell r="I869" t="str">
            <v>MINNESOTA</v>
          </cell>
          <cell r="J869" t="str">
            <v>MINNESOTA DISTRICT</v>
          </cell>
          <cell r="K869" t="str">
            <v>MIDWEST</v>
          </cell>
          <cell r="L869" t="str">
            <v>MIDWEST REGION</v>
          </cell>
        </row>
        <row r="870">
          <cell r="A870" t="str">
            <v>L76</v>
          </cell>
          <cell r="B870" t="str">
            <v>L76-10-A-MO-8IO-050</v>
          </cell>
          <cell r="C870">
            <v>870</v>
          </cell>
          <cell r="D870">
            <v>5131</v>
          </cell>
          <cell r="F870" t="str">
            <v>AW -Backridge Landfill</v>
          </cell>
          <cell r="G870" t="str">
            <v>BU-031</v>
          </cell>
          <cell r="H870" t="str">
            <v>QUINCY</v>
          </cell>
          <cell r="I870" t="str">
            <v>WILLINOIS</v>
          </cell>
          <cell r="J870" t="str">
            <v>WESTERN ILLINOIS DISTRICT</v>
          </cell>
          <cell r="K870" t="str">
            <v>MIDWEST</v>
          </cell>
          <cell r="L870" t="str">
            <v>MIDWEST REGION</v>
          </cell>
        </row>
        <row r="871">
          <cell r="A871" t="str">
            <v>L77</v>
          </cell>
          <cell r="B871" t="str">
            <v>L77-10-A-IL-3PO-050</v>
          </cell>
          <cell r="C871">
            <v>871</v>
          </cell>
          <cell r="D871">
            <v>5132</v>
          </cell>
          <cell r="F871" t="str">
            <v>AW -Modern Landfill</v>
          </cell>
          <cell r="G871" t="str">
            <v>BU-969</v>
          </cell>
          <cell r="H871" t="str">
            <v>NON-OP ST. LOUIS</v>
          </cell>
          <cell r="I871" t="str">
            <v>STL METRO</v>
          </cell>
          <cell r="J871" t="str">
            <v>ST LOUIS METRO DISTRICT</v>
          </cell>
          <cell r="K871" t="str">
            <v>MIDWEST</v>
          </cell>
          <cell r="L871" t="str">
            <v>MIDWEST REGION</v>
          </cell>
        </row>
        <row r="872">
          <cell r="A872" t="str">
            <v>L78</v>
          </cell>
          <cell r="B872" t="str">
            <v>L78-10-A-MO-3PO-050</v>
          </cell>
          <cell r="C872">
            <v>872</v>
          </cell>
          <cell r="D872">
            <v>5133</v>
          </cell>
          <cell r="F872" t="str">
            <v>AW -Missouri Pass Landfill</v>
          </cell>
          <cell r="G872" t="str">
            <v>BU-969</v>
          </cell>
          <cell r="H872" t="str">
            <v>NON-OP ST. LOUIS</v>
          </cell>
          <cell r="I872" t="str">
            <v>STL METRO</v>
          </cell>
          <cell r="J872" t="str">
            <v>ST LOUIS METRO DISTRICT</v>
          </cell>
          <cell r="K872" t="str">
            <v>MIDWEST</v>
          </cell>
          <cell r="L872" t="str">
            <v>MIDWEST REGION</v>
          </cell>
        </row>
        <row r="873">
          <cell r="A873" t="str">
            <v>L79</v>
          </cell>
          <cell r="B873" t="str">
            <v>L79-10-A-WI-3PO-050</v>
          </cell>
          <cell r="C873">
            <v>873</v>
          </cell>
          <cell r="D873">
            <v>5134</v>
          </cell>
          <cell r="F873" t="str">
            <v>AW -Lad Landfill</v>
          </cell>
          <cell r="G873" t="str">
            <v>BU-046</v>
          </cell>
          <cell r="H873" t="str">
            <v>RICE LAKE</v>
          </cell>
          <cell r="I873" t="str">
            <v>MINNESOTA</v>
          </cell>
          <cell r="J873" t="str">
            <v>MINNESOTA DISTRICT</v>
          </cell>
          <cell r="K873" t="str">
            <v>MIDWEST</v>
          </cell>
          <cell r="L873" t="str">
            <v>MIDWEST REGION</v>
          </cell>
        </row>
        <row r="874">
          <cell r="A874" t="str">
            <v>L81</v>
          </cell>
          <cell r="B874" t="str">
            <v>L81-10-A-IL-3PO-050</v>
          </cell>
          <cell r="C874">
            <v>874</v>
          </cell>
          <cell r="D874">
            <v>5135</v>
          </cell>
          <cell r="F874" t="str">
            <v>Mallard Lake Landfill.</v>
          </cell>
          <cell r="G874" t="str">
            <v>BU-937</v>
          </cell>
          <cell r="H874" t="str">
            <v>NON-OP CHICAGO SUBURBAN</v>
          </cell>
          <cell r="I874" t="str">
            <v>CHICAGO</v>
          </cell>
          <cell r="J874" t="str">
            <v>CHICAGO DISTRICT</v>
          </cell>
          <cell r="K874" t="str">
            <v>MIDWEST</v>
          </cell>
          <cell r="L874" t="str">
            <v>MIDWEST REGION</v>
          </cell>
        </row>
        <row r="875">
          <cell r="A875" t="str">
            <v>L84</v>
          </cell>
          <cell r="B875" t="str">
            <v>L84-10-A-IN-3PO-050</v>
          </cell>
          <cell r="C875">
            <v>876</v>
          </cell>
          <cell r="D875">
            <v>5136</v>
          </cell>
          <cell r="F875" t="str">
            <v>Laubscher Meadows Landfill</v>
          </cell>
          <cell r="G875" t="str">
            <v>BU-105</v>
          </cell>
          <cell r="H875" t="str">
            <v>EVANSVILLE</v>
          </cell>
          <cell r="I875" t="str">
            <v>KENTUCKYTN</v>
          </cell>
          <cell r="J875" t="str">
            <v>KENTUCKY-TENNESSEE DISTRICT</v>
          </cell>
          <cell r="K875" t="str">
            <v>MIDWEST</v>
          </cell>
          <cell r="L875" t="str">
            <v>MIDWEST REGION</v>
          </cell>
        </row>
        <row r="876">
          <cell r="A876" t="str">
            <v>L87</v>
          </cell>
          <cell r="B876" t="str">
            <v>L87-10-A-TX-9YO-050</v>
          </cell>
          <cell r="C876">
            <v>877</v>
          </cell>
          <cell r="D876">
            <v>5137</v>
          </cell>
          <cell r="F876" t="str">
            <v>Abilene Landfill</v>
          </cell>
          <cell r="G876" t="str">
            <v>BU-021</v>
          </cell>
          <cell r="H876" t="str">
            <v>WEST TEXAS</v>
          </cell>
          <cell r="I876" t="str">
            <v>DFW/WESTTX</v>
          </cell>
          <cell r="J876" t="str">
            <v>DFW/WEST TEXAS DISTIRCT</v>
          </cell>
          <cell r="K876" t="str">
            <v>SOUTH</v>
          </cell>
          <cell r="L876" t="str">
            <v>SOUTH REGION</v>
          </cell>
        </row>
        <row r="877">
          <cell r="A877" t="str">
            <v>B82</v>
          </cell>
          <cell r="B877" t="str">
            <v>B82-10-A-TX-3PO-050</v>
          </cell>
          <cell r="C877">
            <v>466</v>
          </cell>
          <cell r="D877">
            <v>5138</v>
          </cell>
          <cell r="F877" t="str">
            <v>Non Collection</v>
          </cell>
          <cell r="G877" t="str">
            <v>BU-906</v>
          </cell>
          <cell r="H877" t="str">
            <v>CORPORATE OFFICE</v>
          </cell>
          <cell r="I877" t="str">
            <v>CORPOFFICE</v>
          </cell>
          <cell r="J877" t="str">
            <v>CORPORATE OFFICE DISTRICT</v>
          </cell>
          <cell r="K877" t="str">
            <v>CORPORATE</v>
          </cell>
          <cell r="L877" t="str">
            <v>CORPORATE</v>
          </cell>
        </row>
        <row r="878">
          <cell r="A878" t="str">
            <v>L89</v>
          </cell>
          <cell r="B878" t="str">
            <v>L89-10-A-CO-3PO-050</v>
          </cell>
          <cell r="C878">
            <v>878</v>
          </cell>
          <cell r="D878">
            <v>5139</v>
          </cell>
          <cell r="F878" t="str">
            <v>Fountain Landfill</v>
          </cell>
          <cell r="G878" t="str">
            <v>BU-192</v>
          </cell>
          <cell r="H878" t="str">
            <v>NON-OP COLORADO</v>
          </cell>
          <cell r="I878" t="str">
            <v>MOUNTAIN</v>
          </cell>
          <cell r="J878" t="str">
            <v>MOUNTAIN DISTRICT</v>
          </cell>
          <cell r="K878" t="str">
            <v>WEST</v>
          </cell>
          <cell r="L878" t="str">
            <v>WEST REGION</v>
          </cell>
        </row>
        <row r="879">
          <cell r="A879" t="str">
            <v>L93</v>
          </cell>
          <cell r="B879" t="str">
            <v>L93-10-A-AL-8DO-050</v>
          </cell>
          <cell r="C879">
            <v>879</v>
          </cell>
          <cell r="D879">
            <v>5140</v>
          </cell>
          <cell r="F879" t="str">
            <v>Morris Farm Landfill</v>
          </cell>
          <cell r="G879" t="str">
            <v>BU-005</v>
          </cell>
          <cell r="H879" t="str">
            <v>HUNTSVILLE</v>
          </cell>
          <cell r="I879" t="str">
            <v>GEORGIA</v>
          </cell>
          <cell r="J879" t="str">
            <v>GEORGIA DISTRICT</v>
          </cell>
          <cell r="K879" t="str">
            <v>SOUTH</v>
          </cell>
          <cell r="L879" t="str">
            <v>SOUTH REGION</v>
          </cell>
        </row>
        <row r="880">
          <cell r="A880" t="str">
            <v>L95</v>
          </cell>
          <cell r="B880" t="str">
            <v>L95-10-A-KY-E5O-050</v>
          </cell>
          <cell r="C880">
            <v>881</v>
          </cell>
          <cell r="D880">
            <v>5141</v>
          </cell>
          <cell r="F880" t="str">
            <v>Benson Valley Landfill</v>
          </cell>
          <cell r="G880" t="str">
            <v>BU-137</v>
          </cell>
          <cell r="H880" t="str">
            <v>LEXINGTON / FRANKFURT</v>
          </cell>
          <cell r="I880" t="str">
            <v>KENTUCKYTN</v>
          </cell>
          <cell r="J880" t="str">
            <v>KENTUCKY-TENNESSEE DISTRICT</v>
          </cell>
          <cell r="K880" t="str">
            <v>MIDWEST</v>
          </cell>
          <cell r="L880" t="str">
            <v>MIDWEST REGION</v>
          </cell>
        </row>
        <row r="881">
          <cell r="A881" t="str">
            <v>L96</v>
          </cell>
          <cell r="B881" t="str">
            <v>L96-10-A-MS-8JO-050</v>
          </cell>
          <cell r="C881">
            <v>882</v>
          </cell>
          <cell r="D881">
            <v>5142</v>
          </cell>
          <cell r="F881" t="str">
            <v>Big River Landfill</v>
          </cell>
          <cell r="G881" t="str">
            <v>BU-009</v>
          </cell>
          <cell r="H881" t="str">
            <v>GREENVILLE MS</v>
          </cell>
          <cell r="I881" t="str">
            <v>MISSVALLEY</v>
          </cell>
          <cell r="J881" t="str">
            <v>MISSISSIPPI VALLEY DISTRICT</v>
          </cell>
          <cell r="K881" t="str">
            <v>SOUTH</v>
          </cell>
          <cell r="L881" t="str">
            <v>SOUTH REGION</v>
          </cell>
        </row>
        <row r="882">
          <cell r="A882" t="str">
            <v>L98</v>
          </cell>
          <cell r="B882" t="str">
            <v>L98-10-A-OK-8KO-050</v>
          </cell>
          <cell r="C882">
            <v>883</v>
          </cell>
          <cell r="D882">
            <v>5143</v>
          </cell>
          <cell r="F882" t="str">
            <v>51B Landfill NO 1</v>
          </cell>
          <cell r="G882" t="str">
            <v>BU-022</v>
          </cell>
          <cell r="H882" t="str">
            <v>EASTERN OKLAHOMA</v>
          </cell>
          <cell r="I882" t="str">
            <v>W MO/OK</v>
          </cell>
          <cell r="J882" t="str">
            <v>W MISSOURI/OKLAHOMA DISTRICT</v>
          </cell>
          <cell r="K882" t="str">
            <v>MIDWEST</v>
          </cell>
          <cell r="L882" t="str">
            <v>MIDWEST REGION</v>
          </cell>
        </row>
        <row r="883">
          <cell r="A883" t="str">
            <v>L99</v>
          </cell>
          <cell r="B883" t="str">
            <v>L99-10-A-OK-8KO-050</v>
          </cell>
          <cell r="C883">
            <v>884</v>
          </cell>
          <cell r="D883">
            <v>5144</v>
          </cell>
          <cell r="F883" t="str">
            <v>Broken Arrow Landfill</v>
          </cell>
          <cell r="G883" t="str">
            <v>BU-960</v>
          </cell>
          <cell r="H883" t="str">
            <v>NON-OP OKLAHOMA / WEST TEXAS</v>
          </cell>
          <cell r="I883" t="str">
            <v>W MO/OK</v>
          </cell>
          <cell r="J883" t="str">
            <v>W MISSOURI/OKLAHOMA DISTRICT</v>
          </cell>
          <cell r="K883" t="str">
            <v>MIDWEST</v>
          </cell>
          <cell r="L883" t="str">
            <v>MIDWEST REGION</v>
          </cell>
        </row>
        <row r="884">
          <cell r="A884" t="str">
            <v>PH0</v>
          </cell>
          <cell r="B884" t="str">
            <v>PH0-10-A-AZ-03O-050</v>
          </cell>
          <cell r="C884">
            <v>968</v>
          </cell>
          <cell r="D884">
            <v>5400</v>
          </cell>
          <cell r="F884" t="str">
            <v>G &amp; H</v>
          </cell>
          <cell r="G884" t="str">
            <v>BU-901</v>
          </cell>
          <cell r="H884" t="str">
            <v>CORPORATE LANDFILLS</v>
          </cell>
          <cell r="I884" t="str">
            <v>CORP LF</v>
          </cell>
          <cell r="J884" t="str">
            <v>CORPORATE LANDFILL DISTRICT</v>
          </cell>
          <cell r="K884" t="str">
            <v>CORPORATE</v>
          </cell>
          <cell r="L884" t="str">
            <v>CORPORATE</v>
          </cell>
        </row>
        <row r="885">
          <cell r="A885" t="str">
            <v>PH9</v>
          </cell>
          <cell r="B885" t="str">
            <v>PH9-10-A-AZ-03O-050</v>
          </cell>
          <cell r="C885">
            <v>970</v>
          </cell>
          <cell r="D885">
            <v>5401</v>
          </cell>
          <cell r="F885" t="str">
            <v>Butterworth</v>
          </cell>
          <cell r="G885" t="str">
            <v>BU-901</v>
          </cell>
          <cell r="H885" t="str">
            <v>CORPORATE LANDFILLS</v>
          </cell>
          <cell r="I885" t="str">
            <v>CORP LF</v>
          </cell>
          <cell r="J885" t="str">
            <v>CORPORATE LANDFILL DISTRICT</v>
          </cell>
          <cell r="K885" t="str">
            <v>CORPORATE</v>
          </cell>
          <cell r="L885" t="str">
            <v>CORPORATE</v>
          </cell>
        </row>
        <row r="886">
          <cell r="A886" t="str">
            <v>PI0</v>
          </cell>
          <cell r="B886" t="str">
            <v>PI0-10-A-AZ-03O-050</v>
          </cell>
          <cell r="C886">
            <v>971</v>
          </cell>
          <cell r="D886">
            <v>5402</v>
          </cell>
          <cell r="F886" t="str">
            <v>Cherokee Run</v>
          </cell>
          <cell r="G886" t="str">
            <v>BU-901</v>
          </cell>
          <cell r="H886" t="str">
            <v>CORPORATE LANDFILLS</v>
          </cell>
          <cell r="I886" t="str">
            <v>CORP LF</v>
          </cell>
          <cell r="J886" t="str">
            <v>CORPORATE LANDFILL DISTRICT</v>
          </cell>
          <cell r="K886" t="str">
            <v>CORPORATE</v>
          </cell>
          <cell r="L886" t="str">
            <v>CORPORATE</v>
          </cell>
        </row>
        <row r="887">
          <cell r="A887" t="str">
            <v>PI2</v>
          </cell>
          <cell r="B887" t="str">
            <v>PI2-10-A-AZ-03O-050</v>
          </cell>
          <cell r="C887">
            <v>972</v>
          </cell>
          <cell r="D887">
            <v>5403</v>
          </cell>
          <cell r="F887" t="str">
            <v>Chrysler-Fenton Creek, MO</v>
          </cell>
          <cell r="G887" t="str">
            <v>BU-901</v>
          </cell>
          <cell r="H887" t="str">
            <v>CORPORATE LANDFILLS</v>
          </cell>
          <cell r="I887" t="str">
            <v>CORP LF</v>
          </cell>
          <cell r="J887" t="str">
            <v>CORPORATE LANDFILL DISTRICT</v>
          </cell>
          <cell r="K887" t="str">
            <v>CORPORATE</v>
          </cell>
          <cell r="L887" t="str">
            <v>CORPORATE</v>
          </cell>
        </row>
        <row r="888">
          <cell r="A888" t="str">
            <v>PI3</v>
          </cell>
          <cell r="B888" t="str">
            <v>PI3-10-A-AZ-03O-050</v>
          </cell>
          <cell r="C888">
            <v>973</v>
          </cell>
          <cell r="D888">
            <v>5404</v>
          </cell>
          <cell r="F888" t="str">
            <v>Chula Vista</v>
          </cell>
          <cell r="G888" t="str">
            <v>BU-901</v>
          </cell>
          <cell r="H888" t="str">
            <v>CORPORATE LANDFILLS</v>
          </cell>
          <cell r="I888" t="str">
            <v>CORP LF</v>
          </cell>
          <cell r="J888" t="str">
            <v>CORPORATE LANDFILL DISTRICT</v>
          </cell>
          <cell r="K888" t="str">
            <v>CORPORATE</v>
          </cell>
          <cell r="L888" t="str">
            <v>CORPORATE</v>
          </cell>
        </row>
        <row r="889">
          <cell r="A889" t="str">
            <v>PI6</v>
          </cell>
          <cell r="B889" t="str">
            <v>PI6-10-A-AZ-03O-050</v>
          </cell>
          <cell r="C889">
            <v>974</v>
          </cell>
          <cell r="D889">
            <v>5405</v>
          </cell>
          <cell r="F889" t="str">
            <v>Combe Fill S. (Pinto/Luciano)</v>
          </cell>
          <cell r="G889" t="str">
            <v>BU-901</v>
          </cell>
          <cell r="H889" t="str">
            <v>CORPORATE LANDFILLS</v>
          </cell>
          <cell r="I889" t="str">
            <v>CORP LF</v>
          </cell>
          <cell r="J889" t="str">
            <v>CORPORATE LANDFILL DISTRICT</v>
          </cell>
          <cell r="K889" t="str">
            <v>CORPORATE</v>
          </cell>
          <cell r="L889" t="str">
            <v>CORPORATE</v>
          </cell>
        </row>
        <row r="890">
          <cell r="A890" t="str">
            <v>PI7</v>
          </cell>
          <cell r="B890" t="str">
            <v>PI7-10-A-AZ-03O-050</v>
          </cell>
          <cell r="C890">
            <v>975</v>
          </cell>
          <cell r="D890">
            <v>5406</v>
          </cell>
          <cell r="F890" t="str">
            <v>Conklin</v>
          </cell>
          <cell r="G890" t="str">
            <v>BU-901</v>
          </cell>
          <cell r="H890" t="str">
            <v>CORPORATE LANDFILLS</v>
          </cell>
          <cell r="I890" t="str">
            <v>CORP LF</v>
          </cell>
          <cell r="J890" t="str">
            <v>CORPORATE LANDFILL DISTRICT</v>
          </cell>
          <cell r="K890" t="str">
            <v>CORPORATE</v>
          </cell>
          <cell r="L890" t="str">
            <v>CORPORATE</v>
          </cell>
        </row>
        <row r="891">
          <cell r="A891" t="str">
            <v>PI8</v>
          </cell>
          <cell r="B891" t="str">
            <v>PI8-10-A-AZ-03O-050</v>
          </cell>
          <cell r="C891">
            <v>976</v>
          </cell>
          <cell r="D891">
            <v>5407</v>
          </cell>
          <cell r="F891" t="str">
            <v>Corporate</v>
          </cell>
          <cell r="G891" t="str">
            <v>BU-901</v>
          </cell>
          <cell r="H891" t="str">
            <v>CORPORATE LANDFILLS</v>
          </cell>
          <cell r="I891" t="str">
            <v>CORP LF</v>
          </cell>
          <cell r="J891" t="str">
            <v>CORPORATE LANDFILL DISTRICT</v>
          </cell>
          <cell r="K891" t="str">
            <v>CORPORATE</v>
          </cell>
          <cell r="L891" t="str">
            <v>CORPORATE</v>
          </cell>
        </row>
        <row r="892">
          <cell r="A892" t="str">
            <v>PI9</v>
          </cell>
          <cell r="B892" t="str">
            <v>PI9-10-A-AZ-03O-050</v>
          </cell>
          <cell r="C892">
            <v>977</v>
          </cell>
          <cell r="D892">
            <v>5408</v>
          </cell>
          <cell r="F892" t="str">
            <v>CPI(ASWI-Pfohl/Luciano Site)</v>
          </cell>
          <cell r="G892" t="str">
            <v>BU-901</v>
          </cell>
          <cell r="H892" t="str">
            <v>CORPORATE LANDFILLS</v>
          </cell>
          <cell r="I892" t="str">
            <v>CORP LF</v>
          </cell>
          <cell r="J892" t="str">
            <v>CORPORATE LANDFILL DISTRICT</v>
          </cell>
          <cell r="K892" t="str">
            <v>CORPORATE</v>
          </cell>
          <cell r="L892" t="str">
            <v>CORPORATE</v>
          </cell>
        </row>
        <row r="893">
          <cell r="A893" t="str">
            <v>PJ0</v>
          </cell>
          <cell r="B893" t="str">
            <v>PJ0-10-A-AZ-03O-050</v>
          </cell>
          <cell r="C893">
            <v>978</v>
          </cell>
          <cell r="D893">
            <v>5409</v>
          </cell>
          <cell r="F893" t="str">
            <v>CPI (Bridgeton)</v>
          </cell>
          <cell r="G893" t="str">
            <v>BU-901</v>
          </cell>
          <cell r="H893" t="str">
            <v>CORPORATE LANDFILLS</v>
          </cell>
          <cell r="I893" t="str">
            <v>CORP LF</v>
          </cell>
          <cell r="J893" t="str">
            <v>CORPORATE LANDFILL DISTRICT</v>
          </cell>
          <cell r="K893" t="str">
            <v>CORPORATE</v>
          </cell>
          <cell r="L893" t="str">
            <v>CORPORATE</v>
          </cell>
        </row>
        <row r="894">
          <cell r="A894" t="str">
            <v>PJ4</v>
          </cell>
          <cell r="B894" t="str">
            <v>PJ4-10-A-AZ-03O-050</v>
          </cell>
          <cell r="C894">
            <v>979</v>
          </cell>
          <cell r="D894">
            <v>5410</v>
          </cell>
          <cell r="F894" t="str">
            <v>EMCON (field) Liability</v>
          </cell>
          <cell r="G894" t="str">
            <v>BU-901</v>
          </cell>
          <cell r="H894" t="str">
            <v>CORPORATE LANDFILLS</v>
          </cell>
          <cell r="I894" t="str">
            <v>CORP LF</v>
          </cell>
          <cell r="J894" t="str">
            <v>CORPORATE LANDFILL DISTRICT</v>
          </cell>
          <cell r="K894" t="str">
            <v>CORPORATE</v>
          </cell>
          <cell r="L894" t="str">
            <v>CORPORATE</v>
          </cell>
        </row>
        <row r="895">
          <cell r="A895" t="str">
            <v>PJ5</v>
          </cell>
          <cell r="B895" t="str">
            <v>PJ5-10-A-AZ-03O-050</v>
          </cell>
          <cell r="C895">
            <v>980</v>
          </cell>
          <cell r="D895">
            <v>5411</v>
          </cell>
          <cell r="F895" t="str">
            <v>Evergreen Scavenger (Liberty)</v>
          </cell>
          <cell r="G895" t="str">
            <v>BU-901</v>
          </cell>
          <cell r="H895" t="str">
            <v>CORPORATE LANDFILLS</v>
          </cell>
          <cell r="I895" t="str">
            <v>CORP LF</v>
          </cell>
          <cell r="J895" t="str">
            <v>CORPORATE LANDFILL DISTRICT</v>
          </cell>
          <cell r="K895" t="str">
            <v>CORPORATE</v>
          </cell>
          <cell r="L895" t="str">
            <v>CORPORATE</v>
          </cell>
        </row>
        <row r="896">
          <cell r="A896" t="str">
            <v>PJ9</v>
          </cell>
          <cell r="B896" t="str">
            <v>PJ9-10-A-AZ-03O-050</v>
          </cell>
          <cell r="C896">
            <v>981</v>
          </cell>
          <cell r="D896">
            <v>5412</v>
          </cell>
          <cell r="F896" t="str">
            <v>General/Legal</v>
          </cell>
          <cell r="G896" t="str">
            <v>BU-901</v>
          </cell>
          <cell r="H896" t="str">
            <v>CORPORATE LANDFILLS</v>
          </cell>
          <cell r="I896" t="str">
            <v>CORP LF</v>
          </cell>
          <cell r="J896" t="str">
            <v>CORPORATE LANDFILL DISTRICT</v>
          </cell>
          <cell r="K896" t="str">
            <v>CORPORATE</v>
          </cell>
          <cell r="L896" t="str">
            <v>CORPORATE</v>
          </cell>
        </row>
        <row r="897">
          <cell r="A897" t="str">
            <v>PK1</v>
          </cell>
          <cell r="B897" t="str">
            <v>PK1-10-A-AZ-03O-050</v>
          </cell>
          <cell r="C897">
            <v>982</v>
          </cell>
          <cell r="D897">
            <v>5413</v>
          </cell>
          <cell r="F897" t="str">
            <v>HWH Properties, FL</v>
          </cell>
          <cell r="G897" t="str">
            <v>BU-901</v>
          </cell>
          <cell r="H897" t="str">
            <v>CORPORATE LANDFILLS</v>
          </cell>
          <cell r="I897" t="str">
            <v>CORP LF</v>
          </cell>
          <cell r="J897" t="str">
            <v>CORPORATE LANDFILL DISTRICT</v>
          </cell>
          <cell r="K897" t="str">
            <v>CORPORATE</v>
          </cell>
          <cell r="L897" t="str">
            <v>CORPORATE</v>
          </cell>
        </row>
        <row r="898">
          <cell r="A898" t="str">
            <v>PK5</v>
          </cell>
          <cell r="B898" t="str">
            <v>PK5-10-A-AZ-03O-050</v>
          </cell>
          <cell r="C898">
            <v>983</v>
          </cell>
          <cell r="D898">
            <v>5414</v>
          </cell>
          <cell r="F898" t="str">
            <v>Keystone, PA</v>
          </cell>
          <cell r="G898" t="str">
            <v>BU-901</v>
          </cell>
          <cell r="H898" t="str">
            <v>CORPORATE LANDFILLS</v>
          </cell>
          <cell r="I898" t="str">
            <v>CORP LF</v>
          </cell>
          <cell r="J898" t="str">
            <v>CORPORATE LANDFILL DISTRICT</v>
          </cell>
          <cell r="K898" t="str">
            <v>CORPORATE</v>
          </cell>
          <cell r="L898" t="str">
            <v>CORPORATE</v>
          </cell>
        </row>
        <row r="899">
          <cell r="A899" t="str">
            <v>PL0</v>
          </cell>
          <cell r="B899" t="str">
            <v>PL0-10-A-AZ-03O-050</v>
          </cell>
          <cell r="C899">
            <v>984</v>
          </cell>
          <cell r="D899">
            <v>5415</v>
          </cell>
          <cell r="F899" t="str">
            <v>LFG-Livingston (ADSI)</v>
          </cell>
          <cell r="G899" t="str">
            <v>BU-901</v>
          </cell>
          <cell r="H899" t="str">
            <v>CORPORATE LANDFILLS</v>
          </cell>
          <cell r="I899" t="str">
            <v>CORP LF</v>
          </cell>
          <cell r="J899" t="str">
            <v>CORPORATE LANDFILL DISTRICT</v>
          </cell>
          <cell r="K899" t="str">
            <v>CORPORATE</v>
          </cell>
          <cell r="L899" t="str">
            <v>CORPORATE</v>
          </cell>
        </row>
        <row r="900">
          <cell r="A900" t="str">
            <v>PL1</v>
          </cell>
          <cell r="B900" t="str">
            <v>PL1-10-A-AZ-03O-050</v>
          </cell>
          <cell r="C900">
            <v>985</v>
          </cell>
          <cell r="D900">
            <v>5416</v>
          </cell>
          <cell r="F900" t="str">
            <v>LFG-Wheatland (ADSI)</v>
          </cell>
          <cell r="G900" t="str">
            <v>BU-901</v>
          </cell>
          <cell r="H900" t="str">
            <v>CORPORATE LANDFILLS</v>
          </cell>
          <cell r="I900" t="str">
            <v>CORP LF</v>
          </cell>
          <cell r="J900" t="str">
            <v>CORPORATE LANDFILL DISTRICT</v>
          </cell>
          <cell r="K900" t="str">
            <v>CORPORATE</v>
          </cell>
          <cell r="L900" t="str">
            <v>CORPORATE</v>
          </cell>
        </row>
        <row r="901">
          <cell r="A901" t="str">
            <v>PL4</v>
          </cell>
          <cell r="B901" t="str">
            <v>PL4-10-A-AZ-03O-050</v>
          </cell>
          <cell r="C901">
            <v>986</v>
          </cell>
          <cell r="D901">
            <v>5417</v>
          </cell>
          <cell r="F901" t="str">
            <v>Livingston (ADSI)</v>
          </cell>
          <cell r="G901" t="str">
            <v>BU-901</v>
          </cell>
          <cell r="H901" t="str">
            <v>CORPORATE LANDFILLS</v>
          </cell>
          <cell r="I901" t="str">
            <v>CORP LF</v>
          </cell>
          <cell r="J901" t="str">
            <v>CORPORATE LANDFILL DISTRICT</v>
          </cell>
          <cell r="K901" t="str">
            <v>CORPORATE</v>
          </cell>
          <cell r="L901" t="str">
            <v>CORPORATE</v>
          </cell>
        </row>
        <row r="902">
          <cell r="A902" t="str">
            <v>PL6</v>
          </cell>
          <cell r="B902" t="str">
            <v>PL6-10-A-AZ-03O-050</v>
          </cell>
          <cell r="C902">
            <v>987</v>
          </cell>
          <cell r="D902">
            <v>5418</v>
          </cell>
          <cell r="F902" t="str">
            <v>Miami County, OH</v>
          </cell>
          <cell r="G902" t="str">
            <v>BU-901</v>
          </cell>
          <cell r="H902" t="str">
            <v>CORPORATE LANDFILLS</v>
          </cell>
          <cell r="I902" t="str">
            <v>CORP LF</v>
          </cell>
          <cell r="J902" t="str">
            <v>CORPORATE LANDFILL DISTRICT</v>
          </cell>
          <cell r="K902" t="str">
            <v>CORPORATE</v>
          </cell>
          <cell r="L902" t="str">
            <v>CORPORATE</v>
          </cell>
        </row>
        <row r="903">
          <cell r="A903" t="str">
            <v>PL7</v>
          </cell>
          <cell r="B903" t="str">
            <v>PL7-10-A-AZ-03O-050</v>
          </cell>
          <cell r="C903">
            <v>988</v>
          </cell>
          <cell r="D903">
            <v>5419</v>
          </cell>
          <cell r="F903" t="str">
            <v>New 104E Assume 1</v>
          </cell>
          <cell r="G903" t="str">
            <v>BU-901</v>
          </cell>
          <cell r="H903" t="str">
            <v>CORPORATE LANDFILLS</v>
          </cell>
          <cell r="I903" t="str">
            <v>CORP LF</v>
          </cell>
          <cell r="J903" t="str">
            <v>CORPORATE LANDFILL DISTRICT</v>
          </cell>
          <cell r="K903" t="str">
            <v>CORPORATE</v>
          </cell>
          <cell r="L903" t="str">
            <v>CORPORATE</v>
          </cell>
        </row>
        <row r="904">
          <cell r="A904" t="str">
            <v>PL8</v>
          </cell>
          <cell r="B904" t="str">
            <v>PL8-10-A-AZ-03O-050</v>
          </cell>
          <cell r="C904">
            <v>989</v>
          </cell>
          <cell r="D904">
            <v>5420</v>
          </cell>
          <cell r="F904" t="str">
            <v>Norfolk/CRD</v>
          </cell>
          <cell r="G904" t="str">
            <v>BU-901</v>
          </cell>
          <cell r="H904" t="str">
            <v>CORPORATE LANDFILLS</v>
          </cell>
          <cell r="I904" t="str">
            <v>CORP LF</v>
          </cell>
          <cell r="J904" t="str">
            <v>CORPORATE LANDFILL DISTRICT</v>
          </cell>
          <cell r="K904" t="str">
            <v>CORPORATE</v>
          </cell>
          <cell r="L904" t="str">
            <v>CORPORATE</v>
          </cell>
        </row>
        <row r="905">
          <cell r="A905" t="str">
            <v>PL9</v>
          </cell>
          <cell r="B905" t="str">
            <v>PL9-10-A-AZ-03O-050</v>
          </cell>
          <cell r="C905">
            <v>990</v>
          </cell>
          <cell r="D905">
            <v>5421</v>
          </cell>
          <cell r="F905" t="str">
            <v>Northfork (ADSI)</v>
          </cell>
          <cell r="G905" t="str">
            <v>BU-901</v>
          </cell>
          <cell r="H905" t="str">
            <v>CORPORATE LANDFILLS</v>
          </cell>
          <cell r="I905" t="str">
            <v>CORP LF</v>
          </cell>
          <cell r="J905" t="str">
            <v>CORPORATE LANDFILL DISTRICT</v>
          </cell>
          <cell r="K905" t="str">
            <v>CORPORATE</v>
          </cell>
          <cell r="L905" t="str">
            <v>CORPORATE</v>
          </cell>
        </row>
        <row r="906">
          <cell r="A906" t="str">
            <v>PM4</v>
          </cell>
          <cell r="B906" t="str">
            <v>PM4-10-A-AZ-03O-050</v>
          </cell>
          <cell r="C906">
            <v>991</v>
          </cell>
          <cell r="D906">
            <v>5422</v>
          </cell>
          <cell r="F906" t="str">
            <v>Plainville</v>
          </cell>
          <cell r="G906" t="str">
            <v>BU-901</v>
          </cell>
          <cell r="H906" t="str">
            <v>CORPORATE LANDFILLS</v>
          </cell>
          <cell r="I906" t="str">
            <v>CORP LF</v>
          </cell>
          <cell r="J906" t="str">
            <v>CORPORATE LANDFILL DISTRICT</v>
          </cell>
          <cell r="K906" t="str">
            <v>CORPORATE</v>
          </cell>
          <cell r="L906" t="str">
            <v>CORPORATE</v>
          </cell>
        </row>
        <row r="907">
          <cell r="A907" t="str">
            <v>PM5</v>
          </cell>
          <cell r="B907" t="str">
            <v>PM5-10-A-AZ-03O-050</v>
          </cell>
          <cell r="C907">
            <v>992</v>
          </cell>
          <cell r="D907">
            <v>5423</v>
          </cell>
          <cell r="F907" t="str">
            <v>Plainville, MA</v>
          </cell>
          <cell r="G907" t="str">
            <v>BU-901</v>
          </cell>
          <cell r="H907" t="str">
            <v>CORPORATE LANDFILLS</v>
          </cell>
          <cell r="I907" t="str">
            <v>CORP LF</v>
          </cell>
          <cell r="J907" t="str">
            <v>CORPORATE LANDFILL DISTRICT</v>
          </cell>
          <cell r="K907" t="str">
            <v>CORPORATE</v>
          </cell>
          <cell r="L907" t="str">
            <v>CORPORATE</v>
          </cell>
        </row>
        <row r="908">
          <cell r="A908" t="str">
            <v>PM6</v>
          </cell>
          <cell r="B908" t="str">
            <v>PM6-10-A-AZ-03O-050</v>
          </cell>
          <cell r="C908">
            <v>993</v>
          </cell>
          <cell r="D908">
            <v>5424</v>
          </cell>
          <cell r="F908" t="str">
            <v>Powell Rd, OH</v>
          </cell>
          <cell r="G908" t="str">
            <v>BU-901</v>
          </cell>
          <cell r="H908" t="str">
            <v>CORPORATE LANDFILLS</v>
          </cell>
          <cell r="I908" t="str">
            <v>CORP LF</v>
          </cell>
          <cell r="J908" t="str">
            <v>CORPORATE LANDFILL DISTRICT</v>
          </cell>
          <cell r="K908" t="str">
            <v>CORPORATE</v>
          </cell>
          <cell r="L908" t="str">
            <v>CORPORATE</v>
          </cell>
        </row>
        <row r="909">
          <cell r="A909" t="str">
            <v>PN0</v>
          </cell>
          <cell r="B909" t="str">
            <v>PN0-10-A-AZ-03O-050</v>
          </cell>
          <cell r="C909">
            <v>994</v>
          </cell>
          <cell r="D909">
            <v>5425</v>
          </cell>
          <cell r="F909" t="str">
            <v>RC Miller (ADSI)</v>
          </cell>
          <cell r="G909" t="str">
            <v>BU-901</v>
          </cell>
          <cell r="H909" t="str">
            <v>CORPORATE LANDFILLS</v>
          </cell>
          <cell r="I909" t="str">
            <v>CORP LF</v>
          </cell>
          <cell r="J909" t="str">
            <v>CORPORATE LANDFILL DISTRICT</v>
          </cell>
          <cell r="K909" t="str">
            <v>CORPORATE</v>
          </cell>
          <cell r="L909" t="str">
            <v>CORPORATE</v>
          </cell>
        </row>
        <row r="910">
          <cell r="A910" t="str">
            <v>PN4</v>
          </cell>
          <cell r="B910" t="str">
            <v>PN4-10-A-AZ-03O-050</v>
          </cell>
          <cell r="C910">
            <v>995</v>
          </cell>
          <cell r="D910">
            <v>5426</v>
          </cell>
          <cell r="F910" t="str">
            <v>Rowley</v>
          </cell>
          <cell r="G910" t="str">
            <v>BU-901</v>
          </cell>
          <cell r="H910" t="str">
            <v>CORPORATE LANDFILLS</v>
          </cell>
          <cell r="I910" t="str">
            <v>CORP LF</v>
          </cell>
          <cell r="J910" t="str">
            <v>CORPORATE LANDFILL DISTRICT</v>
          </cell>
          <cell r="K910" t="str">
            <v>CORPORATE</v>
          </cell>
          <cell r="L910" t="str">
            <v>CORPORATE</v>
          </cell>
        </row>
        <row r="911">
          <cell r="A911" t="str">
            <v>PN5</v>
          </cell>
          <cell r="B911" t="str">
            <v>PN5-10-A-AZ-03O-050</v>
          </cell>
          <cell r="C911">
            <v>996</v>
          </cell>
          <cell r="D911">
            <v>5427</v>
          </cell>
          <cell r="F911" t="str">
            <v>Roxana (Cahokia Rd LF)</v>
          </cell>
          <cell r="G911" t="str">
            <v>BU-901</v>
          </cell>
          <cell r="H911" t="str">
            <v>CORPORATE LANDFILLS</v>
          </cell>
          <cell r="I911" t="str">
            <v>CORP LF</v>
          </cell>
          <cell r="J911" t="str">
            <v>CORPORATE LANDFILL DISTRICT</v>
          </cell>
          <cell r="K911" t="str">
            <v>CORPORATE</v>
          </cell>
          <cell r="L911" t="str">
            <v>CORPORATE</v>
          </cell>
        </row>
        <row r="912">
          <cell r="A912" t="str">
            <v>PN7</v>
          </cell>
          <cell r="B912" t="str">
            <v>PN7-10-A-AZ-03O-050</v>
          </cell>
          <cell r="C912">
            <v>997</v>
          </cell>
          <cell r="D912">
            <v>5428</v>
          </cell>
          <cell r="F912" t="str">
            <v>Saline Cty (Liberty)</v>
          </cell>
          <cell r="G912" t="str">
            <v>BU-901</v>
          </cell>
          <cell r="H912" t="str">
            <v>CORPORATE LANDFILLS</v>
          </cell>
          <cell r="I912" t="str">
            <v>CORP LF</v>
          </cell>
          <cell r="J912" t="str">
            <v>CORPORATE LANDFILL DISTRICT</v>
          </cell>
          <cell r="K912" t="str">
            <v>CORPORATE</v>
          </cell>
          <cell r="L912" t="str">
            <v>CORPORATE</v>
          </cell>
        </row>
        <row r="913">
          <cell r="A913" t="str">
            <v>PN8</v>
          </cell>
          <cell r="B913" t="str">
            <v>PN8-10-A-AZ-03O-050</v>
          </cell>
          <cell r="C913">
            <v>998</v>
          </cell>
          <cell r="D913">
            <v>5429</v>
          </cell>
          <cell r="F913" t="str">
            <v>Schaeffer, MA</v>
          </cell>
          <cell r="G913" t="str">
            <v>BU-901</v>
          </cell>
          <cell r="H913" t="str">
            <v>CORPORATE LANDFILLS</v>
          </cell>
          <cell r="I913" t="str">
            <v>CORP LF</v>
          </cell>
          <cell r="J913" t="str">
            <v>CORPORATE LANDFILL DISTRICT</v>
          </cell>
          <cell r="K913" t="str">
            <v>CORPORATE</v>
          </cell>
          <cell r="L913" t="str">
            <v>CORPORATE</v>
          </cell>
        </row>
        <row r="914">
          <cell r="A914" t="str">
            <v>PO1</v>
          </cell>
          <cell r="B914" t="str">
            <v>PO1-10-A-AZ-03O-050</v>
          </cell>
          <cell r="C914">
            <v>999</v>
          </cell>
          <cell r="D914">
            <v>5430</v>
          </cell>
          <cell r="F914" t="str">
            <v>Sinclair Paint (Commerce)</v>
          </cell>
          <cell r="G914" t="str">
            <v>BU-901</v>
          </cell>
          <cell r="H914" t="str">
            <v>CORPORATE LANDFILLS</v>
          </cell>
          <cell r="I914" t="str">
            <v>CORP LF</v>
          </cell>
          <cell r="J914" t="str">
            <v>CORPORATE LANDFILL DISTRICT</v>
          </cell>
          <cell r="K914" t="str">
            <v>CORPORATE</v>
          </cell>
          <cell r="L914" t="str">
            <v>CORPORATE</v>
          </cell>
        </row>
        <row r="915">
          <cell r="A915" t="str">
            <v>PO4</v>
          </cell>
          <cell r="B915" t="str">
            <v>PO4-10-A-AZ-03O-050</v>
          </cell>
          <cell r="C915">
            <v>1000</v>
          </cell>
          <cell r="D915">
            <v>5431</v>
          </cell>
          <cell r="F915" t="str">
            <v>Taylor Rd, FL</v>
          </cell>
          <cell r="G915" t="str">
            <v>BU-901</v>
          </cell>
          <cell r="H915" t="str">
            <v>CORPORATE LANDFILLS</v>
          </cell>
          <cell r="I915" t="str">
            <v>CORP LF</v>
          </cell>
          <cell r="J915" t="str">
            <v>CORPORATE LANDFILL DISTRICT</v>
          </cell>
          <cell r="K915" t="str">
            <v>CORPORATE</v>
          </cell>
          <cell r="L915" t="str">
            <v>CORPORATE</v>
          </cell>
        </row>
        <row r="916">
          <cell r="A916" t="str">
            <v>PO5</v>
          </cell>
          <cell r="B916" t="str">
            <v>PO5-10-A-AZ-03O-050</v>
          </cell>
          <cell r="C916">
            <v>1001</v>
          </cell>
          <cell r="D916">
            <v>5432</v>
          </cell>
          <cell r="F916" t="str">
            <v>Tri County (Laidlaw site)</v>
          </cell>
          <cell r="G916" t="str">
            <v>BU-901</v>
          </cell>
          <cell r="H916" t="str">
            <v>CORPORATE LANDFILLS</v>
          </cell>
          <cell r="I916" t="str">
            <v>CORP LF</v>
          </cell>
          <cell r="J916" t="str">
            <v>CORPORATE LANDFILL DISTRICT</v>
          </cell>
          <cell r="K916" t="str">
            <v>CORPORATE</v>
          </cell>
          <cell r="L916" t="str">
            <v>CORPORATE</v>
          </cell>
        </row>
        <row r="917">
          <cell r="A917" t="str">
            <v>PO8</v>
          </cell>
          <cell r="B917" t="str">
            <v>PO8-10-A-AZ-03O-050</v>
          </cell>
          <cell r="C917">
            <v>1002</v>
          </cell>
          <cell r="D917">
            <v>5433</v>
          </cell>
          <cell r="F917" t="str">
            <v>Wyandot (ADSI)</v>
          </cell>
          <cell r="G917" t="str">
            <v>BU-901</v>
          </cell>
          <cell r="H917" t="str">
            <v>CORPORATE LANDFILLS</v>
          </cell>
          <cell r="I917" t="str">
            <v>CORP LF</v>
          </cell>
          <cell r="J917" t="str">
            <v>CORPORATE LANDFILL DISTRICT</v>
          </cell>
          <cell r="K917" t="str">
            <v>CORPORATE</v>
          </cell>
          <cell r="L917" t="str">
            <v>CORPORATE</v>
          </cell>
        </row>
        <row r="918">
          <cell r="A918" t="str">
            <v>PO9</v>
          </cell>
          <cell r="B918" t="str">
            <v>PO9-10-A-AZ-03O-050</v>
          </cell>
          <cell r="C918">
            <v>1003</v>
          </cell>
          <cell r="D918">
            <v>5434</v>
          </cell>
          <cell r="F918" t="str">
            <v>Florida Petroleum Processors</v>
          </cell>
          <cell r="G918" t="str">
            <v>BU-901</v>
          </cell>
          <cell r="H918" t="str">
            <v>CORPORATE LANDFILLS</v>
          </cell>
          <cell r="I918" t="str">
            <v>CORP LF</v>
          </cell>
          <cell r="J918" t="str">
            <v>CORPORATE LANDFILL DISTRICT</v>
          </cell>
          <cell r="K918" t="str">
            <v>CORPORATE</v>
          </cell>
          <cell r="L918" t="str">
            <v>CORPORATE</v>
          </cell>
        </row>
        <row r="919">
          <cell r="A919" t="str">
            <v>PQ0</v>
          </cell>
          <cell r="B919" t="str">
            <v>PQ0-10-A-AZ-03O-050</v>
          </cell>
          <cell r="C919">
            <v>1004</v>
          </cell>
          <cell r="D919">
            <v>5435</v>
          </cell>
          <cell r="F919" t="str">
            <v>Pike Road</v>
          </cell>
          <cell r="G919" t="str">
            <v>BU-901</v>
          </cell>
          <cell r="H919" t="str">
            <v>CORPORATE LANDFILLS</v>
          </cell>
          <cell r="I919" t="str">
            <v>CORP LF</v>
          </cell>
          <cell r="J919" t="str">
            <v>CORPORATE LANDFILL DISTRICT</v>
          </cell>
          <cell r="K919" t="str">
            <v>CORPORATE</v>
          </cell>
          <cell r="L919" t="str">
            <v>CORPORATE</v>
          </cell>
        </row>
        <row r="920">
          <cell r="A920" t="str">
            <v>PQ1</v>
          </cell>
          <cell r="B920" t="str">
            <v>PQ1-10-A-AZ-03O-050</v>
          </cell>
          <cell r="C920">
            <v>1005</v>
          </cell>
          <cell r="D920">
            <v>5436</v>
          </cell>
          <cell r="F920" t="str">
            <v>Bi State Disposal (IL)</v>
          </cell>
          <cell r="G920" t="str">
            <v>BU-901</v>
          </cell>
          <cell r="H920" t="str">
            <v>CORPORATE LANDFILLS</v>
          </cell>
          <cell r="I920" t="str">
            <v>CORP LF</v>
          </cell>
          <cell r="J920" t="str">
            <v>CORPORATE LANDFILL DISTRICT</v>
          </cell>
          <cell r="K920" t="str">
            <v>CORPORATE</v>
          </cell>
          <cell r="L920" t="str">
            <v>CORPORATE</v>
          </cell>
        </row>
        <row r="921">
          <cell r="A921" t="str">
            <v>QT0</v>
          </cell>
          <cell r="B921" t="str">
            <v>QT0-10-A-AZ-3PO-050</v>
          </cell>
          <cell r="C921">
            <v>1201</v>
          </cell>
          <cell r="D921">
            <v>5437</v>
          </cell>
          <cell r="F921" t="str">
            <v>Folcroft Landfill</v>
          </cell>
          <cell r="G921" t="str">
            <v>BU-901</v>
          </cell>
          <cell r="H921" t="str">
            <v>CORPORATE LANDFILLS</v>
          </cell>
          <cell r="I921" t="str">
            <v>CORP LF</v>
          </cell>
          <cell r="J921" t="str">
            <v>CORPORATE LANDFILL DISTRICT</v>
          </cell>
          <cell r="K921" t="str">
            <v>CORPORATE</v>
          </cell>
          <cell r="L921" t="str">
            <v>CORPORATE</v>
          </cell>
        </row>
        <row r="922">
          <cell r="A922" t="str">
            <v>QT1</v>
          </cell>
          <cell r="B922" t="str">
            <v>QT1-10-A-AZ-3PO-050</v>
          </cell>
          <cell r="C922">
            <v>1202</v>
          </cell>
          <cell r="D922">
            <v>5438</v>
          </cell>
          <cell r="F922" t="str">
            <v>Alltift LF, NY</v>
          </cell>
          <cell r="G922" t="str">
            <v>BU-901</v>
          </cell>
          <cell r="H922" t="str">
            <v>CORPORATE LANDFILLS</v>
          </cell>
          <cell r="I922" t="str">
            <v>CORP LF</v>
          </cell>
          <cell r="J922" t="str">
            <v>CORPORATE LANDFILL DISTRICT</v>
          </cell>
          <cell r="K922" t="str">
            <v>CORPORATE</v>
          </cell>
          <cell r="L922" t="str">
            <v>CORPORATE</v>
          </cell>
        </row>
        <row r="923">
          <cell r="A923" t="str">
            <v>QT2</v>
          </cell>
          <cell r="B923" t="str">
            <v>QT2-10-A-AZ-3PO-050</v>
          </cell>
          <cell r="C923">
            <v>1203</v>
          </cell>
          <cell r="D923">
            <v>5439</v>
          </cell>
          <cell r="F923" t="str">
            <v>Burns Hill RD, NH</v>
          </cell>
          <cell r="G923" t="str">
            <v>BU-901</v>
          </cell>
          <cell r="H923" t="str">
            <v>CORPORATE LANDFILLS</v>
          </cell>
          <cell r="I923" t="str">
            <v>CORP LF</v>
          </cell>
          <cell r="J923" t="str">
            <v>CORPORATE LANDFILL DISTRICT</v>
          </cell>
          <cell r="K923" t="str">
            <v>CORPORATE</v>
          </cell>
          <cell r="L923" t="str">
            <v>CORPORATE</v>
          </cell>
        </row>
        <row r="924">
          <cell r="A924" t="str">
            <v>QT3</v>
          </cell>
          <cell r="B924" t="str">
            <v>QT3-10-A-AZ-3PO-050</v>
          </cell>
          <cell r="C924">
            <v>1204</v>
          </cell>
          <cell r="D924">
            <v>5440</v>
          </cell>
          <cell r="F924" t="str">
            <v>Center Hill, OH</v>
          </cell>
          <cell r="G924" t="str">
            <v>BU-901</v>
          </cell>
          <cell r="H924" t="str">
            <v>CORPORATE LANDFILLS</v>
          </cell>
          <cell r="I924" t="str">
            <v>CORP LF</v>
          </cell>
          <cell r="J924" t="str">
            <v>CORPORATE LANDFILL DISTRICT</v>
          </cell>
          <cell r="K924" t="str">
            <v>CORPORATE</v>
          </cell>
          <cell r="L924" t="str">
            <v>CORPORATE</v>
          </cell>
        </row>
        <row r="925">
          <cell r="A925" t="str">
            <v>QT4</v>
          </cell>
          <cell r="B925" t="str">
            <v>QT4-10-A-AZ-3PO-050</v>
          </cell>
          <cell r="C925">
            <v>1205</v>
          </cell>
          <cell r="D925">
            <v>5441</v>
          </cell>
          <cell r="F925" t="str">
            <v>Cercla Transaction (104e)</v>
          </cell>
          <cell r="G925" t="str">
            <v>BU-901</v>
          </cell>
          <cell r="H925" t="str">
            <v>CORPORATE LANDFILLS</v>
          </cell>
          <cell r="I925" t="str">
            <v>CORP LF</v>
          </cell>
          <cell r="J925" t="str">
            <v>CORPORATE LANDFILL DISTRICT</v>
          </cell>
          <cell r="K925" t="str">
            <v>CORPORATE</v>
          </cell>
          <cell r="L925" t="str">
            <v>CORPORATE</v>
          </cell>
        </row>
        <row r="926">
          <cell r="A926" t="str">
            <v>QT5</v>
          </cell>
          <cell r="B926" t="str">
            <v>QT5-10-A-AZ-3PO-050</v>
          </cell>
          <cell r="C926">
            <v>1206</v>
          </cell>
          <cell r="D926">
            <v>5442</v>
          </cell>
          <cell r="F926" t="str">
            <v>Combe LF North</v>
          </cell>
          <cell r="G926" t="str">
            <v>BU-901</v>
          </cell>
          <cell r="H926" t="str">
            <v>CORPORATE LANDFILLS</v>
          </cell>
          <cell r="I926" t="str">
            <v>CORP LF</v>
          </cell>
          <cell r="J926" t="str">
            <v>CORPORATE LANDFILL DISTRICT</v>
          </cell>
          <cell r="K926" t="str">
            <v>CORPORATE</v>
          </cell>
          <cell r="L926" t="str">
            <v>CORPORATE</v>
          </cell>
        </row>
        <row r="927">
          <cell r="A927" t="str">
            <v>QT6</v>
          </cell>
          <cell r="B927" t="str">
            <v>QT6-10-A-AZ-3PO-050</v>
          </cell>
          <cell r="C927">
            <v>1207</v>
          </cell>
          <cell r="D927">
            <v>5443</v>
          </cell>
          <cell r="F927" t="str">
            <v>Breslube</v>
          </cell>
          <cell r="G927" t="str">
            <v>BU-901</v>
          </cell>
          <cell r="H927" t="str">
            <v>CORPORATE LANDFILLS</v>
          </cell>
          <cell r="I927" t="str">
            <v>CORP LF</v>
          </cell>
          <cell r="J927" t="str">
            <v>CORPORATE LANDFILL DISTRICT</v>
          </cell>
          <cell r="K927" t="str">
            <v>CORPORATE</v>
          </cell>
          <cell r="L927" t="str">
            <v>CORPORATE</v>
          </cell>
        </row>
        <row r="928">
          <cell r="A928" t="str">
            <v>QT7</v>
          </cell>
          <cell r="B928" t="str">
            <v>QT7-10-A-AZ-3PO-050</v>
          </cell>
          <cell r="C928">
            <v>1208</v>
          </cell>
          <cell r="D928">
            <v>5444</v>
          </cell>
          <cell r="F928" t="str">
            <v>Crymes LF, GA</v>
          </cell>
          <cell r="G928" t="str">
            <v>BU-901</v>
          </cell>
          <cell r="H928" t="str">
            <v>CORPORATE LANDFILLS</v>
          </cell>
          <cell r="I928" t="str">
            <v>CORP LF</v>
          </cell>
          <cell r="J928" t="str">
            <v>CORPORATE LANDFILL DISTRICT</v>
          </cell>
          <cell r="K928" t="str">
            <v>CORPORATE</v>
          </cell>
          <cell r="L928" t="str">
            <v>CORPORATE</v>
          </cell>
        </row>
        <row r="929">
          <cell r="A929" t="str">
            <v>QT8</v>
          </cell>
          <cell r="B929" t="str">
            <v>QT8-10-A-AZ-3PO-050</v>
          </cell>
          <cell r="C929">
            <v>1209</v>
          </cell>
          <cell r="D929">
            <v>5445</v>
          </cell>
          <cell r="F929" t="str">
            <v>Danmark</v>
          </cell>
          <cell r="G929" t="str">
            <v>BU-901</v>
          </cell>
          <cell r="H929" t="str">
            <v>CORPORATE LANDFILLS</v>
          </cell>
          <cell r="I929" t="str">
            <v>CORP LF</v>
          </cell>
          <cell r="J929" t="str">
            <v>CORPORATE LANDFILL DISTRICT</v>
          </cell>
          <cell r="K929" t="str">
            <v>CORPORATE</v>
          </cell>
          <cell r="L929" t="str">
            <v>CORPORATE</v>
          </cell>
        </row>
        <row r="930">
          <cell r="A930" t="str">
            <v>QT9</v>
          </cell>
          <cell r="B930" t="str">
            <v>QT9-10-A-AZ-3PO-050</v>
          </cell>
          <cell r="C930">
            <v>1210</v>
          </cell>
          <cell r="D930">
            <v>5446</v>
          </cell>
          <cell r="F930" t="str">
            <v>Estes, AZ</v>
          </cell>
          <cell r="G930" t="str">
            <v>BU-901</v>
          </cell>
          <cell r="H930" t="str">
            <v>CORPORATE LANDFILLS</v>
          </cell>
          <cell r="I930" t="str">
            <v>CORP LF</v>
          </cell>
          <cell r="J930" t="str">
            <v>CORPORATE LANDFILL DISTRICT</v>
          </cell>
          <cell r="K930" t="str">
            <v>CORPORATE</v>
          </cell>
          <cell r="L930" t="str">
            <v>CORPORATE</v>
          </cell>
        </row>
        <row r="931">
          <cell r="A931" t="str">
            <v>QU0</v>
          </cell>
          <cell r="B931" t="str">
            <v>QU0-10-A-AZ-3PO-050</v>
          </cell>
          <cell r="C931">
            <v>1211</v>
          </cell>
          <cell r="D931">
            <v>5447</v>
          </cell>
          <cell r="F931" t="str">
            <v>Grace Mine</v>
          </cell>
          <cell r="G931" t="str">
            <v>BU-901</v>
          </cell>
          <cell r="H931" t="str">
            <v>CORPORATE LANDFILLS</v>
          </cell>
          <cell r="I931" t="str">
            <v>CORP LF</v>
          </cell>
          <cell r="J931" t="str">
            <v>CORPORATE LANDFILL DISTRICT</v>
          </cell>
          <cell r="K931" t="str">
            <v>CORPORATE</v>
          </cell>
          <cell r="L931" t="str">
            <v>CORPORATE</v>
          </cell>
        </row>
        <row r="932">
          <cell r="A932" t="str">
            <v>QU1</v>
          </cell>
          <cell r="B932" t="str">
            <v>QU1-10-A-AZ-3PO-050</v>
          </cell>
          <cell r="C932">
            <v>1212</v>
          </cell>
          <cell r="D932">
            <v>5448</v>
          </cell>
          <cell r="F932" t="str">
            <v>Pelham</v>
          </cell>
          <cell r="G932" t="str">
            <v>BU-901</v>
          </cell>
          <cell r="H932" t="str">
            <v>CORPORATE LANDFILLS</v>
          </cell>
          <cell r="I932" t="str">
            <v>CORP LF</v>
          </cell>
          <cell r="J932" t="str">
            <v>CORPORATE LANDFILL DISTRICT</v>
          </cell>
          <cell r="K932" t="str">
            <v>CORPORATE</v>
          </cell>
          <cell r="L932" t="str">
            <v>CORPORATE</v>
          </cell>
        </row>
        <row r="933">
          <cell r="A933" t="str">
            <v>QU2</v>
          </cell>
          <cell r="B933" t="str">
            <v>QU2-10-A-AZ-3PO-050</v>
          </cell>
          <cell r="C933">
            <v>1213</v>
          </cell>
          <cell r="D933">
            <v>5449</v>
          </cell>
          <cell r="F933" t="str">
            <v>Gems LF, NJ</v>
          </cell>
          <cell r="G933" t="str">
            <v>BU-901</v>
          </cell>
          <cell r="H933" t="str">
            <v>CORPORATE LANDFILLS</v>
          </cell>
          <cell r="I933" t="str">
            <v>CORP LF</v>
          </cell>
          <cell r="J933" t="str">
            <v>CORPORATE LANDFILL DISTRICT</v>
          </cell>
          <cell r="K933" t="str">
            <v>CORPORATE</v>
          </cell>
          <cell r="L933" t="str">
            <v>CORPORATE</v>
          </cell>
        </row>
        <row r="934">
          <cell r="A934" t="str">
            <v>QU3</v>
          </cell>
          <cell r="B934" t="str">
            <v>QU3-10-A-AZ-3PO-050</v>
          </cell>
          <cell r="C934">
            <v>1214</v>
          </cell>
          <cell r="D934">
            <v>5450</v>
          </cell>
          <cell r="F934" t="str">
            <v>Idaho Falls/Pocatella Props</v>
          </cell>
          <cell r="G934" t="str">
            <v>BU-901</v>
          </cell>
          <cell r="H934" t="str">
            <v>CORPORATE LANDFILLS</v>
          </cell>
          <cell r="I934" t="str">
            <v>CORP LF</v>
          </cell>
          <cell r="J934" t="str">
            <v>CORPORATE LANDFILL DISTRICT</v>
          </cell>
          <cell r="K934" t="str">
            <v>CORPORATE</v>
          </cell>
          <cell r="L934" t="str">
            <v>CORPORATE</v>
          </cell>
        </row>
        <row r="935">
          <cell r="A935" t="str">
            <v>QU4</v>
          </cell>
          <cell r="B935" t="str">
            <v>QU4-10-A-AZ-3PO-050</v>
          </cell>
          <cell r="C935">
            <v>1215</v>
          </cell>
          <cell r="D935">
            <v>5451</v>
          </cell>
          <cell r="F935" t="str">
            <v>Industrial Enterprises (Quad)</v>
          </cell>
          <cell r="G935" t="str">
            <v>BU-901</v>
          </cell>
          <cell r="H935" t="str">
            <v>CORPORATE LANDFILLS</v>
          </cell>
          <cell r="I935" t="str">
            <v>CORP LF</v>
          </cell>
          <cell r="J935" t="str">
            <v>CORPORATE LANDFILL DISTRICT</v>
          </cell>
          <cell r="K935" t="str">
            <v>CORPORATE</v>
          </cell>
          <cell r="L935" t="str">
            <v>CORPORATE</v>
          </cell>
        </row>
        <row r="936">
          <cell r="A936" t="str">
            <v>QU5</v>
          </cell>
          <cell r="B936" t="str">
            <v>QU5-10-A-AZ-3PO-050</v>
          </cell>
          <cell r="C936">
            <v>1216</v>
          </cell>
          <cell r="D936">
            <v>5452</v>
          </cell>
          <cell r="F936" t="str">
            <v>Orange Co., NY</v>
          </cell>
          <cell r="G936" t="str">
            <v>BU-901</v>
          </cell>
          <cell r="H936" t="str">
            <v>CORPORATE LANDFILLS</v>
          </cell>
          <cell r="I936" t="str">
            <v>CORP LF</v>
          </cell>
          <cell r="J936" t="str">
            <v>CORPORATE LANDFILL DISTRICT</v>
          </cell>
          <cell r="K936" t="str">
            <v>CORPORATE</v>
          </cell>
          <cell r="L936" t="str">
            <v>CORPORATE</v>
          </cell>
        </row>
        <row r="937">
          <cell r="A937" t="str">
            <v>QU6</v>
          </cell>
          <cell r="B937" t="str">
            <v>QU6-10-A-AZ-3PO-050</v>
          </cell>
          <cell r="C937">
            <v>1217</v>
          </cell>
          <cell r="D937">
            <v>5453</v>
          </cell>
          <cell r="F937" t="str">
            <v>SCP-Carlstadt, NJ</v>
          </cell>
          <cell r="G937" t="str">
            <v>BU-901</v>
          </cell>
          <cell r="H937" t="str">
            <v>CORPORATE LANDFILLS</v>
          </cell>
          <cell r="I937" t="str">
            <v>CORP LF</v>
          </cell>
          <cell r="J937" t="str">
            <v>CORPORATE LANDFILL DISTRICT</v>
          </cell>
          <cell r="K937" t="str">
            <v>CORPORATE</v>
          </cell>
          <cell r="L937" t="str">
            <v>CORPORATE</v>
          </cell>
        </row>
        <row r="938">
          <cell r="A938" t="str">
            <v>QU7</v>
          </cell>
          <cell r="B938" t="str">
            <v>QU7-10-A-AZ-3PO-050</v>
          </cell>
          <cell r="C938">
            <v>1218</v>
          </cell>
          <cell r="D938">
            <v>5454</v>
          </cell>
          <cell r="F938" t="str">
            <v>Doeboy, FL</v>
          </cell>
          <cell r="G938" t="str">
            <v>BU-901</v>
          </cell>
          <cell r="H938" t="str">
            <v>CORPORATE LANDFILLS</v>
          </cell>
          <cell r="I938" t="str">
            <v>CORP LF</v>
          </cell>
          <cell r="J938" t="str">
            <v>CORPORATE LANDFILL DISTRICT</v>
          </cell>
          <cell r="K938" t="str">
            <v>CORPORATE</v>
          </cell>
          <cell r="L938" t="str">
            <v>CORPORATE</v>
          </cell>
        </row>
        <row r="939">
          <cell r="A939" t="str">
            <v>QU8</v>
          </cell>
          <cell r="B939" t="str">
            <v>QU8-10-A-AZ-3PO-050</v>
          </cell>
          <cell r="C939">
            <v>1219</v>
          </cell>
          <cell r="D939">
            <v>5455</v>
          </cell>
          <cell r="F939" t="str">
            <v>Kim Stan LF</v>
          </cell>
          <cell r="G939" t="str">
            <v>BU-901</v>
          </cell>
          <cell r="H939" t="str">
            <v>CORPORATE LANDFILLS</v>
          </cell>
          <cell r="I939" t="str">
            <v>CORP LF</v>
          </cell>
          <cell r="J939" t="str">
            <v>CORPORATE LANDFILL DISTRICT</v>
          </cell>
          <cell r="K939" t="str">
            <v>CORPORATE</v>
          </cell>
          <cell r="L939" t="str">
            <v>CORPORATE</v>
          </cell>
        </row>
        <row r="940">
          <cell r="A940" t="str">
            <v>QU9</v>
          </cell>
          <cell r="B940" t="str">
            <v>QU9-10-A-AZ-3PO-050</v>
          </cell>
          <cell r="C940">
            <v>1220</v>
          </cell>
          <cell r="D940">
            <v>5456</v>
          </cell>
          <cell r="F940" t="str">
            <v>Mallard Lake Tort</v>
          </cell>
          <cell r="G940" t="str">
            <v>BU-901</v>
          </cell>
          <cell r="H940" t="str">
            <v>CORPORATE LANDFILLS</v>
          </cell>
          <cell r="I940" t="str">
            <v>CORP LF</v>
          </cell>
          <cell r="J940" t="str">
            <v>CORPORATE LANDFILL DISTRICT</v>
          </cell>
          <cell r="K940" t="str">
            <v>CORPORATE</v>
          </cell>
          <cell r="L940" t="str">
            <v>CORPORATE</v>
          </cell>
        </row>
        <row r="941">
          <cell r="A941" t="str">
            <v>QV0</v>
          </cell>
          <cell r="B941" t="str">
            <v>QV0-10-A-AZ-3PO-050</v>
          </cell>
          <cell r="C941">
            <v>1221</v>
          </cell>
          <cell r="D941">
            <v>5457</v>
          </cell>
          <cell r="F941" t="str">
            <v>NCR (Niagara Co Refuse) LF, NY</v>
          </cell>
          <cell r="G941" t="str">
            <v>BU-901</v>
          </cell>
          <cell r="H941" t="str">
            <v>CORPORATE LANDFILLS</v>
          </cell>
          <cell r="I941" t="str">
            <v>CORP LF</v>
          </cell>
          <cell r="J941" t="str">
            <v>CORPORATE LANDFILL DISTRICT</v>
          </cell>
          <cell r="K941" t="str">
            <v>CORPORATE</v>
          </cell>
          <cell r="L941" t="str">
            <v>CORPORATE</v>
          </cell>
        </row>
        <row r="942">
          <cell r="A942" t="str">
            <v>QV1</v>
          </cell>
          <cell r="B942" t="str">
            <v>QV1-10-A-AZ-3PO-050</v>
          </cell>
          <cell r="C942">
            <v>1222</v>
          </cell>
          <cell r="D942">
            <v>5458</v>
          </cell>
          <cell r="F942" t="str">
            <v>Oak Grove, LA</v>
          </cell>
          <cell r="G942" t="str">
            <v>BU-901</v>
          </cell>
          <cell r="H942" t="str">
            <v>CORPORATE LANDFILLS</v>
          </cell>
          <cell r="I942" t="str">
            <v>CORP LF</v>
          </cell>
          <cell r="J942" t="str">
            <v>CORPORATE LANDFILL DISTRICT</v>
          </cell>
          <cell r="K942" t="str">
            <v>CORPORATE</v>
          </cell>
          <cell r="L942" t="str">
            <v>CORPORATE</v>
          </cell>
        </row>
        <row r="943">
          <cell r="A943" t="str">
            <v>QV2</v>
          </cell>
          <cell r="B943" t="str">
            <v>QV2-10-A-AZ-3PO-050</v>
          </cell>
          <cell r="C943">
            <v>1223</v>
          </cell>
          <cell r="D943">
            <v>5459</v>
          </cell>
          <cell r="F943" t="str">
            <v>Pennsauken LF, NJ</v>
          </cell>
          <cell r="G943" t="str">
            <v>BU-901</v>
          </cell>
          <cell r="H943" t="str">
            <v>CORPORATE LANDFILLS</v>
          </cell>
          <cell r="I943" t="str">
            <v>CORP LF</v>
          </cell>
          <cell r="J943" t="str">
            <v>CORPORATE LANDFILL DISTRICT</v>
          </cell>
          <cell r="K943" t="str">
            <v>CORPORATE</v>
          </cell>
          <cell r="L943" t="str">
            <v>CORPORATE</v>
          </cell>
        </row>
        <row r="944">
          <cell r="A944" t="str">
            <v>QV3</v>
          </cell>
          <cell r="B944" t="str">
            <v>QV3-10-A-AZ-3PO-050</v>
          </cell>
          <cell r="C944">
            <v>1224</v>
          </cell>
          <cell r="D944">
            <v>5460</v>
          </cell>
          <cell r="F944" t="str">
            <v>Petroleum Products</v>
          </cell>
          <cell r="G944" t="str">
            <v>BU-901</v>
          </cell>
          <cell r="H944" t="str">
            <v>CORPORATE LANDFILLS</v>
          </cell>
          <cell r="I944" t="str">
            <v>CORP LF</v>
          </cell>
          <cell r="J944" t="str">
            <v>CORPORATE LANDFILL DISTRICT</v>
          </cell>
          <cell r="K944" t="str">
            <v>CORPORATE</v>
          </cell>
          <cell r="L944" t="str">
            <v>CORPORATE</v>
          </cell>
        </row>
        <row r="945">
          <cell r="A945" t="str">
            <v>QV4</v>
          </cell>
          <cell r="B945" t="str">
            <v>QV4-10-A-AZ-3PO-050</v>
          </cell>
          <cell r="C945">
            <v>1225</v>
          </cell>
          <cell r="D945">
            <v>5461</v>
          </cell>
          <cell r="F945" t="str">
            <v>Ponce</v>
          </cell>
          <cell r="G945" t="str">
            <v>BU-901</v>
          </cell>
          <cell r="H945" t="str">
            <v>CORPORATE LANDFILLS</v>
          </cell>
          <cell r="I945" t="str">
            <v>CORP LF</v>
          </cell>
          <cell r="J945" t="str">
            <v>CORPORATE LANDFILL DISTRICT</v>
          </cell>
          <cell r="K945" t="str">
            <v>CORPORATE</v>
          </cell>
          <cell r="L945" t="str">
            <v>CORPORATE</v>
          </cell>
        </row>
        <row r="946">
          <cell r="A946" t="str">
            <v>QV5</v>
          </cell>
          <cell r="B946" t="str">
            <v>QV5-10-A-AZ-3PO-050</v>
          </cell>
          <cell r="C946">
            <v>1226</v>
          </cell>
          <cell r="D946">
            <v>5462</v>
          </cell>
          <cell r="F946" t="str">
            <v>Pfohl Brothers - AW</v>
          </cell>
          <cell r="G946" t="str">
            <v>BU-901</v>
          </cell>
          <cell r="H946" t="str">
            <v>CORPORATE LANDFILLS</v>
          </cell>
          <cell r="I946" t="str">
            <v>CORP LF</v>
          </cell>
          <cell r="J946" t="str">
            <v>CORPORATE LANDFILL DISTRICT</v>
          </cell>
          <cell r="K946" t="str">
            <v>CORPORATE</v>
          </cell>
          <cell r="L946" t="str">
            <v>CORPORATE</v>
          </cell>
        </row>
        <row r="947">
          <cell r="A947" t="str">
            <v>QV6</v>
          </cell>
          <cell r="B947" t="str">
            <v>QV6-10-A-AZ-3PO-050</v>
          </cell>
          <cell r="C947">
            <v>1227</v>
          </cell>
          <cell r="D947">
            <v>5463</v>
          </cell>
          <cell r="F947" t="str">
            <v>Price, Roger Tort</v>
          </cell>
          <cell r="G947" t="str">
            <v>BU-901</v>
          </cell>
          <cell r="H947" t="str">
            <v>CORPORATE LANDFILLS</v>
          </cell>
          <cell r="I947" t="str">
            <v>CORP LF</v>
          </cell>
          <cell r="J947" t="str">
            <v>CORPORATE LANDFILL DISTRICT</v>
          </cell>
          <cell r="K947" t="str">
            <v>CORPORATE</v>
          </cell>
          <cell r="L947" t="str">
            <v>CORPORATE</v>
          </cell>
        </row>
        <row r="948">
          <cell r="A948" t="str">
            <v>QV7</v>
          </cell>
          <cell r="B948" t="str">
            <v>QV7-10-A-AZ-3PO-050</v>
          </cell>
          <cell r="C948">
            <v>1228</v>
          </cell>
          <cell r="D948">
            <v>5464</v>
          </cell>
          <cell r="F948" t="str">
            <v>Ramapo LF, NY</v>
          </cell>
          <cell r="G948" t="str">
            <v>BU-901</v>
          </cell>
          <cell r="H948" t="str">
            <v>CORPORATE LANDFILLS</v>
          </cell>
          <cell r="I948" t="str">
            <v>CORP LF</v>
          </cell>
          <cell r="J948" t="str">
            <v>CORPORATE LANDFILL DISTRICT</v>
          </cell>
          <cell r="K948" t="str">
            <v>CORPORATE</v>
          </cell>
          <cell r="L948" t="str">
            <v>CORPORATE</v>
          </cell>
        </row>
        <row r="949">
          <cell r="A949" t="str">
            <v>QV8</v>
          </cell>
          <cell r="B949" t="str">
            <v>QV8-10-A-AZ-3PO-050</v>
          </cell>
          <cell r="C949">
            <v>1229</v>
          </cell>
          <cell r="D949">
            <v>5465</v>
          </cell>
          <cell r="F949" t="str">
            <v>Wacondia Sand, IL</v>
          </cell>
          <cell r="G949" t="str">
            <v>BU-901</v>
          </cell>
          <cell r="H949" t="str">
            <v>CORPORATE LANDFILLS</v>
          </cell>
          <cell r="I949" t="str">
            <v>CORP LF</v>
          </cell>
          <cell r="J949" t="str">
            <v>CORPORATE LANDFILL DISTRICT</v>
          </cell>
          <cell r="K949" t="str">
            <v>CORPORATE</v>
          </cell>
          <cell r="L949" t="str">
            <v>CORPORATE</v>
          </cell>
        </row>
        <row r="950">
          <cell r="A950" t="str">
            <v>QV9</v>
          </cell>
          <cell r="B950" t="str">
            <v>QV9-10-A-AZ-3PO-050</v>
          </cell>
          <cell r="C950">
            <v>1230</v>
          </cell>
          <cell r="D950">
            <v>5466</v>
          </cell>
          <cell r="F950" t="str">
            <v>Rocco</v>
          </cell>
          <cell r="G950" t="str">
            <v>BU-901</v>
          </cell>
          <cell r="H950" t="str">
            <v>CORPORATE LANDFILLS</v>
          </cell>
          <cell r="I950" t="str">
            <v>CORP LF</v>
          </cell>
          <cell r="J950" t="str">
            <v>CORPORATE LANDFILL DISTRICT</v>
          </cell>
          <cell r="K950" t="str">
            <v>CORPORATE</v>
          </cell>
          <cell r="L950" t="str">
            <v>CORPORATE</v>
          </cell>
        </row>
        <row r="951">
          <cell r="A951" t="str">
            <v>QW0</v>
          </cell>
          <cell r="B951" t="str">
            <v>QW0-10-A-AZ-3PO-050</v>
          </cell>
          <cell r="C951">
            <v>1231</v>
          </cell>
          <cell r="D951">
            <v>5467</v>
          </cell>
          <cell r="F951" t="str">
            <v>Sand Creek(48th &amp; Holly), CO</v>
          </cell>
          <cell r="G951" t="str">
            <v>BU-901</v>
          </cell>
          <cell r="H951" t="str">
            <v>CORPORATE LANDFILLS</v>
          </cell>
          <cell r="I951" t="str">
            <v>CORP LF</v>
          </cell>
          <cell r="J951" t="str">
            <v>CORPORATE LANDFILL DISTRICT</v>
          </cell>
          <cell r="K951" t="str">
            <v>CORPORATE</v>
          </cell>
          <cell r="L951" t="str">
            <v>CORPORATE</v>
          </cell>
        </row>
        <row r="952">
          <cell r="A952" t="str">
            <v>QW1</v>
          </cell>
          <cell r="B952" t="str">
            <v>QW1-10-A-AZ-3PO-050</v>
          </cell>
          <cell r="C952">
            <v>1232</v>
          </cell>
          <cell r="D952">
            <v>5468</v>
          </cell>
          <cell r="F952" t="str">
            <v>Bayou Sorrell</v>
          </cell>
          <cell r="G952" t="str">
            <v>BU-901</v>
          </cell>
          <cell r="H952" t="str">
            <v>CORPORATE LANDFILLS</v>
          </cell>
          <cell r="I952" t="str">
            <v>CORP LF</v>
          </cell>
          <cell r="J952" t="str">
            <v>CORPORATE LANDFILL DISTRICT</v>
          </cell>
          <cell r="K952" t="str">
            <v>CORPORATE</v>
          </cell>
          <cell r="L952" t="str">
            <v>CORPORATE</v>
          </cell>
        </row>
        <row r="953">
          <cell r="A953" t="str">
            <v>QW2</v>
          </cell>
          <cell r="B953" t="str">
            <v>QW2-10-A-AZ-3PO-050</v>
          </cell>
          <cell r="C953">
            <v>1233</v>
          </cell>
          <cell r="D953">
            <v>5469</v>
          </cell>
          <cell r="F953" t="str">
            <v>Vega Baja</v>
          </cell>
          <cell r="G953" t="str">
            <v>BU-901</v>
          </cell>
          <cell r="H953" t="str">
            <v>CORPORATE LANDFILLS</v>
          </cell>
          <cell r="I953" t="str">
            <v>CORP LF</v>
          </cell>
          <cell r="J953" t="str">
            <v>CORPORATE LANDFILL DISTRICT</v>
          </cell>
          <cell r="K953" t="str">
            <v>CORPORATE</v>
          </cell>
          <cell r="L953" t="str">
            <v>CORPORATE</v>
          </cell>
        </row>
        <row r="954">
          <cell r="A954" t="str">
            <v>QW3</v>
          </cell>
          <cell r="B954" t="str">
            <v>QW3-10-A-AZ-3PO-050</v>
          </cell>
          <cell r="C954">
            <v>1234</v>
          </cell>
          <cell r="D954">
            <v>5470</v>
          </cell>
          <cell r="F954" t="str">
            <v>MacAllen Chemicals</v>
          </cell>
          <cell r="G954" t="str">
            <v>BU-901</v>
          </cell>
          <cell r="H954" t="str">
            <v>CORPORATE LANDFILLS</v>
          </cell>
          <cell r="I954" t="str">
            <v>CORP LF</v>
          </cell>
          <cell r="J954" t="str">
            <v>CORPORATE LANDFILL DISTRICT</v>
          </cell>
          <cell r="K954" t="str">
            <v>CORPORATE</v>
          </cell>
          <cell r="L954" t="str">
            <v>CORPORATE</v>
          </cell>
        </row>
        <row r="955">
          <cell r="A955" t="str">
            <v>QW4</v>
          </cell>
          <cell r="B955" t="str">
            <v>QW4-10-A-AZ-3PO-050</v>
          </cell>
          <cell r="C955">
            <v>1235</v>
          </cell>
          <cell r="D955">
            <v>5471</v>
          </cell>
          <cell r="F955" t="str">
            <v>Keystone Sanitation</v>
          </cell>
          <cell r="G955" t="str">
            <v>BU-901</v>
          </cell>
          <cell r="H955" t="str">
            <v>CORPORATE LANDFILLS</v>
          </cell>
          <cell r="I955" t="str">
            <v>CORP LF</v>
          </cell>
          <cell r="J955" t="str">
            <v>CORPORATE LANDFILL DISTRICT</v>
          </cell>
          <cell r="K955" t="str">
            <v>CORPORATE</v>
          </cell>
          <cell r="L955" t="str">
            <v>CORPORATE</v>
          </cell>
        </row>
        <row r="956">
          <cell r="A956" t="str">
            <v>QW5</v>
          </cell>
          <cell r="B956" t="str">
            <v>QW5-10-A-AZ-3PO-050</v>
          </cell>
          <cell r="C956">
            <v>1236</v>
          </cell>
          <cell r="D956">
            <v>5472</v>
          </cell>
          <cell r="F956" t="str">
            <v>Sand Park</v>
          </cell>
          <cell r="G956" t="str">
            <v>BU-901</v>
          </cell>
          <cell r="H956" t="str">
            <v>CORPORATE LANDFILLS</v>
          </cell>
          <cell r="I956" t="str">
            <v>CORP LF</v>
          </cell>
          <cell r="J956" t="str">
            <v>CORPORATE LANDFILL DISTRICT</v>
          </cell>
          <cell r="K956" t="str">
            <v>CORPORATE</v>
          </cell>
          <cell r="L956" t="str">
            <v>CORPORATE</v>
          </cell>
        </row>
        <row r="957">
          <cell r="A957" t="str">
            <v>QW6</v>
          </cell>
          <cell r="B957" t="str">
            <v>QW6-10-A-AZ-3PO-050</v>
          </cell>
          <cell r="C957">
            <v>1237</v>
          </cell>
          <cell r="D957">
            <v>5473</v>
          </cell>
          <cell r="F957" t="str">
            <v>Tect, Inc.</v>
          </cell>
          <cell r="G957" t="str">
            <v>BU-901</v>
          </cell>
          <cell r="H957" t="str">
            <v>CORPORATE LANDFILLS</v>
          </cell>
          <cell r="I957" t="str">
            <v>CORP LF</v>
          </cell>
          <cell r="J957" t="str">
            <v>CORPORATE LANDFILL DISTRICT</v>
          </cell>
          <cell r="K957" t="str">
            <v>CORPORATE</v>
          </cell>
          <cell r="L957" t="str">
            <v>CORPORATE</v>
          </cell>
        </row>
        <row r="958">
          <cell r="A958" t="str">
            <v>QW7</v>
          </cell>
          <cell r="B958" t="str">
            <v>QW7-10-A-AZ-3PO-050</v>
          </cell>
          <cell r="C958">
            <v>1238</v>
          </cell>
          <cell r="D958">
            <v>5474</v>
          </cell>
          <cell r="F958" t="str">
            <v>Ford Road, OH</v>
          </cell>
          <cell r="G958" t="str">
            <v>BU-901</v>
          </cell>
          <cell r="H958" t="str">
            <v>CORPORATE LANDFILLS</v>
          </cell>
          <cell r="I958" t="str">
            <v>CORP LF</v>
          </cell>
          <cell r="J958" t="str">
            <v>CORPORATE LANDFILL DISTRICT</v>
          </cell>
          <cell r="K958" t="str">
            <v>CORPORATE</v>
          </cell>
          <cell r="L958" t="str">
            <v>CORPORATE</v>
          </cell>
        </row>
        <row r="959">
          <cell r="A959" t="str">
            <v>QW8</v>
          </cell>
          <cell r="B959" t="str">
            <v>QW8-10-A-AZ-3PO-050</v>
          </cell>
          <cell r="C959">
            <v>1239</v>
          </cell>
          <cell r="D959">
            <v>5475</v>
          </cell>
          <cell r="F959" t="str">
            <v>Land Reclamation(AW vsHosmer)</v>
          </cell>
          <cell r="G959" t="str">
            <v>BU-901</v>
          </cell>
          <cell r="H959" t="str">
            <v>CORPORATE LANDFILLS</v>
          </cell>
          <cell r="I959" t="str">
            <v>CORP LF</v>
          </cell>
          <cell r="J959" t="str">
            <v>CORPORATE LANDFILL DISTRICT</v>
          </cell>
          <cell r="K959" t="str">
            <v>CORPORATE</v>
          </cell>
          <cell r="L959" t="str">
            <v>CORPORATE</v>
          </cell>
        </row>
        <row r="960">
          <cell r="A960" t="str">
            <v>QW9</v>
          </cell>
          <cell r="B960" t="str">
            <v>QW9-10-A-AZ-3PO-050</v>
          </cell>
          <cell r="C960">
            <v>1240</v>
          </cell>
          <cell r="D960">
            <v>5476</v>
          </cell>
          <cell r="F960" t="str">
            <v>Chemical Recovery Systems, OH</v>
          </cell>
          <cell r="G960" t="str">
            <v>BU-901</v>
          </cell>
          <cell r="H960" t="str">
            <v>CORPORATE LANDFILLS</v>
          </cell>
          <cell r="I960" t="str">
            <v>CORP LF</v>
          </cell>
          <cell r="J960" t="str">
            <v>CORPORATE LANDFILL DISTRICT</v>
          </cell>
          <cell r="K960" t="str">
            <v>CORPORATE</v>
          </cell>
          <cell r="L960" t="str">
            <v>CORPORATE</v>
          </cell>
        </row>
        <row r="961">
          <cell r="A961" t="str">
            <v>QX0</v>
          </cell>
          <cell r="B961" t="str">
            <v>QX0-10-A-AZ-3PO-050</v>
          </cell>
          <cell r="C961">
            <v>1241</v>
          </cell>
          <cell r="D961">
            <v>5477</v>
          </cell>
          <cell r="F961" t="str">
            <v>Tremont City LF, OH</v>
          </cell>
          <cell r="G961" t="str">
            <v>BU-901</v>
          </cell>
          <cell r="H961" t="str">
            <v>CORPORATE LANDFILLS</v>
          </cell>
          <cell r="I961" t="str">
            <v>CORP LF</v>
          </cell>
          <cell r="J961" t="str">
            <v>CORPORATE LANDFILL DISTRICT</v>
          </cell>
          <cell r="K961" t="str">
            <v>CORPORATE</v>
          </cell>
          <cell r="L961" t="str">
            <v>CORPORATE</v>
          </cell>
        </row>
        <row r="962">
          <cell r="A962" t="str">
            <v>QX1</v>
          </cell>
          <cell r="B962" t="str">
            <v>QX1-10-A-AZ-3PO-050</v>
          </cell>
          <cell r="C962">
            <v>1242</v>
          </cell>
          <cell r="D962">
            <v>5478</v>
          </cell>
          <cell r="F962" t="str">
            <v>Sampson Tank</v>
          </cell>
          <cell r="G962" t="str">
            <v>BU-901</v>
          </cell>
          <cell r="H962" t="str">
            <v>CORPORATE LANDFILLS</v>
          </cell>
          <cell r="I962" t="str">
            <v>CORP LF</v>
          </cell>
          <cell r="J962" t="str">
            <v>CORPORATE LANDFILL DISTRICT</v>
          </cell>
          <cell r="K962" t="str">
            <v>CORPORATE</v>
          </cell>
          <cell r="L962" t="str">
            <v>CORPORATE</v>
          </cell>
        </row>
        <row r="963">
          <cell r="A963" t="str">
            <v>QX2</v>
          </cell>
          <cell r="B963" t="str">
            <v>QX2-10-A-AZ-3PO-050</v>
          </cell>
          <cell r="C963">
            <v>1243</v>
          </cell>
          <cell r="D963">
            <v>5479</v>
          </cell>
          <cell r="F963" t="str">
            <v>Waterbury</v>
          </cell>
          <cell r="G963" t="str">
            <v>BU-901</v>
          </cell>
          <cell r="H963" t="str">
            <v>CORPORATE LANDFILLS</v>
          </cell>
          <cell r="I963" t="str">
            <v>CORP LF</v>
          </cell>
          <cell r="J963" t="str">
            <v>CORPORATE LANDFILL DISTRICT</v>
          </cell>
          <cell r="K963" t="str">
            <v>CORPORATE</v>
          </cell>
          <cell r="L963" t="str">
            <v>CORPORATE</v>
          </cell>
        </row>
        <row r="964">
          <cell r="A964" t="str">
            <v>QX3</v>
          </cell>
          <cell r="B964" t="str">
            <v>QX3-10-A-AZ-3PO-050</v>
          </cell>
          <cell r="C964">
            <v>1244</v>
          </cell>
          <cell r="D964">
            <v>5480</v>
          </cell>
          <cell r="F964" t="str">
            <v>Agriculture Street Landfill</v>
          </cell>
          <cell r="G964" t="str">
            <v>BU-901</v>
          </cell>
          <cell r="H964" t="str">
            <v>CORPORATE LANDFILLS</v>
          </cell>
          <cell r="I964" t="str">
            <v>CORP LF</v>
          </cell>
          <cell r="J964" t="str">
            <v>CORPORATE LANDFILL DISTRICT</v>
          </cell>
          <cell r="K964" t="str">
            <v>CORPORATE</v>
          </cell>
          <cell r="L964" t="str">
            <v>CORPORATE</v>
          </cell>
        </row>
        <row r="965">
          <cell r="A965" t="str">
            <v>QX4</v>
          </cell>
          <cell r="B965" t="str">
            <v>QX4-10-A-AZ-3PO-050</v>
          </cell>
          <cell r="C965">
            <v>1245</v>
          </cell>
          <cell r="D965">
            <v>5481</v>
          </cell>
          <cell r="F965" t="str">
            <v>Anglo Metals, Inc. (TX)</v>
          </cell>
          <cell r="G965" t="str">
            <v>BU-901</v>
          </cell>
          <cell r="H965" t="str">
            <v>CORPORATE LANDFILLS</v>
          </cell>
          <cell r="I965" t="str">
            <v>CORP LF</v>
          </cell>
          <cell r="J965" t="str">
            <v>CORPORATE LANDFILL DISTRICT</v>
          </cell>
          <cell r="K965" t="str">
            <v>CORPORATE</v>
          </cell>
          <cell r="L965" t="str">
            <v>CORPORATE</v>
          </cell>
        </row>
        <row r="966">
          <cell r="A966" t="str">
            <v>QX6</v>
          </cell>
          <cell r="B966" t="str">
            <v>QX6-10-A-AZ-3PO-050</v>
          </cell>
          <cell r="C966">
            <v>1246</v>
          </cell>
          <cell r="D966">
            <v>5482</v>
          </cell>
          <cell r="F966" t="str">
            <v>Mazzaro-McKees Rocks Landfill</v>
          </cell>
          <cell r="G966" t="str">
            <v>BU-901</v>
          </cell>
          <cell r="H966" t="str">
            <v>CORPORATE LANDFILLS</v>
          </cell>
          <cell r="I966" t="str">
            <v>CORP LF</v>
          </cell>
          <cell r="J966" t="str">
            <v>CORPORATE LANDFILL DISTRICT</v>
          </cell>
          <cell r="K966" t="str">
            <v>CORPORATE</v>
          </cell>
          <cell r="L966" t="str">
            <v>CORPORATE</v>
          </cell>
        </row>
        <row r="967">
          <cell r="A967" t="str">
            <v>QX7</v>
          </cell>
          <cell r="B967" t="str">
            <v>QX7-10-A-AZ-3PO-050</v>
          </cell>
          <cell r="C967">
            <v>1247</v>
          </cell>
          <cell r="D967">
            <v>5483</v>
          </cell>
          <cell r="F967" t="str">
            <v>Clarkstown LF (NY)</v>
          </cell>
          <cell r="G967" t="str">
            <v>BU-901</v>
          </cell>
          <cell r="H967" t="str">
            <v>CORPORATE LANDFILLS</v>
          </cell>
          <cell r="I967" t="str">
            <v>CORP LF</v>
          </cell>
          <cell r="J967" t="str">
            <v>CORPORATE LANDFILL DISTRICT</v>
          </cell>
          <cell r="K967" t="str">
            <v>CORPORATE</v>
          </cell>
          <cell r="L967" t="str">
            <v>CORPORATE</v>
          </cell>
        </row>
        <row r="968">
          <cell r="A968" t="str">
            <v>QX8</v>
          </cell>
          <cell r="B968" t="str">
            <v>QX8-10-A-AZ-3PO-050</v>
          </cell>
          <cell r="C968">
            <v>1248</v>
          </cell>
          <cell r="D968">
            <v>5484</v>
          </cell>
          <cell r="F968" t="str">
            <v>Diamond State Salvage (DE)</v>
          </cell>
          <cell r="G968" t="str">
            <v>BU-901</v>
          </cell>
          <cell r="H968" t="str">
            <v>CORPORATE LANDFILLS</v>
          </cell>
          <cell r="I968" t="str">
            <v>CORP LF</v>
          </cell>
          <cell r="J968" t="str">
            <v>CORPORATE LANDFILL DISTRICT</v>
          </cell>
          <cell r="K968" t="str">
            <v>CORPORATE</v>
          </cell>
          <cell r="L968" t="str">
            <v>CORPORATE</v>
          </cell>
        </row>
        <row r="969">
          <cell r="A969" t="str">
            <v>QX9</v>
          </cell>
          <cell r="B969" t="str">
            <v>QX9-10-A-AZ-3PO-050</v>
          </cell>
          <cell r="C969">
            <v>1249</v>
          </cell>
          <cell r="D969">
            <v>5485</v>
          </cell>
          <cell r="F969" t="str">
            <v>Dutchtown Refinery (LA)</v>
          </cell>
          <cell r="G969" t="str">
            <v>BU-901</v>
          </cell>
          <cell r="H969" t="str">
            <v>CORPORATE LANDFILLS</v>
          </cell>
          <cell r="I969" t="str">
            <v>CORP LF</v>
          </cell>
          <cell r="J969" t="str">
            <v>CORPORATE LANDFILL DISTRICT</v>
          </cell>
          <cell r="K969" t="str">
            <v>CORPORATE</v>
          </cell>
          <cell r="L969" t="str">
            <v>CORPORATE</v>
          </cell>
        </row>
        <row r="970">
          <cell r="A970" t="str">
            <v>QY0</v>
          </cell>
          <cell r="B970" t="str">
            <v>QY0-10-A-AZ-3PO-050</v>
          </cell>
          <cell r="C970">
            <v>1250</v>
          </cell>
          <cell r="D970">
            <v>5486</v>
          </cell>
          <cell r="F970" t="str">
            <v>Malvern TCE Site (PA)</v>
          </cell>
          <cell r="G970" t="str">
            <v>BU-901</v>
          </cell>
          <cell r="H970" t="str">
            <v>CORPORATE LANDFILLS</v>
          </cell>
          <cell r="I970" t="str">
            <v>CORP LF</v>
          </cell>
          <cell r="J970" t="str">
            <v>CORPORATE LANDFILL DISTRICT</v>
          </cell>
          <cell r="K970" t="str">
            <v>CORPORATE</v>
          </cell>
          <cell r="L970" t="str">
            <v>CORPORATE</v>
          </cell>
        </row>
        <row r="971">
          <cell r="A971" t="str">
            <v>QY1</v>
          </cell>
          <cell r="B971" t="str">
            <v>QY1-10-A-AZ-3PO-050</v>
          </cell>
          <cell r="C971">
            <v>1251</v>
          </cell>
          <cell r="D971">
            <v>5487</v>
          </cell>
          <cell r="F971" t="str">
            <v>General Oil (MI)</v>
          </cell>
          <cell r="G971" t="str">
            <v>BU-901</v>
          </cell>
          <cell r="H971" t="str">
            <v>CORPORATE LANDFILLS</v>
          </cell>
          <cell r="I971" t="str">
            <v>CORP LF</v>
          </cell>
          <cell r="J971" t="str">
            <v>CORPORATE LANDFILL DISTRICT</v>
          </cell>
          <cell r="K971" t="str">
            <v>CORPORATE</v>
          </cell>
          <cell r="L971" t="str">
            <v>CORPORATE</v>
          </cell>
        </row>
        <row r="972">
          <cell r="A972" t="str">
            <v>QY2</v>
          </cell>
          <cell r="B972" t="str">
            <v>QY2-10-A-AZ-3PO-050</v>
          </cell>
          <cell r="C972">
            <v>1252</v>
          </cell>
          <cell r="D972">
            <v>5488</v>
          </cell>
          <cell r="F972" t="str">
            <v>Harrison Avenue LF (NJ)</v>
          </cell>
          <cell r="G972" t="str">
            <v>BU-901</v>
          </cell>
          <cell r="H972" t="str">
            <v>CORPORATE LANDFILLS</v>
          </cell>
          <cell r="I972" t="str">
            <v>CORP LF</v>
          </cell>
          <cell r="J972" t="str">
            <v>CORPORATE LANDFILL DISTRICT</v>
          </cell>
          <cell r="K972" t="str">
            <v>CORPORATE</v>
          </cell>
          <cell r="L972" t="str">
            <v>CORPORATE</v>
          </cell>
        </row>
        <row r="973">
          <cell r="A973" t="str">
            <v>QY3</v>
          </cell>
          <cell r="B973" t="str">
            <v>QY3-10-A-AZ-3PO-050</v>
          </cell>
          <cell r="C973">
            <v>1253</v>
          </cell>
          <cell r="D973">
            <v>5489</v>
          </cell>
          <cell r="F973" t="str">
            <v>John Merritt Blvd Dump (TN)</v>
          </cell>
          <cell r="G973" t="str">
            <v>BU-901</v>
          </cell>
          <cell r="H973" t="str">
            <v>CORPORATE LANDFILLS</v>
          </cell>
          <cell r="I973" t="str">
            <v>CORP LF</v>
          </cell>
          <cell r="J973" t="str">
            <v>CORPORATE LANDFILL DISTRICT</v>
          </cell>
          <cell r="K973" t="str">
            <v>CORPORATE</v>
          </cell>
          <cell r="L973" t="str">
            <v>CORPORATE</v>
          </cell>
        </row>
        <row r="974">
          <cell r="A974" t="str">
            <v>D85</v>
          </cell>
          <cell r="B974" t="str">
            <v>D85-10-A-AZ-3PO-050</v>
          </cell>
          <cell r="C974">
            <v>512</v>
          </cell>
          <cell r="D974">
            <v>5490</v>
          </cell>
          <cell r="F974" t="str">
            <v>Other Sites - Non ERMI</v>
          </cell>
          <cell r="G974" t="str">
            <v>BU-901</v>
          </cell>
          <cell r="H974" t="str">
            <v>CORPORATE LANDFILLS</v>
          </cell>
          <cell r="I974" t="str">
            <v>CORP LF</v>
          </cell>
          <cell r="J974" t="str">
            <v>CORPORATE LANDFILL DISTRICT</v>
          </cell>
          <cell r="K974" t="str">
            <v>CORPORATE</v>
          </cell>
          <cell r="L974" t="str">
            <v>CORPORATE</v>
          </cell>
        </row>
        <row r="975">
          <cell r="A975" t="str">
            <v>D86</v>
          </cell>
          <cell r="B975" t="str">
            <v>D86-10-A-AZ-3PO-050</v>
          </cell>
          <cell r="C975">
            <v>513</v>
          </cell>
          <cell r="D975">
            <v>5491</v>
          </cell>
          <cell r="F975" t="str">
            <v>NonEMRI Remedial Sites</v>
          </cell>
          <cell r="G975" t="str">
            <v>BU-901</v>
          </cell>
          <cell r="H975" t="str">
            <v>CORPORATE LANDFILLS</v>
          </cell>
          <cell r="I975" t="str">
            <v>CORP LF</v>
          </cell>
          <cell r="J975" t="str">
            <v>CORPORATE LANDFILL DISTRICT</v>
          </cell>
          <cell r="K975" t="str">
            <v>CORPORATE</v>
          </cell>
          <cell r="L975" t="str">
            <v>CORPORATE</v>
          </cell>
        </row>
        <row r="976">
          <cell r="A976" t="str">
            <v>PH6</v>
          </cell>
          <cell r="B976" t="str">
            <v>PH6-10-A-AZ-03O-050</v>
          </cell>
          <cell r="C976">
            <v>969</v>
          </cell>
          <cell r="D976">
            <v>5492</v>
          </cell>
          <cell r="F976" t="str">
            <v>Bridgeton OU1 West Lake</v>
          </cell>
          <cell r="G976" t="str">
            <v>BU-901</v>
          </cell>
          <cell r="H976" t="str">
            <v>CORPORATE LANDFILLS</v>
          </cell>
          <cell r="I976" t="str">
            <v>CORP LF</v>
          </cell>
          <cell r="J976" t="str">
            <v>CORPORATE LANDFILL DISTRICT</v>
          </cell>
          <cell r="K976" t="str">
            <v>CORPORATE</v>
          </cell>
          <cell r="L976" t="str">
            <v>CORPORATE</v>
          </cell>
        </row>
        <row r="977">
          <cell r="A977" t="str">
            <v>QAA</v>
          </cell>
          <cell r="B977" t="str">
            <v>QAA-10-A-AZ-3PO-050</v>
          </cell>
          <cell r="C977">
            <v>1082</v>
          </cell>
          <cell r="D977">
            <v>5493</v>
          </cell>
          <cell r="F977" t="str">
            <v>Berry's Creek Study Area</v>
          </cell>
          <cell r="G977" t="str">
            <v>BU-901</v>
          </cell>
          <cell r="H977" t="str">
            <v>CORPORATE LANDFILLS</v>
          </cell>
          <cell r="I977" t="str">
            <v>CORP LF</v>
          </cell>
          <cell r="J977" t="str">
            <v>CORPORATE LANDFILL DISTRICT</v>
          </cell>
          <cell r="K977" t="str">
            <v>CORPORATE</v>
          </cell>
          <cell r="L977" t="str">
            <v>CORPORATE</v>
          </cell>
        </row>
        <row r="978">
          <cell r="A978" t="str">
            <v>QAB</v>
          </cell>
          <cell r="B978" t="str">
            <v>QAB-10-A-AZ-3PO-050</v>
          </cell>
          <cell r="C978">
            <v>1083</v>
          </cell>
          <cell r="D978">
            <v>5494</v>
          </cell>
          <cell r="F978" t="str">
            <v>Basin by Products</v>
          </cell>
          <cell r="G978" t="str">
            <v>BU-901</v>
          </cell>
          <cell r="H978" t="str">
            <v>CORPORATE LANDFILLS</v>
          </cell>
          <cell r="I978" t="str">
            <v>CORP LF</v>
          </cell>
          <cell r="J978" t="str">
            <v>CORPORATE LANDFILL DISTRICT</v>
          </cell>
          <cell r="K978" t="str">
            <v>CORPORATE</v>
          </cell>
          <cell r="L978" t="str">
            <v>CORPORATE</v>
          </cell>
        </row>
        <row r="979">
          <cell r="A979" t="str">
            <v>QAC</v>
          </cell>
          <cell r="B979" t="str">
            <v>QAC-10-A-AZ-3PO-050</v>
          </cell>
          <cell r="C979">
            <v>1084</v>
          </cell>
          <cell r="D979">
            <v>5495</v>
          </cell>
          <cell r="F979" t="str">
            <v>Sauer Dump Site</v>
          </cell>
          <cell r="G979" t="str">
            <v>BU-901</v>
          </cell>
          <cell r="H979" t="str">
            <v>CORPORATE LANDFILLS</v>
          </cell>
          <cell r="I979" t="str">
            <v>CORP LF</v>
          </cell>
          <cell r="J979" t="str">
            <v>CORPORATE LANDFILL DISTRICT</v>
          </cell>
          <cell r="K979" t="str">
            <v>CORPORATE</v>
          </cell>
          <cell r="L979" t="str">
            <v>CORPORATE</v>
          </cell>
        </row>
        <row r="980">
          <cell r="A980" t="str">
            <v>QAD</v>
          </cell>
          <cell r="B980" t="str">
            <v>QAD-10-A-AZ-3PO-050</v>
          </cell>
          <cell r="C980">
            <v>1085</v>
          </cell>
          <cell r="D980">
            <v>5496</v>
          </cell>
          <cell r="F980" t="str">
            <v>R&amp;H Oil</v>
          </cell>
          <cell r="G980" t="str">
            <v>BU-901</v>
          </cell>
          <cell r="H980" t="str">
            <v>CORPORATE LANDFILLS</v>
          </cell>
          <cell r="I980" t="str">
            <v>CORP LF</v>
          </cell>
          <cell r="J980" t="str">
            <v>CORPORATE LANDFILL DISTRICT</v>
          </cell>
          <cell r="K980" t="str">
            <v>CORPORATE</v>
          </cell>
          <cell r="L980" t="str">
            <v>CORPORATE</v>
          </cell>
        </row>
        <row r="981">
          <cell r="A981" t="str">
            <v>QAE</v>
          </cell>
          <cell r="B981" t="str">
            <v>QAE-10-A-AZ-3PO-050</v>
          </cell>
          <cell r="C981">
            <v>1086</v>
          </cell>
          <cell r="D981">
            <v>5497</v>
          </cell>
          <cell r="F981" t="str">
            <v>Lakeland FI LUST</v>
          </cell>
          <cell r="G981" t="str">
            <v>BU-901</v>
          </cell>
          <cell r="H981" t="str">
            <v>CORPORATE LANDFILLS</v>
          </cell>
          <cell r="I981" t="str">
            <v>CORP LF</v>
          </cell>
          <cell r="J981" t="str">
            <v>CORPORATE LANDFILL DISTRICT</v>
          </cell>
          <cell r="K981" t="str">
            <v>CORPORATE</v>
          </cell>
          <cell r="L981" t="str">
            <v>CORPORATE</v>
          </cell>
        </row>
        <row r="982">
          <cell r="A982" t="str">
            <v>QAF</v>
          </cell>
          <cell r="B982" t="str">
            <v>QAF-10-A-AZ-6LO-050</v>
          </cell>
          <cell r="C982">
            <v>1087</v>
          </cell>
          <cell r="D982">
            <v>5498</v>
          </cell>
          <cell r="F982" t="str">
            <v>French Limited</v>
          </cell>
          <cell r="G982" t="str">
            <v>BU-901</v>
          </cell>
          <cell r="H982" t="str">
            <v>CORPORATE LANDFILLS</v>
          </cell>
          <cell r="I982" t="str">
            <v>CORP LF</v>
          </cell>
          <cell r="J982" t="str">
            <v>CORPORATE LANDFILL DISTRICT</v>
          </cell>
          <cell r="K982" t="str">
            <v>CORPORATE</v>
          </cell>
          <cell r="L982" t="str">
            <v>CORPORATE</v>
          </cell>
        </row>
        <row r="983">
          <cell r="A983" t="str">
            <v>QAG</v>
          </cell>
          <cell r="B983" t="str">
            <v>QAG-10-A-NY-6CO-050</v>
          </cell>
          <cell r="C983">
            <v>1088</v>
          </cell>
          <cell r="D983">
            <v>5499</v>
          </cell>
          <cell r="F983" t="str">
            <v>Frontier Chemical</v>
          </cell>
          <cell r="G983" t="str">
            <v>BU-901</v>
          </cell>
          <cell r="H983" t="str">
            <v>CORPORATE LANDFILLS</v>
          </cell>
          <cell r="I983" t="str">
            <v>CORP LF</v>
          </cell>
          <cell r="J983" t="str">
            <v>CORPORATE LANDFILL DISTRICT</v>
          </cell>
          <cell r="K983" t="str">
            <v>CORPORATE</v>
          </cell>
          <cell r="L983" t="str">
            <v>CORPORATE</v>
          </cell>
        </row>
        <row r="984">
          <cell r="A984" t="str">
            <v>QAH</v>
          </cell>
          <cell r="B984" t="str">
            <v>QAH-10-A-OR-D6O-050</v>
          </cell>
          <cell r="C984">
            <v>1089</v>
          </cell>
          <cell r="D984">
            <v>5500</v>
          </cell>
          <cell r="F984" t="str">
            <v>Portland Harbor</v>
          </cell>
          <cell r="G984" t="str">
            <v>BU-901</v>
          </cell>
          <cell r="H984" t="str">
            <v>CORPORATE LANDFILLS</v>
          </cell>
          <cell r="I984" t="str">
            <v>CORP LF</v>
          </cell>
          <cell r="J984" t="str">
            <v>CORPORATE LANDFILL DISTRICT</v>
          </cell>
          <cell r="K984" t="str">
            <v>CORPORATE</v>
          </cell>
          <cell r="L984" t="str">
            <v>CORPORATE</v>
          </cell>
        </row>
        <row r="985">
          <cell r="A985" t="str">
            <v>QAI</v>
          </cell>
          <cell r="B985" t="str">
            <v>QAI-10-A-TX-5AO-050</v>
          </cell>
          <cell r="C985">
            <v>1090</v>
          </cell>
          <cell r="D985">
            <v>5501</v>
          </cell>
          <cell r="F985" t="str">
            <v>MALONE SERVICES</v>
          </cell>
          <cell r="G985" t="str">
            <v>BU-901</v>
          </cell>
          <cell r="H985" t="str">
            <v>CORPORATE LANDFILLS</v>
          </cell>
          <cell r="I985" t="str">
            <v>CORP LF</v>
          </cell>
          <cell r="J985" t="str">
            <v>CORPORATE LANDFILL DISTRICT</v>
          </cell>
          <cell r="K985" t="str">
            <v>CORPORATE</v>
          </cell>
          <cell r="L985" t="str">
            <v>CORPORATE</v>
          </cell>
        </row>
        <row r="986">
          <cell r="A986" t="str">
            <v>QAJ</v>
          </cell>
          <cell r="B986" t="str">
            <v>QAJ-10-A-AZ-13O-050</v>
          </cell>
          <cell r="C986">
            <v>1091</v>
          </cell>
          <cell r="D986">
            <v>5502</v>
          </cell>
          <cell r="F986" t="str">
            <v>Broadway Pantano LF</v>
          </cell>
          <cell r="G986" t="str">
            <v>BU-901</v>
          </cell>
          <cell r="H986" t="str">
            <v>CORPORATE LANDFILLS</v>
          </cell>
          <cell r="I986" t="str">
            <v>CORP LF</v>
          </cell>
          <cell r="J986" t="str">
            <v>CORPORATE LANDFILL DISTRICT</v>
          </cell>
          <cell r="K986" t="str">
            <v>CORPORATE</v>
          </cell>
          <cell r="L986" t="str">
            <v>CORPORATE</v>
          </cell>
        </row>
        <row r="987">
          <cell r="A987" t="str">
            <v>QAK</v>
          </cell>
          <cell r="B987" t="str">
            <v>QAK-10-A-VA-5RO-050</v>
          </cell>
          <cell r="C987">
            <v>1092</v>
          </cell>
          <cell r="D987">
            <v>5503</v>
          </cell>
          <cell r="F987" t="str">
            <v>Wingfield Pointe Buried Drum</v>
          </cell>
          <cell r="G987" t="str">
            <v>BU-901</v>
          </cell>
          <cell r="H987" t="str">
            <v>CORPORATE LANDFILLS</v>
          </cell>
          <cell r="I987" t="str">
            <v>CORP LF</v>
          </cell>
          <cell r="J987" t="str">
            <v>CORPORATE LANDFILL DISTRICT</v>
          </cell>
          <cell r="K987" t="str">
            <v>CORPORATE</v>
          </cell>
          <cell r="L987" t="str">
            <v>CORPORATE</v>
          </cell>
        </row>
        <row r="988">
          <cell r="A988" t="str">
            <v>QAM</v>
          </cell>
          <cell r="B988" t="str">
            <v>QAM-10-A-VA-5RO-050</v>
          </cell>
          <cell r="C988">
            <v>1093</v>
          </cell>
          <cell r="D988">
            <v>5504</v>
          </cell>
          <cell r="F988" t="str">
            <v>Hidden Lane</v>
          </cell>
          <cell r="G988" t="str">
            <v>BU-901</v>
          </cell>
          <cell r="H988" t="str">
            <v>CORPORATE LANDFILLS</v>
          </cell>
          <cell r="I988" t="str">
            <v>CORP LF</v>
          </cell>
          <cell r="J988" t="str">
            <v>CORPORATE LANDFILL DISTRICT</v>
          </cell>
          <cell r="K988" t="str">
            <v>CORPORATE</v>
          </cell>
          <cell r="L988" t="str">
            <v>CORPORATE</v>
          </cell>
        </row>
        <row r="989">
          <cell r="A989" t="str">
            <v>QAN</v>
          </cell>
          <cell r="B989" t="str">
            <v>QAN-10-A-IN-3PO-050</v>
          </cell>
          <cell r="C989">
            <v>1094</v>
          </cell>
          <cell r="D989">
            <v>5505</v>
          </cell>
          <cell r="F989" t="str">
            <v>MIDCO</v>
          </cell>
          <cell r="G989" t="str">
            <v>BU-901</v>
          </cell>
          <cell r="H989" t="str">
            <v>CORPORATE LANDFILLS</v>
          </cell>
          <cell r="I989" t="str">
            <v>CORP LF</v>
          </cell>
          <cell r="J989" t="str">
            <v>CORPORATE LANDFILL DISTRICT</v>
          </cell>
          <cell r="K989" t="str">
            <v>CORPORATE</v>
          </cell>
          <cell r="L989" t="str">
            <v>CORPORATE</v>
          </cell>
        </row>
        <row r="990">
          <cell r="A990" t="str">
            <v>QAO</v>
          </cell>
          <cell r="B990" t="str">
            <v>QAO-10-A-NY-50O-050</v>
          </cell>
          <cell r="C990">
            <v>1095</v>
          </cell>
          <cell r="D990">
            <v>5506</v>
          </cell>
          <cell r="F990" t="str">
            <v>Calverton Site - Island Waste</v>
          </cell>
          <cell r="G990" t="str">
            <v>BU-901</v>
          </cell>
          <cell r="H990" t="str">
            <v>CORPORATE LANDFILLS</v>
          </cell>
          <cell r="I990" t="str">
            <v>CORP LF</v>
          </cell>
          <cell r="J990" t="str">
            <v>CORPORATE LANDFILL DISTRICT</v>
          </cell>
          <cell r="K990" t="str">
            <v>CORPORATE</v>
          </cell>
          <cell r="L990" t="str">
            <v>CORPORATE</v>
          </cell>
        </row>
        <row r="991">
          <cell r="A991" t="str">
            <v>QAP</v>
          </cell>
          <cell r="B991" t="str">
            <v>QAP-10-A-WI-3PO-050</v>
          </cell>
          <cell r="C991">
            <v>1096</v>
          </cell>
          <cell r="D991">
            <v>5507</v>
          </cell>
          <cell r="F991" t="str">
            <v>Muskego Sanitary Landfill</v>
          </cell>
          <cell r="G991" t="str">
            <v>BU-901</v>
          </cell>
          <cell r="H991" t="str">
            <v>CORPORATE LANDFILLS</v>
          </cell>
          <cell r="I991" t="str">
            <v>CORP LF</v>
          </cell>
          <cell r="J991" t="str">
            <v>CORPORATE LANDFILL DISTRICT</v>
          </cell>
          <cell r="K991" t="str">
            <v>CORPORATE</v>
          </cell>
          <cell r="L991" t="str">
            <v>CORPORATE</v>
          </cell>
        </row>
        <row r="992">
          <cell r="A992" t="str">
            <v>QAQ</v>
          </cell>
          <cell r="B992" t="str">
            <v>QAQ-10-A-KY-6CO-050</v>
          </cell>
          <cell r="C992">
            <v>1097</v>
          </cell>
          <cell r="D992">
            <v>5508</v>
          </cell>
          <cell r="F992" t="str">
            <v>LWD - Calvert City, KY</v>
          </cell>
          <cell r="G992" t="str">
            <v>BU-901</v>
          </cell>
          <cell r="H992" t="str">
            <v>CORPORATE LANDFILLS</v>
          </cell>
          <cell r="I992" t="str">
            <v>CORP LF</v>
          </cell>
          <cell r="J992" t="str">
            <v>CORPORATE LANDFILL DISTRICT</v>
          </cell>
          <cell r="K992" t="str">
            <v>CORPORATE</v>
          </cell>
          <cell r="L992" t="str">
            <v>CORPORATE</v>
          </cell>
        </row>
        <row r="993">
          <cell r="A993" t="str">
            <v>QY4</v>
          </cell>
          <cell r="B993" t="str">
            <v>QY4-10-A-AZ-3PO-050</v>
          </cell>
          <cell r="C993">
            <v>1254</v>
          </cell>
          <cell r="D993">
            <v>5509</v>
          </cell>
          <cell r="F993" t="str">
            <v>Henry Harris Landfill</v>
          </cell>
          <cell r="G993" t="str">
            <v>BU-901</v>
          </cell>
          <cell r="H993" t="str">
            <v>CORPORATE LANDFILLS</v>
          </cell>
          <cell r="I993" t="str">
            <v>CORP LF</v>
          </cell>
          <cell r="J993" t="str">
            <v>CORPORATE LANDFILL DISTRICT</v>
          </cell>
          <cell r="K993" t="str">
            <v>CORPORATE</v>
          </cell>
          <cell r="L993" t="str">
            <v>CORPORATE</v>
          </cell>
        </row>
        <row r="994">
          <cell r="A994" t="str">
            <v>QY5</v>
          </cell>
          <cell r="B994" t="str">
            <v>QY5-10-A-AZ-3PO-050</v>
          </cell>
          <cell r="C994">
            <v>1255</v>
          </cell>
          <cell r="D994">
            <v>5510</v>
          </cell>
          <cell r="F994" t="str">
            <v>Holliston</v>
          </cell>
          <cell r="G994" t="str">
            <v>BU-901</v>
          </cell>
          <cell r="H994" t="str">
            <v>CORPORATE LANDFILLS</v>
          </cell>
          <cell r="I994" t="str">
            <v>CORP LF</v>
          </cell>
          <cell r="J994" t="str">
            <v>CORPORATE LANDFILL DISTRICT</v>
          </cell>
          <cell r="K994" t="str">
            <v>CORPORATE</v>
          </cell>
          <cell r="L994" t="str">
            <v>CORPORATE</v>
          </cell>
        </row>
        <row r="995">
          <cell r="A995" t="str">
            <v>QY7</v>
          </cell>
          <cell r="B995" t="str">
            <v>QY7-10-A-AZ-3PO-050</v>
          </cell>
          <cell r="C995">
            <v>1256</v>
          </cell>
          <cell r="D995">
            <v>5511</v>
          </cell>
          <cell r="F995" t="str">
            <v>NAACP</v>
          </cell>
          <cell r="G995" t="str">
            <v>BU-901</v>
          </cell>
          <cell r="H995" t="str">
            <v>CORPORATE LANDFILLS</v>
          </cell>
          <cell r="I995" t="str">
            <v>CORP LF</v>
          </cell>
          <cell r="J995" t="str">
            <v>CORPORATE LANDFILL DISTRICT</v>
          </cell>
          <cell r="K995" t="str">
            <v>CORPORATE</v>
          </cell>
          <cell r="L995" t="str">
            <v>CORPORATE</v>
          </cell>
        </row>
        <row r="996">
          <cell r="A996" t="str">
            <v>QY8</v>
          </cell>
          <cell r="B996" t="str">
            <v>QY8-10-A-AZ-3PO-050</v>
          </cell>
          <cell r="C996">
            <v>1257</v>
          </cell>
          <cell r="D996">
            <v>5512</v>
          </cell>
          <cell r="F996" t="str">
            <v>Solley Rd</v>
          </cell>
          <cell r="G996" t="str">
            <v>BU-901</v>
          </cell>
          <cell r="H996" t="str">
            <v>CORPORATE LANDFILLS</v>
          </cell>
          <cell r="I996" t="str">
            <v>CORP LF</v>
          </cell>
          <cell r="J996" t="str">
            <v>CORPORATE LANDFILL DISTRICT</v>
          </cell>
          <cell r="K996" t="str">
            <v>CORPORATE</v>
          </cell>
          <cell r="L996" t="str">
            <v>CORPORATE</v>
          </cell>
        </row>
        <row r="997">
          <cell r="A997" t="str">
            <v>QY9</v>
          </cell>
          <cell r="B997" t="str">
            <v>QY9-10-A-AZ-3PO-050</v>
          </cell>
          <cell r="C997">
            <v>1258</v>
          </cell>
          <cell r="D997">
            <v>5513</v>
          </cell>
          <cell r="F997" t="str">
            <v>USA v NCH</v>
          </cell>
          <cell r="G997" t="str">
            <v>BU-901</v>
          </cell>
          <cell r="H997" t="str">
            <v>CORPORATE LANDFILLS</v>
          </cell>
          <cell r="I997" t="str">
            <v>CORP LF</v>
          </cell>
          <cell r="J997" t="str">
            <v>CORPORATE LANDFILL DISTRICT</v>
          </cell>
          <cell r="K997" t="str">
            <v>CORPORATE</v>
          </cell>
          <cell r="L997" t="str">
            <v>CORPORATE</v>
          </cell>
        </row>
        <row r="998">
          <cell r="A998" t="str">
            <v>QZ2</v>
          </cell>
          <cell r="B998" t="str">
            <v>QZ2-10-A-AZ-3PO-050</v>
          </cell>
          <cell r="C998">
            <v>1259</v>
          </cell>
          <cell r="D998">
            <v>5514</v>
          </cell>
          <cell r="F998" t="str">
            <v>HawkRidge</v>
          </cell>
          <cell r="G998" t="str">
            <v>BU-901</v>
          </cell>
          <cell r="H998" t="str">
            <v>CORPORATE LANDFILLS</v>
          </cell>
          <cell r="I998" t="str">
            <v>CORP LF</v>
          </cell>
          <cell r="J998" t="str">
            <v>CORPORATE LANDFILL DISTRICT</v>
          </cell>
          <cell r="K998" t="str">
            <v>CORPORATE</v>
          </cell>
          <cell r="L998" t="str">
            <v>CORPORATE</v>
          </cell>
        </row>
        <row r="999">
          <cell r="A999" t="str">
            <v>QZ3</v>
          </cell>
          <cell r="B999" t="str">
            <v>QZ3-10-A-AZ-3PO-050</v>
          </cell>
          <cell r="C999">
            <v>1260</v>
          </cell>
          <cell r="D999">
            <v>5515</v>
          </cell>
          <cell r="F999" t="str">
            <v>EDI Old Bridge</v>
          </cell>
          <cell r="G999" t="str">
            <v>BU-901</v>
          </cell>
          <cell r="H999" t="str">
            <v>CORPORATE LANDFILLS</v>
          </cell>
          <cell r="I999" t="str">
            <v>CORP LF</v>
          </cell>
          <cell r="J999" t="str">
            <v>CORPORATE LANDFILL DISTRICT</v>
          </cell>
          <cell r="K999" t="str">
            <v>CORPORATE</v>
          </cell>
          <cell r="L999" t="str">
            <v>CORPORATE</v>
          </cell>
        </row>
        <row r="1000">
          <cell r="A1000" t="str">
            <v>QZ4</v>
          </cell>
          <cell r="B1000" t="str">
            <v>QZ4-10-A-AZ-3PO-050</v>
          </cell>
          <cell r="C1000">
            <v>1261</v>
          </cell>
          <cell r="D1000">
            <v>5516</v>
          </cell>
          <cell r="F1000" t="str">
            <v>Lake Calumet Cluster Site, IL</v>
          </cell>
          <cell r="G1000" t="str">
            <v>BU-901</v>
          </cell>
          <cell r="H1000" t="str">
            <v>CORPORATE LANDFILLS</v>
          </cell>
          <cell r="I1000" t="str">
            <v>CORP LF</v>
          </cell>
          <cell r="J1000" t="str">
            <v>CORPORATE LANDFILL DISTRICT</v>
          </cell>
          <cell r="K1000" t="str">
            <v>CORPORATE</v>
          </cell>
          <cell r="L1000" t="str">
            <v>CORPORATE</v>
          </cell>
        </row>
        <row r="1001">
          <cell r="A1001" t="str">
            <v>QZ5</v>
          </cell>
          <cell r="B1001" t="str">
            <v>QZ5-10-A-AZ-3PO-050</v>
          </cell>
          <cell r="C1001">
            <v>1262</v>
          </cell>
          <cell r="D1001">
            <v>5517</v>
          </cell>
          <cell r="F1001" t="str">
            <v>Ottawa River NRD Claim</v>
          </cell>
          <cell r="G1001" t="str">
            <v>BU-901</v>
          </cell>
          <cell r="H1001" t="str">
            <v>CORPORATE LANDFILLS</v>
          </cell>
          <cell r="I1001" t="str">
            <v>CORP LF</v>
          </cell>
          <cell r="J1001" t="str">
            <v>CORPORATE LANDFILL DISTRICT</v>
          </cell>
          <cell r="K1001" t="str">
            <v>CORPORATE</v>
          </cell>
          <cell r="L1001" t="str">
            <v>CORPORATE</v>
          </cell>
        </row>
        <row r="1002">
          <cell r="A1002" t="str">
            <v>QZ7</v>
          </cell>
          <cell r="B1002" t="str">
            <v>QZ7-10-A-AZ-3PO-050</v>
          </cell>
          <cell r="C1002">
            <v>1263</v>
          </cell>
          <cell r="D1002">
            <v>5518</v>
          </cell>
          <cell r="F1002" t="str">
            <v>Quanta Edgewater, NJ Site.</v>
          </cell>
          <cell r="G1002" t="str">
            <v>BU-901</v>
          </cell>
          <cell r="H1002" t="str">
            <v>CORPORATE LANDFILLS</v>
          </cell>
          <cell r="I1002" t="str">
            <v>CORP LF</v>
          </cell>
          <cell r="J1002" t="str">
            <v>CORPORATE LANDFILL DISTRICT</v>
          </cell>
          <cell r="K1002" t="str">
            <v>CORPORATE</v>
          </cell>
          <cell r="L1002" t="str">
            <v>CORPORATE</v>
          </cell>
        </row>
        <row r="1003">
          <cell r="A1003" t="str">
            <v>QZ8</v>
          </cell>
          <cell r="B1003" t="str">
            <v>QZ8-10-A-AZ-5NO-050</v>
          </cell>
          <cell r="C1003">
            <v>1264</v>
          </cell>
          <cell r="D1003">
            <v>5519</v>
          </cell>
          <cell r="F1003" t="str">
            <v>Florence L/F</v>
          </cell>
          <cell r="G1003" t="str">
            <v>BU-901</v>
          </cell>
          <cell r="H1003" t="str">
            <v>CORPORATE LANDFILLS</v>
          </cell>
          <cell r="I1003" t="str">
            <v>CORP LF</v>
          </cell>
          <cell r="J1003" t="str">
            <v>CORPORATE LANDFILL DISTRICT</v>
          </cell>
          <cell r="K1003" t="str">
            <v>CORPORATE</v>
          </cell>
          <cell r="L1003" t="str">
            <v>CORPORATE</v>
          </cell>
        </row>
        <row r="1004">
          <cell r="A1004" t="str">
            <v>QZ9</v>
          </cell>
          <cell r="B1004" t="str">
            <v>QZ9-10-A-AZ-5NO-050</v>
          </cell>
          <cell r="C1004">
            <v>1265</v>
          </cell>
          <cell r="D1004">
            <v>5520</v>
          </cell>
          <cell r="F1004" t="str">
            <v>Ringwood</v>
          </cell>
          <cell r="G1004" t="str">
            <v>BU-901</v>
          </cell>
          <cell r="H1004" t="str">
            <v>CORPORATE LANDFILLS</v>
          </cell>
          <cell r="I1004" t="str">
            <v>CORP LF</v>
          </cell>
          <cell r="J1004" t="str">
            <v>CORPORATE LANDFILL DISTRICT</v>
          </cell>
          <cell r="K1004" t="str">
            <v>CORPORATE</v>
          </cell>
          <cell r="L1004" t="str">
            <v>CORPORATE</v>
          </cell>
        </row>
        <row r="1005">
          <cell r="A1005" t="str">
            <v>KB2</v>
          </cell>
          <cell r="B1005" t="str">
            <v>KB2-10-A-AZ-03O-050</v>
          </cell>
          <cell r="C1005">
            <v>801</v>
          </cell>
          <cell r="D1005">
            <v>6001</v>
          </cell>
          <cell r="F1005" t="str">
            <v>Calcasieu</v>
          </cell>
          <cell r="G1005" t="str">
            <v>BU-901</v>
          </cell>
          <cell r="H1005" t="str">
            <v>CORPORATE LANDFILLS</v>
          </cell>
          <cell r="I1005" t="str">
            <v>CORP LF</v>
          </cell>
          <cell r="J1005" t="str">
            <v>CORPORATE LANDFILL DISTRICT</v>
          </cell>
          <cell r="K1005" t="str">
            <v>CORPORATE</v>
          </cell>
          <cell r="L1005" t="str">
            <v>CORPORATE</v>
          </cell>
        </row>
        <row r="1006">
          <cell r="A1006" t="str">
            <v>X44</v>
          </cell>
          <cell r="B1006" t="str">
            <v>X44-10-A-MT-03O-050</v>
          </cell>
          <cell r="C1006">
            <v>1763</v>
          </cell>
          <cell r="D1006">
            <v>6002</v>
          </cell>
          <cell r="F1006" t="str">
            <v>Missoula - Bridge</v>
          </cell>
          <cell r="G1006" t="str">
            <v>BU-901</v>
          </cell>
          <cell r="H1006" t="str">
            <v>CORPORATE LANDFILLS</v>
          </cell>
          <cell r="I1006" t="str">
            <v>CORP LF</v>
          </cell>
          <cell r="J1006" t="str">
            <v>CORPORATE LANDFILL DISTRICT</v>
          </cell>
          <cell r="K1006" t="str">
            <v>CORPORATE</v>
          </cell>
          <cell r="L1006" t="str">
            <v>CORPORATE</v>
          </cell>
        </row>
        <row r="1007">
          <cell r="A1007" t="str">
            <v>I31</v>
          </cell>
          <cell r="B1007" t="str">
            <v>I31-10-A-MI-03O-050</v>
          </cell>
          <cell r="C1007">
            <v>685</v>
          </cell>
          <cell r="D1007">
            <v>6003</v>
          </cell>
          <cell r="F1007" t="str">
            <v>Milford Road L/F - Bridge</v>
          </cell>
          <cell r="G1007" t="str">
            <v>BU-901</v>
          </cell>
          <cell r="H1007" t="str">
            <v>CORPORATE LANDFILLS</v>
          </cell>
          <cell r="I1007" t="str">
            <v>CORP LF</v>
          </cell>
          <cell r="J1007" t="str">
            <v>CORPORATE LANDFILL DISTRICT</v>
          </cell>
          <cell r="K1007" t="str">
            <v>CORPORATE</v>
          </cell>
          <cell r="L1007" t="str">
            <v>CORPORATE</v>
          </cell>
        </row>
        <row r="1008">
          <cell r="A1008" t="str">
            <v>I36</v>
          </cell>
          <cell r="B1008" t="str">
            <v>I36-10-A-PA-03O-050</v>
          </cell>
          <cell r="C1008">
            <v>690</v>
          </cell>
          <cell r="D1008">
            <v>6004</v>
          </cell>
          <cell r="F1008" t="str">
            <v>Mon Valley L/F - Bridge</v>
          </cell>
          <cell r="G1008" t="str">
            <v>BU-901</v>
          </cell>
          <cell r="H1008" t="str">
            <v>CORPORATE LANDFILLS</v>
          </cell>
          <cell r="I1008" t="str">
            <v>CORP LF</v>
          </cell>
          <cell r="J1008" t="str">
            <v>CORPORATE LANDFILL DISTRICT</v>
          </cell>
          <cell r="K1008" t="str">
            <v>CORPORATE</v>
          </cell>
          <cell r="L1008" t="str">
            <v>CORPORATE</v>
          </cell>
        </row>
        <row r="1009">
          <cell r="A1009" t="str">
            <v>I59</v>
          </cell>
          <cell r="B1009" t="str">
            <v>I59-10-A-TN-03O-050</v>
          </cell>
          <cell r="C1009">
            <v>713</v>
          </cell>
          <cell r="D1009">
            <v>6005</v>
          </cell>
          <cell r="F1009" t="str">
            <v>Twin Oaks L/F - Bridge</v>
          </cell>
          <cell r="G1009" t="str">
            <v>BU-901</v>
          </cell>
          <cell r="H1009" t="str">
            <v>CORPORATE LANDFILLS</v>
          </cell>
          <cell r="I1009" t="str">
            <v>CORP LF</v>
          </cell>
          <cell r="J1009" t="str">
            <v>CORPORATE LANDFILL DISTRICT</v>
          </cell>
          <cell r="K1009" t="str">
            <v>CORPORATE</v>
          </cell>
          <cell r="L1009" t="str">
            <v>CORPORATE</v>
          </cell>
        </row>
        <row r="1010">
          <cell r="A1010" t="str">
            <v>X41</v>
          </cell>
          <cell r="B1010" t="str">
            <v>X41-10-A-OH-03O-050</v>
          </cell>
          <cell r="C1010">
            <v>1760</v>
          </cell>
          <cell r="D1010">
            <v>6006</v>
          </cell>
          <cell r="F1010" t="str">
            <v>Lorain County - Bridge</v>
          </cell>
          <cell r="G1010" t="str">
            <v>BU-901</v>
          </cell>
          <cell r="H1010" t="str">
            <v>CORPORATE LANDFILLS</v>
          </cell>
          <cell r="I1010" t="str">
            <v>CORP LF</v>
          </cell>
          <cell r="J1010" t="str">
            <v>CORPORATE LANDFILL DISTRICT</v>
          </cell>
          <cell r="K1010" t="str">
            <v>CORPORATE</v>
          </cell>
          <cell r="L1010" t="str">
            <v>CORPORATE</v>
          </cell>
        </row>
        <row r="1011">
          <cell r="A1011" t="str">
            <v>X10</v>
          </cell>
          <cell r="B1011" t="str">
            <v>X10-10-A-MI-03O-050</v>
          </cell>
          <cell r="C1011">
            <v>1729</v>
          </cell>
          <cell r="D1011">
            <v>6007</v>
          </cell>
          <cell r="F1011" t="str">
            <v>C &amp; C - Bridge</v>
          </cell>
          <cell r="G1011" t="str">
            <v>BU-901</v>
          </cell>
          <cell r="H1011" t="str">
            <v>CORPORATE LANDFILLS</v>
          </cell>
          <cell r="I1011" t="str">
            <v>CORP LF</v>
          </cell>
          <cell r="J1011" t="str">
            <v>CORPORATE LANDFILL DISTRICT</v>
          </cell>
          <cell r="K1011" t="str">
            <v>CORPORATE</v>
          </cell>
          <cell r="L1011" t="str">
            <v>CORPORATE</v>
          </cell>
        </row>
        <row r="1012">
          <cell r="A1012" t="str">
            <v>X59</v>
          </cell>
          <cell r="B1012" t="str">
            <v>X59-10-A-MO-03O-050</v>
          </cell>
          <cell r="C1012">
            <v>1778</v>
          </cell>
          <cell r="D1012">
            <v>6008</v>
          </cell>
          <cell r="F1012" t="str">
            <v>Springfield - Bridge</v>
          </cell>
          <cell r="G1012" t="str">
            <v>BU-901</v>
          </cell>
          <cell r="H1012" t="str">
            <v>CORPORATE LANDFILLS</v>
          </cell>
          <cell r="I1012" t="str">
            <v>CORP LF</v>
          </cell>
          <cell r="J1012" t="str">
            <v>CORPORATE LANDFILL DISTRICT</v>
          </cell>
          <cell r="K1012" t="str">
            <v>CORPORATE</v>
          </cell>
          <cell r="L1012" t="str">
            <v>CORPORATE</v>
          </cell>
        </row>
        <row r="1013">
          <cell r="A1013" t="str">
            <v>X22</v>
          </cell>
          <cell r="B1013" t="str">
            <v>X22-10-A-KS-03O-050</v>
          </cell>
          <cell r="C1013">
            <v>1741</v>
          </cell>
          <cell r="D1013">
            <v>6009</v>
          </cell>
          <cell r="F1013" t="str">
            <v>Finney County - Bridge</v>
          </cell>
          <cell r="G1013" t="str">
            <v>BU-901</v>
          </cell>
          <cell r="H1013" t="str">
            <v>CORPORATE LANDFILLS</v>
          </cell>
          <cell r="I1013" t="str">
            <v>CORP LF</v>
          </cell>
          <cell r="J1013" t="str">
            <v>CORPORATE LANDFILL DISTRICT</v>
          </cell>
          <cell r="K1013" t="str">
            <v>CORPORATE</v>
          </cell>
          <cell r="L1013" t="str">
            <v>CORPORATE</v>
          </cell>
        </row>
        <row r="1014">
          <cell r="A1014" t="str">
            <v>X14</v>
          </cell>
          <cell r="B1014" t="str">
            <v>X14-10-A-NC-03O-050</v>
          </cell>
          <cell r="C1014">
            <v>1733</v>
          </cell>
          <cell r="D1014">
            <v>6010</v>
          </cell>
          <cell r="F1014" t="str">
            <v>Charlotte Motor Spdwy-Bridge</v>
          </cell>
          <cell r="G1014" t="str">
            <v>BU-901</v>
          </cell>
          <cell r="H1014" t="str">
            <v>CORPORATE LANDFILLS</v>
          </cell>
          <cell r="I1014" t="str">
            <v>CORP LF</v>
          </cell>
          <cell r="J1014" t="str">
            <v>CORPORATE LANDFILL DISTRICT</v>
          </cell>
          <cell r="K1014" t="str">
            <v>CORPORATE</v>
          </cell>
          <cell r="L1014" t="str">
            <v>CORPORATE</v>
          </cell>
        </row>
        <row r="1015">
          <cell r="A1015" t="str">
            <v>X68</v>
          </cell>
          <cell r="B1015" t="str">
            <v>X68-10-A-WI-03O-050</v>
          </cell>
          <cell r="C1015">
            <v>1787</v>
          </cell>
          <cell r="D1015">
            <v>6011</v>
          </cell>
          <cell r="F1015" t="str">
            <v>Lake Area 2054 L/F (Closed)</v>
          </cell>
          <cell r="G1015" t="str">
            <v>BU-901</v>
          </cell>
          <cell r="H1015" t="str">
            <v>CORPORATE LANDFILLS</v>
          </cell>
          <cell r="I1015" t="str">
            <v>CORP LF</v>
          </cell>
          <cell r="J1015" t="str">
            <v>CORPORATE LANDFILL DISTRICT</v>
          </cell>
          <cell r="K1015" t="str">
            <v>CORPORATE</v>
          </cell>
          <cell r="L1015" t="str">
            <v>CORPORATE</v>
          </cell>
        </row>
        <row r="1016">
          <cell r="A1016" t="str">
            <v>X69</v>
          </cell>
          <cell r="B1016" t="str">
            <v>X69-10-A-WI-03O-050</v>
          </cell>
          <cell r="C1016">
            <v>1788</v>
          </cell>
          <cell r="D1016">
            <v>6012</v>
          </cell>
          <cell r="F1016" t="str">
            <v>Lake Area South Expansion Clsd</v>
          </cell>
          <cell r="G1016" t="str">
            <v>BU-901</v>
          </cell>
          <cell r="H1016" t="str">
            <v>CORPORATE LANDFILLS</v>
          </cell>
          <cell r="I1016" t="str">
            <v>CORP LF</v>
          </cell>
          <cell r="J1016" t="str">
            <v>CORPORATE LANDFILL DISTRICT</v>
          </cell>
          <cell r="K1016" t="str">
            <v>CORPORATE</v>
          </cell>
          <cell r="L1016" t="str">
            <v>CORPORATE</v>
          </cell>
        </row>
        <row r="1017">
          <cell r="A1017" t="str">
            <v>X70</v>
          </cell>
          <cell r="B1017" t="str">
            <v>X70-10-A-TX-03O-050</v>
          </cell>
          <cell r="C1017">
            <v>1789</v>
          </cell>
          <cell r="D1017">
            <v>6013</v>
          </cell>
          <cell r="F1017" t="str">
            <v>Galveston County L/F (Closed)</v>
          </cell>
          <cell r="G1017" t="str">
            <v>BU-901</v>
          </cell>
          <cell r="H1017" t="str">
            <v>CORPORATE LANDFILLS</v>
          </cell>
          <cell r="I1017" t="str">
            <v>CORP LF</v>
          </cell>
          <cell r="J1017" t="str">
            <v>CORPORATE LANDFILL DISTRICT</v>
          </cell>
          <cell r="K1017" t="str">
            <v>CORPORATE</v>
          </cell>
          <cell r="L1017" t="str">
            <v>CORPORATE</v>
          </cell>
        </row>
        <row r="1018">
          <cell r="A1018" t="str">
            <v>I04</v>
          </cell>
          <cell r="B1018" t="str">
            <v>I04-10-A-CA-03O-050</v>
          </cell>
          <cell r="C1018">
            <v>658</v>
          </cell>
          <cell r="D1018">
            <v>6014</v>
          </cell>
          <cell r="F1018" t="str">
            <v>Azusa L/F - Bridge</v>
          </cell>
          <cell r="G1018" t="str">
            <v>BU-901</v>
          </cell>
          <cell r="H1018" t="str">
            <v>CORPORATE LANDFILLS</v>
          </cell>
          <cell r="I1018" t="str">
            <v>CORP LF</v>
          </cell>
          <cell r="J1018" t="str">
            <v>CORPORATE LANDFILL DISTRICT</v>
          </cell>
          <cell r="K1018" t="str">
            <v>CORPORATE</v>
          </cell>
          <cell r="L1018" t="str">
            <v>CORPORATE</v>
          </cell>
        </row>
        <row r="1019">
          <cell r="A1019" t="str">
            <v>I48</v>
          </cell>
          <cell r="B1019" t="str">
            <v>I48-10-A-MA-03O-050</v>
          </cell>
          <cell r="C1019">
            <v>702</v>
          </cell>
          <cell r="D1019">
            <v>6015</v>
          </cell>
          <cell r="F1019" t="str">
            <v>Randolph L/F - Bridge</v>
          </cell>
          <cell r="G1019" t="str">
            <v>BU-901</v>
          </cell>
          <cell r="H1019" t="str">
            <v>CORPORATE LANDFILLS</v>
          </cell>
          <cell r="I1019" t="str">
            <v>CORP LF</v>
          </cell>
          <cell r="J1019" t="str">
            <v>CORPORATE LANDFILL DISTRICT</v>
          </cell>
          <cell r="K1019" t="str">
            <v>CORPORATE</v>
          </cell>
          <cell r="L1019" t="str">
            <v>CORPORATE</v>
          </cell>
        </row>
        <row r="1020">
          <cell r="A1020" t="str">
            <v>I14</v>
          </cell>
          <cell r="B1020" t="str">
            <v>I14-10-A-MA-03O-050</v>
          </cell>
          <cell r="C1020">
            <v>668</v>
          </cell>
          <cell r="D1020">
            <v>6016</v>
          </cell>
          <cell r="F1020" t="str">
            <v>East Bridgewater L/F - Bridge</v>
          </cell>
          <cell r="G1020" t="str">
            <v>BU-901</v>
          </cell>
          <cell r="H1020" t="str">
            <v>CORPORATE LANDFILLS</v>
          </cell>
          <cell r="I1020" t="str">
            <v>CORP LF</v>
          </cell>
          <cell r="J1020" t="str">
            <v>CORPORATE LANDFILL DISTRICT</v>
          </cell>
          <cell r="K1020" t="str">
            <v>CORPORATE</v>
          </cell>
          <cell r="L1020" t="str">
            <v>CORPORATE</v>
          </cell>
        </row>
        <row r="1021">
          <cell r="A1021" t="str">
            <v>I23</v>
          </cell>
          <cell r="B1021" t="str">
            <v>I23-10-A-MA-03O-050</v>
          </cell>
          <cell r="C1021">
            <v>677</v>
          </cell>
          <cell r="D1021">
            <v>6017</v>
          </cell>
          <cell r="F1021" t="str">
            <v>Halifax L/F - Bridge</v>
          </cell>
          <cell r="G1021" t="str">
            <v>BU-901</v>
          </cell>
          <cell r="H1021" t="str">
            <v>CORPORATE LANDFILLS</v>
          </cell>
          <cell r="I1021" t="str">
            <v>CORP LF</v>
          </cell>
          <cell r="J1021" t="str">
            <v>CORPORATE LANDFILL DISTRICT</v>
          </cell>
          <cell r="K1021" t="str">
            <v>CORPORATE</v>
          </cell>
          <cell r="L1021" t="str">
            <v>CORPORATE</v>
          </cell>
        </row>
        <row r="1022">
          <cell r="A1022" t="str">
            <v>I11</v>
          </cell>
          <cell r="B1022" t="str">
            <v>I11-10-A-MA-03O-050</v>
          </cell>
          <cell r="C1022">
            <v>665</v>
          </cell>
          <cell r="D1022">
            <v>6018</v>
          </cell>
          <cell r="F1022" t="str">
            <v>Chicopee L/F - Bridge</v>
          </cell>
          <cell r="G1022" t="str">
            <v>BU-901</v>
          </cell>
          <cell r="H1022" t="str">
            <v>CORPORATE LANDFILLS</v>
          </cell>
          <cell r="I1022" t="str">
            <v>CORP LF</v>
          </cell>
          <cell r="J1022" t="str">
            <v>CORPORATE LANDFILL DISTRICT</v>
          </cell>
          <cell r="K1022" t="str">
            <v>CORPORATE</v>
          </cell>
          <cell r="L1022" t="str">
            <v>CORPORATE</v>
          </cell>
        </row>
        <row r="1023">
          <cell r="A1023" t="str">
            <v>I50</v>
          </cell>
          <cell r="B1023" t="str">
            <v>I50-10-A-VA-03O-050</v>
          </cell>
          <cell r="C1023">
            <v>704</v>
          </cell>
          <cell r="D1023">
            <v>6020</v>
          </cell>
          <cell r="F1023" t="str">
            <v>Richmond L/F - Bridge</v>
          </cell>
          <cell r="G1023" t="str">
            <v>BU-901</v>
          </cell>
          <cell r="H1023" t="str">
            <v>CORPORATE LANDFILLS</v>
          </cell>
          <cell r="I1023" t="str">
            <v>CORP LF</v>
          </cell>
          <cell r="J1023" t="str">
            <v>CORPORATE LANDFILL DISTRICT</v>
          </cell>
          <cell r="K1023" t="str">
            <v>CORPORATE</v>
          </cell>
          <cell r="L1023" t="str">
            <v>CORPORATE</v>
          </cell>
        </row>
        <row r="1024">
          <cell r="A1024" t="str">
            <v>I21</v>
          </cell>
          <cell r="B1024" t="str">
            <v>I21-10-A-MS-03O-050</v>
          </cell>
          <cell r="C1024">
            <v>675</v>
          </cell>
          <cell r="D1024">
            <v>6021</v>
          </cell>
          <cell r="F1024" t="str">
            <v>Gulf Pines L/F - Bridge</v>
          </cell>
          <cell r="G1024" t="str">
            <v>BU-901</v>
          </cell>
          <cell r="H1024" t="str">
            <v>CORPORATE LANDFILLS</v>
          </cell>
          <cell r="I1024" t="str">
            <v>CORP LF</v>
          </cell>
          <cell r="J1024" t="str">
            <v>CORPORATE LANDFILL DISTRICT</v>
          </cell>
          <cell r="K1024" t="str">
            <v>CORPORATE</v>
          </cell>
          <cell r="L1024" t="str">
            <v>CORPORATE</v>
          </cell>
        </row>
        <row r="1025">
          <cell r="A1025" t="str">
            <v>I24</v>
          </cell>
          <cell r="B1025" t="str">
            <v>I24-10-A-TX-03O-050</v>
          </cell>
          <cell r="C1025">
            <v>678</v>
          </cell>
          <cell r="D1025">
            <v>6022</v>
          </cell>
          <cell r="F1025" t="str">
            <v>Hutchins L/F - Bridge</v>
          </cell>
          <cell r="G1025" t="str">
            <v>BU-901</v>
          </cell>
          <cell r="H1025" t="str">
            <v>CORPORATE LANDFILLS</v>
          </cell>
          <cell r="I1025" t="str">
            <v>CORP LF</v>
          </cell>
          <cell r="J1025" t="str">
            <v>CORPORATE LANDFILL DISTRICT</v>
          </cell>
          <cell r="K1025" t="str">
            <v>CORPORATE</v>
          </cell>
          <cell r="L1025" t="str">
            <v>CORPORATE</v>
          </cell>
        </row>
        <row r="1026">
          <cell r="A1026" t="str">
            <v>I52</v>
          </cell>
          <cell r="B1026" t="str">
            <v>I52-10-A-IL-03O-050</v>
          </cell>
          <cell r="C1026">
            <v>706</v>
          </cell>
          <cell r="D1026">
            <v>6023</v>
          </cell>
          <cell r="F1026" t="str">
            <v>South Barrington L/F - Bridge</v>
          </cell>
          <cell r="G1026" t="str">
            <v>BU-901</v>
          </cell>
          <cell r="H1026" t="str">
            <v>CORPORATE LANDFILLS</v>
          </cell>
          <cell r="I1026" t="str">
            <v>CORP LF</v>
          </cell>
          <cell r="J1026" t="str">
            <v>CORPORATE LANDFILL DISTRICT</v>
          </cell>
          <cell r="K1026" t="str">
            <v>CORPORATE</v>
          </cell>
          <cell r="L1026" t="str">
            <v>CORPORATE</v>
          </cell>
        </row>
        <row r="1027">
          <cell r="A1027" t="str">
            <v>I58</v>
          </cell>
          <cell r="B1027" t="str">
            <v>I58-10-A-WI-03O-050</v>
          </cell>
          <cell r="C1027">
            <v>712</v>
          </cell>
          <cell r="D1027">
            <v>6024</v>
          </cell>
          <cell r="F1027" t="str">
            <v>Troy L/F - Bridge</v>
          </cell>
          <cell r="G1027" t="str">
            <v>BU-901</v>
          </cell>
          <cell r="H1027" t="str">
            <v>CORPORATE LANDFILLS</v>
          </cell>
          <cell r="I1027" t="str">
            <v>CORP LF</v>
          </cell>
          <cell r="J1027" t="str">
            <v>CORPORATE LANDFILL DISTRICT</v>
          </cell>
          <cell r="K1027" t="str">
            <v>CORPORATE</v>
          </cell>
          <cell r="L1027" t="str">
            <v>CORPORATE</v>
          </cell>
        </row>
        <row r="1028">
          <cell r="A1028" t="str">
            <v>KA4</v>
          </cell>
          <cell r="B1028" t="str">
            <v>KA4-10-A-AZ-03O-050</v>
          </cell>
          <cell r="C1028">
            <v>798</v>
          </cell>
          <cell r="D1028">
            <v>6025</v>
          </cell>
          <cell r="F1028" t="str">
            <v>Siegen Lane</v>
          </cell>
          <cell r="G1028" t="str">
            <v>BU-901</v>
          </cell>
          <cell r="H1028" t="str">
            <v>CORPORATE LANDFILLS</v>
          </cell>
          <cell r="I1028" t="str">
            <v>CORP LF</v>
          </cell>
          <cell r="J1028" t="str">
            <v>CORPORATE LANDFILL DISTRICT</v>
          </cell>
          <cell r="K1028" t="str">
            <v>CORPORATE</v>
          </cell>
          <cell r="L1028" t="str">
            <v>CORPORATE</v>
          </cell>
        </row>
        <row r="1029">
          <cell r="A1029" t="str">
            <v>I29</v>
          </cell>
          <cell r="B1029" t="str">
            <v>I29-10-A-TX-03O-050</v>
          </cell>
          <cell r="C1029">
            <v>683</v>
          </cell>
          <cell r="D1029">
            <v>6026</v>
          </cell>
          <cell r="F1029" t="str">
            <v>Laporte L/F - Bridge</v>
          </cell>
          <cell r="G1029" t="str">
            <v>BU-901</v>
          </cell>
          <cell r="H1029" t="str">
            <v>CORPORATE LANDFILLS</v>
          </cell>
          <cell r="I1029" t="str">
            <v>CORP LF</v>
          </cell>
          <cell r="J1029" t="str">
            <v>CORPORATE LANDFILL DISTRICT</v>
          </cell>
          <cell r="K1029" t="str">
            <v>CORPORATE</v>
          </cell>
          <cell r="L1029" t="str">
            <v>CORPORATE</v>
          </cell>
        </row>
        <row r="1030">
          <cell r="A1030" t="str">
            <v>KA1</v>
          </cell>
          <cell r="B1030" t="str">
            <v>KA1-10-A-AZ-03O-050</v>
          </cell>
          <cell r="C1030">
            <v>795</v>
          </cell>
          <cell r="D1030">
            <v>6027</v>
          </cell>
          <cell r="F1030" t="str">
            <v>Carlyss</v>
          </cell>
          <cell r="G1030" t="str">
            <v>BU-901</v>
          </cell>
          <cell r="H1030" t="str">
            <v>CORPORATE LANDFILLS</v>
          </cell>
          <cell r="I1030" t="str">
            <v>CORP LF</v>
          </cell>
          <cell r="J1030" t="str">
            <v>CORPORATE LANDFILL DISTRICT</v>
          </cell>
          <cell r="K1030" t="str">
            <v>CORPORATE</v>
          </cell>
          <cell r="L1030" t="str">
            <v>CORPORATE</v>
          </cell>
        </row>
        <row r="1031">
          <cell r="A1031" t="str">
            <v>KA2</v>
          </cell>
          <cell r="B1031" t="str">
            <v>KA2-10-A-AZ-03O-050</v>
          </cell>
          <cell r="C1031">
            <v>796</v>
          </cell>
          <cell r="D1031">
            <v>6028</v>
          </cell>
          <cell r="F1031" t="str">
            <v>E Palestine</v>
          </cell>
          <cell r="G1031" t="str">
            <v>BU-901</v>
          </cell>
          <cell r="H1031" t="str">
            <v>CORPORATE LANDFILLS</v>
          </cell>
          <cell r="I1031" t="str">
            <v>CORP LF</v>
          </cell>
          <cell r="J1031" t="str">
            <v>CORPORATE LANDFILL DISTRICT</v>
          </cell>
          <cell r="K1031" t="str">
            <v>CORPORATE</v>
          </cell>
          <cell r="L1031" t="str">
            <v>CORPORATE</v>
          </cell>
        </row>
        <row r="1032">
          <cell r="A1032" t="str">
            <v>I41</v>
          </cell>
          <cell r="B1032" t="str">
            <v>I41-10-A-NH-03O-050</v>
          </cell>
          <cell r="C1032">
            <v>695</v>
          </cell>
          <cell r="D1032">
            <v>6029</v>
          </cell>
          <cell r="F1032" t="str">
            <v>Pelham L/F - Bridge</v>
          </cell>
          <cell r="G1032" t="str">
            <v>BU-901</v>
          </cell>
          <cell r="H1032" t="str">
            <v>CORPORATE LANDFILLS</v>
          </cell>
          <cell r="I1032" t="str">
            <v>CORP LF</v>
          </cell>
          <cell r="J1032" t="str">
            <v>CORPORATE LANDFILL DISTRICT</v>
          </cell>
          <cell r="K1032" t="str">
            <v>CORPORATE</v>
          </cell>
          <cell r="L1032" t="str">
            <v>CORPORATE</v>
          </cell>
        </row>
        <row r="1033">
          <cell r="A1033" t="str">
            <v>I39</v>
          </cell>
          <cell r="B1033" t="str">
            <v>I39-10-A-NY-03O-050</v>
          </cell>
          <cell r="C1033">
            <v>693</v>
          </cell>
          <cell r="D1033">
            <v>6031</v>
          </cell>
          <cell r="F1033" t="str">
            <v>Niagara L/F - Bridge</v>
          </cell>
          <cell r="G1033" t="str">
            <v>BU-901</v>
          </cell>
          <cell r="H1033" t="str">
            <v>CORPORATE LANDFILLS</v>
          </cell>
          <cell r="I1033" t="str">
            <v>CORP LF</v>
          </cell>
          <cell r="J1033" t="str">
            <v>CORPORATE LANDFILL DISTRICT</v>
          </cell>
          <cell r="K1033" t="str">
            <v>CORPORATE</v>
          </cell>
          <cell r="L1033" t="str">
            <v>CORPORATE</v>
          </cell>
        </row>
        <row r="1034">
          <cell r="A1034" t="str">
            <v>I28</v>
          </cell>
          <cell r="B1034" t="str">
            <v>I28-10-A-NY-03O-050</v>
          </cell>
          <cell r="C1034">
            <v>682</v>
          </cell>
          <cell r="D1034">
            <v>6032</v>
          </cell>
          <cell r="F1034" t="str">
            <v>Land Rec L/F - Bridge</v>
          </cell>
          <cell r="G1034" t="str">
            <v>BU-901</v>
          </cell>
          <cell r="H1034" t="str">
            <v>CORPORATE LANDFILLS</v>
          </cell>
          <cell r="I1034" t="str">
            <v>CORP LF</v>
          </cell>
          <cell r="J1034" t="str">
            <v>CORPORATE LANDFILL DISTRICT</v>
          </cell>
          <cell r="K1034" t="str">
            <v>CORPORATE</v>
          </cell>
          <cell r="L1034" t="str">
            <v>CORPORATE</v>
          </cell>
        </row>
        <row r="1035">
          <cell r="A1035" t="str">
            <v>I02</v>
          </cell>
          <cell r="B1035" t="str">
            <v>I02-10-A-NY-03O-050</v>
          </cell>
          <cell r="C1035">
            <v>656</v>
          </cell>
          <cell r="D1035">
            <v>6033</v>
          </cell>
          <cell r="F1035" t="str">
            <v>Amsterdam L/F - Bridge</v>
          </cell>
          <cell r="G1035" t="str">
            <v>BU-901</v>
          </cell>
          <cell r="H1035" t="str">
            <v>CORPORATE LANDFILLS</v>
          </cell>
          <cell r="I1035" t="str">
            <v>CORP LF</v>
          </cell>
          <cell r="J1035" t="str">
            <v>CORPORATE LANDFILL DISTRICT</v>
          </cell>
          <cell r="K1035" t="str">
            <v>CORPORATE</v>
          </cell>
          <cell r="L1035" t="str">
            <v>CORPORATE</v>
          </cell>
        </row>
        <row r="1036">
          <cell r="A1036" t="str">
            <v>I37</v>
          </cell>
          <cell r="B1036" t="str">
            <v>I37-10-A-NJ-03O-050</v>
          </cell>
          <cell r="C1036">
            <v>691</v>
          </cell>
          <cell r="D1036">
            <v>6034</v>
          </cell>
          <cell r="F1036" t="str">
            <v>Monroe L/F - Bridge</v>
          </cell>
          <cell r="G1036" t="str">
            <v>BU-901</v>
          </cell>
          <cell r="H1036" t="str">
            <v>CORPORATE LANDFILLS</v>
          </cell>
          <cell r="I1036" t="str">
            <v>CORP LF</v>
          </cell>
          <cell r="J1036" t="str">
            <v>CORPORATE LANDFILL DISTRICT</v>
          </cell>
          <cell r="K1036" t="str">
            <v>CORPORATE</v>
          </cell>
          <cell r="L1036" t="str">
            <v>CORPORATE</v>
          </cell>
        </row>
        <row r="1037">
          <cell r="A1037" t="str">
            <v>I53</v>
          </cell>
          <cell r="B1037" t="str">
            <v>I53-10-A-NJ-03O-050</v>
          </cell>
          <cell r="C1037">
            <v>707</v>
          </cell>
          <cell r="D1037">
            <v>6035</v>
          </cell>
          <cell r="F1037" t="str">
            <v>South Brunswick L/F - Bridge</v>
          </cell>
          <cell r="G1037" t="str">
            <v>BU-901</v>
          </cell>
          <cell r="H1037" t="str">
            <v>CORPORATE LANDFILLS</v>
          </cell>
          <cell r="I1037" t="str">
            <v>CORP LF</v>
          </cell>
          <cell r="J1037" t="str">
            <v>CORPORATE LANDFILL DISTRICT</v>
          </cell>
          <cell r="K1037" t="str">
            <v>CORPORATE</v>
          </cell>
          <cell r="L1037" t="str">
            <v>CORPORATE</v>
          </cell>
        </row>
        <row r="1038">
          <cell r="A1038" t="str">
            <v>I40</v>
          </cell>
          <cell r="B1038" t="str">
            <v>I40-10-A-MD-03O-050</v>
          </cell>
          <cell r="C1038">
            <v>694</v>
          </cell>
          <cell r="D1038">
            <v>6036</v>
          </cell>
          <cell r="F1038" t="str">
            <v>Norris L/F - Bridge</v>
          </cell>
          <cell r="G1038" t="str">
            <v>BU-901</v>
          </cell>
          <cell r="H1038" t="str">
            <v>CORPORATE LANDFILLS</v>
          </cell>
          <cell r="I1038" t="str">
            <v>CORP LF</v>
          </cell>
          <cell r="J1038" t="str">
            <v>CORPORATE LANDFILL DISTRICT</v>
          </cell>
          <cell r="K1038" t="str">
            <v>CORPORATE</v>
          </cell>
          <cell r="L1038" t="str">
            <v>CORPORATE</v>
          </cell>
        </row>
        <row r="1039">
          <cell r="A1039" t="str">
            <v>I57</v>
          </cell>
          <cell r="B1039" t="str">
            <v>I57-10-A-VA-03O-050</v>
          </cell>
          <cell r="C1039">
            <v>711</v>
          </cell>
          <cell r="D1039">
            <v>6037</v>
          </cell>
          <cell r="F1039" t="str">
            <v>Telegraph L/F - Bridge</v>
          </cell>
          <cell r="G1039" t="str">
            <v>BU-901</v>
          </cell>
          <cell r="H1039" t="str">
            <v>CORPORATE LANDFILLS</v>
          </cell>
          <cell r="I1039" t="str">
            <v>CORP LF</v>
          </cell>
          <cell r="J1039" t="str">
            <v>CORPORATE LANDFILL DISTRICT</v>
          </cell>
          <cell r="K1039" t="str">
            <v>CORPORATE</v>
          </cell>
          <cell r="L1039" t="str">
            <v>CORPORATE</v>
          </cell>
        </row>
        <row r="1040">
          <cell r="A1040" t="str">
            <v>I19</v>
          </cell>
          <cell r="B1040" t="str">
            <v>I19-10-A-PA-03O-050</v>
          </cell>
          <cell r="C1040">
            <v>673</v>
          </cell>
          <cell r="D1040">
            <v>6038</v>
          </cell>
          <cell r="F1040" t="str">
            <v>Forest Lawn L/F - Bridge</v>
          </cell>
          <cell r="G1040" t="str">
            <v>BU-901</v>
          </cell>
          <cell r="H1040" t="str">
            <v>CORPORATE LANDFILLS</v>
          </cell>
          <cell r="I1040" t="str">
            <v>CORP LF</v>
          </cell>
          <cell r="J1040" t="str">
            <v>CORPORATE LANDFILL DISTRICT</v>
          </cell>
          <cell r="K1040" t="str">
            <v>CORPORATE</v>
          </cell>
          <cell r="L1040" t="str">
            <v>CORPORATE</v>
          </cell>
        </row>
        <row r="1041">
          <cell r="A1041" t="str">
            <v>I17</v>
          </cell>
          <cell r="B1041" t="str">
            <v>I17-10-A-MN-03O-050</v>
          </cell>
          <cell r="C1041">
            <v>671</v>
          </cell>
          <cell r="D1041">
            <v>6039</v>
          </cell>
          <cell r="F1041" t="str">
            <v>Flying Cloud L/F - Bridge</v>
          </cell>
          <cell r="G1041" t="str">
            <v>BU-901</v>
          </cell>
          <cell r="H1041" t="str">
            <v>CORPORATE LANDFILLS</v>
          </cell>
          <cell r="I1041" t="str">
            <v>CORP LF</v>
          </cell>
          <cell r="J1041" t="str">
            <v>CORPORATE LANDFILL DISTRICT</v>
          </cell>
          <cell r="K1041" t="str">
            <v>CORPORATE</v>
          </cell>
          <cell r="L1041" t="str">
            <v>CORPORATE</v>
          </cell>
        </row>
        <row r="1042">
          <cell r="A1042" t="str">
            <v>I49</v>
          </cell>
          <cell r="B1042" t="str">
            <v>I49-10-A-MO-03O-050</v>
          </cell>
          <cell r="C1042">
            <v>703</v>
          </cell>
          <cell r="D1042">
            <v>6040</v>
          </cell>
          <cell r="F1042" t="str">
            <v>Red Bird L/F - Bridge</v>
          </cell>
          <cell r="G1042" t="str">
            <v>BU-901</v>
          </cell>
          <cell r="H1042" t="str">
            <v>CORPORATE LANDFILLS</v>
          </cell>
          <cell r="I1042" t="str">
            <v>CORP LF</v>
          </cell>
          <cell r="J1042" t="str">
            <v>CORPORATE LANDFILL DISTRICT</v>
          </cell>
          <cell r="K1042" t="str">
            <v>CORPORATE</v>
          </cell>
          <cell r="L1042" t="str">
            <v>CORPORATE</v>
          </cell>
        </row>
        <row r="1043">
          <cell r="A1043" t="str">
            <v>I33</v>
          </cell>
          <cell r="B1043" t="str">
            <v>I33-10-A-MO-03O-050</v>
          </cell>
          <cell r="C1043">
            <v>687</v>
          </cell>
          <cell r="D1043">
            <v>6041</v>
          </cell>
          <cell r="F1043" t="str">
            <v>Missouri City L/F - Bridge</v>
          </cell>
          <cell r="G1043" t="str">
            <v>BU-901</v>
          </cell>
          <cell r="H1043" t="str">
            <v>CORPORATE LANDFILLS</v>
          </cell>
          <cell r="I1043" t="str">
            <v>CORP LF</v>
          </cell>
          <cell r="J1043" t="str">
            <v>CORPORATE LANDFILL DISTRICT</v>
          </cell>
          <cell r="K1043" t="str">
            <v>CORPORATE</v>
          </cell>
          <cell r="L1043" t="str">
            <v>CORPORATE</v>
          </cell>
        </row>
        <row r="1044">
          <cell r="A1044" t="str">
            <v>I30</v>
          </cell>
          <cell r="B1044" t="str">
            <v>I30-10-A-OH-03O-050</v>
          </cell>
          <cell r="C1044">
            <v>684</v>
          </cell>
          <cell r="D1044">
            <v>6042</v>
          </cell>
          <cell r="F1044" t="str">
            <v>Lorain Co 1 L/F - Bridge</v>
          </cell>
          <cell r="G1044" t="str">
            <v>BU-901</v>
          </cell>
          <cell r="H1044" t="str">
            <v>CORPORATE LANDFILLS</v>
          </cell>
          <cell r="I1044" t="str">
            <v>CORP LF</v>
          </cell>
          <cell r="J1044" t="str">
            <v>CORPORATE LANDFILL DISTRICT</v>
          </cell>
          <cell r="K1044" t="str">
            <v>CORPORATE</v>
          </cell>
          <cell r="L1044" t="str">
            <v>CORPORATE</v>
          </cell>
        </row>
        <row r="1045">
          <cell r="A1045" t="str">
            <v>I38</v>
          </cell>
          <cell r="B1045" t="str">
            <v>I38-10-A-IL-03O-050</v>
          </cell>
          <cell r="C1045">
            <v>692</v>
          </cell>
          <cell r="D1045">
            <v>6043</v>
          </cell>
          <cell r="F1045" t="str">
            <v>North Chicago L/F</v>
          </cell>
          <cell r="G1045" t="str">
            <v>BU-901</v>
          </cell>
          <cell r="H1045" t="str">
            <v>CORPORATE LANDFILLS</v>
          </cell>
          <cell r="I1045" t="str">
            <v>CORP LF</v>
          </cell>
          <cell r="J1045" t="str">
            <v>CORPORATE LANDFILL DISTRICT</v>
          </cell>
          <cell r="K1045" t="str">
            <v>CORPORATE</v>
          </cell>
          <cell r="L1045" t="str">
            <v>CORPORATE</v>
          </cell>
        </row>
        <row r="1046">
          <cell r="A1046" t="str">
            <v>I18</v>
          </cell>
          <cell r="B1046" t="str">
            <v>I18-10-A-OH-03O-050</v>
          </cell>
          <cell r="C1046">
            <v>672</v>
          </cell>
          <cell r="D1046">
            <v>6044</v>
          </cell>
          <cell r="F1046" t="str">
            <v>Ford Road L/F - Bridge</v>
          </cell>
          <cell r="G1046" t="str">
            <v>BU-901</v>
          </cell>
          <cell r="H1046" t="str">
            <v>CORPORATE LANDFILLS</v>
          </cell>
          <cell r="I1046" t="str">
            <v>CORP LF</v>
          </cell>
          <cell r="J1046" t="str">
            <v>CORPORATE LANDFILL DISTRICT</v>
          </cell>
          <cell r="K1046" t="str">
            <v>CORPORATE</v>
          </cell>
          <cell r="L1046" t="str">
            <v>CORPORATE</v>
          </cell>
        </row>
        <row r="1047">
          <cell r="A1047" t="str">
            <v>I13</v>
          </cell>
          <cell r="B1047" t="str">
            <v>I13-10-A-OH-03O-050</v>
          </cell>
          <cell r="C1047">
            <v>667</v>
          </cell>
          <cell r="D1047">
            <v>6045</v>
          </cell>
          <cell r="F1047" t="str">
            <v>Duck Creek L/F - Bridge</v>
          </cell>
          <cell r="G1047" t="str">
            <v>BU-901</v>
          </cell>
          <cell r="H1047" t="str">
            <v>CORPORATE LANDFILLS</v>
          </cell>
          <cell r="I1047" t="str">
            <v>CORP LF</v>
          </cell>
          <cell r="J1047" t="str">
            <v>CORPORATE LANDFILL DISTRICT</v>
          </cell>
          <cell r="K1047" t="str">
            <v>CORPORATE</v>
          </cell>
          <cell r="L1047" t="str">
            <v>CORPORATE</v>
          </cell>
        </row>
        <row r="1048">
          <cell r="A1048" t="str">
            <v>I45</v>
          </cell>
          <cell r="B1048" t="str">
            <v>I45-10-A-MO-03O-050</v>
          </cell>
          <cell r="C1048">
            <v>699</v>
          </cell>
          <cell r="D1048">
            <v>6046</v>
          </cell>
          <cell r="F1048" t="str">
            <v>Plattco L/F - Bridge</v>
          </cell>
          <cell r="G1048" t="str">
            <v>BU-901</v>
          </cell>
          <cell r="H1048" t="str">
            <v>CORPORATE LANDFILLS</v>
          </cell>
          <cell r="I1048" t="str">
            <v>CORP LF</v>
          </cell>
          <cell r="J1048" t="str">
            <v>CORPORATE LANDFILL DISTRICT</v>
          </cell>
          <cell r="K1048" t="str">
            <v>CORPORATE</v>
          </cell>
          <cell r="L1048" t="str">
            <v>CORPORATE</v>
          </cell>
        </row>
        <row r="1049">
          <cell r="A1049" t="str">
            <v>I15</v>
          </cell>
          <cell r="B1049" t="str">
            <v>I15-10-A-LA-03O-050</v>
          </cell>
          <cell r="C1049">
            <v>669</v>
          </cell>
          <cell r="D1049">
            <v>6047</v>
          </cell>
          <cell r="F1049" t="str">
            <v>East St Charles L/F - Bridge</v>
          </cell>
          <cell r="G1049" t="str">
            <v>BU-901</v>
          </cell>
          <cell r="H1049" t="str">
            <v>CORPORATE LANDFILLS</v>
          </cell>
          <cell r="I1049" t="str">
            <v>CORP LF</v>
          </cell>
          <cell r="J1049" t="str">
            <v>CORPORATE LANDFILL DISTRICT</v>
          </cell>
          <cell r="K1049" t="str">
            <v>CORPORATE</v>
          </cell>
          <cell r="L1049" t="str">
            <v>CORPORATE</v>
          </cell>
        </row>
        <row r="1050">
          <cell r="A1050" t="str">
            <v>I26</v>
          </cell>
          <cell r="B1050" t="str">
            <v>I26-10-A-SC-03O-050</v>
          </cell>
          <cell r="C1050">
            <v>680</v>
          </cell>
          <cell r="D1050">
            <v>6048</v>
          </cell>
          <cell r="F1050" t="str">
            <v>Jedburg L/F - Bridge</v>
          </cell>
          <cell r="G1050" t="str">
            <v>BU-901</v>
          </cell>
          <cell r="H1050" t="str">
            <v>CORPORATE LANDFILLS</v>
          </cell>
          <cell r="I1050" t="str">
            <v>CORP LF</v>
          </cell>
          <cell r="J1050" t="str">
            <v>CORPORATE LANDFILL DISTRICT</v>
          </cell>
          <cell r="K1050" t="str">
            <v>CORPORATE</v>
          </cell>
          <cell r="L1050" t="str">
            <v>CORPORATE</v>
          </cell>
        </row>
        <row r="1051">
          <cell r="A1051" t="str">
            <v>I61</v>
          </cell>
          <cell r="B1051" t="str">
            <v>I61-10-A-GA-03O-050</v>
          </cell>
          <cell r="C1051">
            <v>715</v>
          </cell>
          <cell r="D1051">
            <v>6049</v>
          </cell>
          <cell r="F1051" t="str">
            <v>Watts Road L/F - Bridge</v>
          </cell>
          <cell r="G1051" t="str">
            <v>BU-901</v>
          </cell>
          <cell r="H1051" t="str">
            <v>CORPORATE LANDFILLS</v>
          </cell>
          <cell r="I1051" t="str">
            <v>CORP LF</v>
          </cell>
          <cell r="J1051" t="str">
            <v>CORPORATE LANDFILL DISTRICT</v>
          </cell>
          <cell r="K1051" t="str">
            <v>CORPORATE</v>
          </cell>
          <cell r="L1051" t="str">
            <v>CORPORATE</v>
          </cell>
        </row>
        <row r="1052">
          <cell r="A1052" t="str">
            <v>I60</v>
          </cell>
          <cell r="B1052" t="str">
            <v>I60-10-A-LA-03O-050</v>
          </cell>
          <cell r="C1052">
            <v>714</v>
          </cell>
          <cell r="D1052">
            <v>6050</v>
          </cell>
          <cell r="F1052" t="str">
            <v>West St Charles L/F - Bridge</v>
          </cell>
          <cell r="G1052" t="str">
            <v>BU-901</v>
          </cell>
          <cell r="H1052" t="str">
            <v>CORPORATE LANDFILLS</v>
          </cell>
          <cell r="I1052" t="str">
            <v>CORP LF</v>
          </cell>
          <cell r="J1052" t="str">
            <v>CORPORATE LANDFILL DISTRICT</v>
          </cell>
          <cell r="K1052" t="str">
            <v>CORPORATE</v>
          </cell>
          <cell r="L1052" t="str">
            <v>CORPORATE</v>
          </cell>
        </row>
        <row r="1053">
          <cell r="A1053" t="str">
            <v>I62</v>
          </cell>
          <cell r="B1053" t="str">
            <v>I62-10-A-CA-03O-050</v>
          </cell>
          <cell r="C1053">
            <v>716</v>
          </cell>
          <cell r="D1053">
            <v>6051</v>
          </cell>
          <cell r="F1053" t="str">
            <v>White Oak L/F - Bridge</v>
          </cell>
          <cell r="G1053" t="str">
            <v>BU-901</v>
          </cell>
          <cell r="H1053" t="str">
            <v>CORPORATE LANDFILLS</v>
          </cell>
          <cell r="I1053" t="str">
            <v>CORP LF</v>
          </cell>
          <cell r="J1053" t="str">
            <v>CORPORATE LANDFILL DISTRICT</v>
          </cell>
          <cell r="K1053" t="str">
            <v>CORPORATE</v>
          </cell>
          <cell r="L1053" t="str">
            <v>CORPORATE</v>
          </cell>
        </row>
        <row r="1054">
          <cell r="A1054" t="str">
            <v>I01</v>
          </cell>
          <cell r="B1054" t="str">
            <v>I01-10-A-OK-03O-050</v>
          </cell>
          <cell r="C1054">
            <v>655</v>
          </cell>
          <cell r="D1054">
            <v>6052</v>
          </cell>
          <cell r="F1054" t="str">
            <v>51st Street LF - Bridge</v>
          </cell>
          <cell r="G1054" t="str">
            <v>BU-901</v>
          </cell>
          <cell r="H1054" t="str">
            <v>CORPORATE LANDFILLS</v>
          </cell>
          <cell r="I1054" t="str">
            <v>CORP LF</v>
          </cell>
          <cell r="J1054" t="str">
            <v>CORPORATE LANDFILL DISTRICT</v>
          </cell>
          <cell r="K1054" t="str">
            <v>CORPORATE</v>
          </cell>
          <cell r="L1054" t="str">
            <v>CORPORATE</v>
          </cell>
        </row>
        <row r="1055">
          <cell r="A1055" t="str">
            <v>I07</v>
          </cell>
          <cell r="B1055" t="str">
            <v>I07-10-A-CO-03O-050</v>
          </cell>
          <cell r="C1055">
            <v>661</v>
          </cell>
          <cell r="D1055">
            <v>6053</v>
          </cell>
          <cell r="F1055" t="str">
            <v>Boulder L/F - Bridge</v>
          </cell>
          <cell r="G1055" t="str">
            <v>BU-901</v>
          </cell>
          <cell r="H1055" t="str">
            <v>CORPORATE LANDFILLS</v>
          </cell>
          <cell r="I1055" t="str">
            <v>CORP LF</v>
          </cell>
          <cell r="J1055" t="str">
            <v>CORPORATE LANDFILL DISTRICT</v>
          </cell>
          <cell r="K1055" t="str">
            <v>CORPORATE</v>
          </cell>
          <cell r="L1055" t="str">
            <v>CORPORATE</v>
          </cell>
        </row>
        <row r="1056">
          <cell r="A1056" t="str">
            <v>I10</v>
          </cell>
          <cell r="B1056" t="str">
            <v>I10-10-A-CA-03O-050</v>
          </cell>
          <cell r="C1056">
            <v>664</v>
          </cell>
          <cell r="D1056">
            <v>6054</v>
          </cell>
          <cell r="F1056" t="str">
            <v>Chestnut Avenue L/F - Bridge</v>
          </cell>
          <cell r="G1056" t="str">
            <v>BU-901</v>
          </cell>
          <cell r="H1056" t="str">
            <v>CORPORATE LANDFILLS</v>
          </cell>
          <cell r="I1056" t="str">
            <v>CORP LF</v>
          </cell>
          <cell r="J1056" t="str">
            <v>CORPORATE LANDFILL DISTRICT</v>
          </cell>
          <cell r="K1056" t="str">
            <v>CORPORATE</v>
          </cell>
          <cell r="L1056" t="str">
            <v>CORPORATE</v>
          </cell>
        </row>
        <row r="1057">
          <cell r="A1057" t="str">
            <v>I16</v>
          </cell>
          <cell r="B1057" t="str">
            <v>I16-10-A-OK-03O-050</v>
          </cell>
          <cell r="C1057">
            <v>670</v>
          </cell>
          <cell r="D1057">
            <v>6055</v>
          </cell>
          <cell r="F1057" t="str">
            <v>Fillsand L/F - Bridge</v>
          </cell>
          <cell r="G1057" t="str">
            <v>BU-901</v>
          </cell>
          <cell r="H1057" t="str">
            <v>CORPORATE LANDFILLS</v>
          </cell>
          <cell r="I1057" t="str">
            <v>CORP LF</v>
          </cell>
          <cell r="J1057" t="str">
            <v>CORPORATE LANDFILL DISTRICT</v>
          </cell>
          <cell r="K1057" t="str">
            <v>CORPORATE</v>
          </cell>
          <cell r="L1057" t="str">
            <v>CORPORATE</v>
          </cell>
        </row>
        <row r="1058">
          <cell r="A1058" t="str">
            <v>I27</v>
          </cell>
          <cell r="B1058" t="str">
            <v>I27-10-A-CO-03O-050</v>
          </cell>
          <cell r="C1058">
            <v>681</v>
          </cell>
          <cell r="D1058">
            <v>6056</v>
          </cell>
          <cell r="F1058" t="str">
            <v>Jeffco 1 L/F - Bridge</v>
          </cell>
          <cell r="G1058" t="str">
            <v>BU-901</v>
          </cell>
          <cell r="H1058" t="str">
            <v>CORPORATE LANDFILLS</v>
          </cell>
          <cell r="I1058" t="str">
            <v>CORP LF</v>
          </cell>
          <cell r="J1058" t="str">
            <v>CORPORATE LANDFILL DISTRICT</v>
          </cell>
          <cell r="K1058" t="str">
            <v>CORPORATE</v>
          </cell>
          <cell r="L1058" t="str">
            <v>CORPORATE</v>
          </cell>
        </row>
        <row r="1059">
          <cell r="A1059" t="str">
            <v>I42</v>
          </cell>
          <cell r="B1059" t="str">
            <v>I42-10-A-OK-03O-050</v>
          </cell>
          <cell r="C1059">
            <v>696</v>
          </cell>
          <cell r="D1059">
            <v>6057</v>
          </cell>
          <cell r="F1059" t="str">
            <v>Perkins L/F - Bridge</v>
          </cell>
          <cell r="G1059" t="str">
            <v>BU-901</v>
          </cell>
          <cell r="H1059" t="str">
            <v>CORPORATE LANDFILLS</v>
          </cell>
          <cell r="I1059" t="str">
            <v>CORP LF</v>
          </cell>
          <cell r="J1059" t="str">
            <v>CORPORATE LANDFILL DISTRICT</v>
          </cell>
          <cell r="K1059" t="str">
            <v>CORPORATE</v>
          </cell>
          <cell r="L1059" t="str">
            <v>CORPORATE</v>
          </cell>
        </row>
        <row r="1060">
          <cell r="A1060" t="str">
            <v>I43</v>
          </cell>
          <cell r="B1060" t="str">
            <v>I43-10-A-TX-03O-050</v>
          </cell>
          <cell r="C1060">
            <v>697</v>
          </cell>
          <cell r="D1060">
            <v>6058</v>
          </cell>
          <cell r="F1060" t="str">
            <v>Pinn 1 L/F - Bridge</v>
          </cell>
          <cell r="G1060" t="str">
            <v>BU-901</v>
          </cell>
          <cell r="H1060" t="str">
            <v>CORPORATE LANDFILLS</v>
          </cell>
          <cell r="I1060" t="str">
            <v>CORP LF</v>
          </cell>
          <cell r="J1060" t="str">
            <v>CORPORATE LANDFILL DISTRICT</v>
          </cell>
          <cell r="K1060" t="str">
            <v>CORPORATE</v>
          </cell>
          <cell r="L1060" t="str">
            <v>CORPORATE</v>
          </cell>
        </row>
        <row r="1061">
          <cell r="A1061" t="str">
            <v>I44</v>
          </cell>
          <cell r="B1061" t="str">
            <v>I44-10-A-TX-03O-050</v>
          </cell>
          <cell r="C1061">
            <v>698</v>
          </cell>
          <cell r="D1061">
            <v>6059</v>
          </cell>
          <cell r="F1061" t="str">
            <v>Pinn 2 L/F - Bridge</v>
          </cell>
          <cell r="G1061" t="str">
            <v>BU-901</v>
          </cell>
          <cell r="H1061" t="str">
            <v>CORPORATE LANDFILLS</v>
          </cell>
          <cell r="I1061" t="str">
            <v>CORP LF</v>
          </cell>
          <cell r="J1061" t="str">
            <v>CORPORATE LANDFILL DISTRICT</v>
          </cell>
          <cell r="K1061" t="str">
            <v>CORPORATE</v>
          </cell>
          <cell r="L1061" t="str">
            <v>CORPORATE</v>
          </cell>
        </row>
        <row r="1062">
          <cell r="A1062" t="str">
            <v>I46</v>
          </cell>
          <cell r="B1062" t="str">
            <v>I46-10-A-TX-03O-050</v>
          </cell>
          <cell r="C1062">
            <v>700</v>
          </cell>
          <cell r="D1062">
            <v>6060</v>
          </cell>
          <cell r="F1062" t="str">
            <v>Quail Canyon L/F - Bridge</v>
          </cell>
          <cell r="G1062" t="str">
            <v>BU-901</v>
          </cell>
          <cell r="H1062" t="str">
            <v>CORPORATE LANDFILLS</v>
          </cell>
          <cell r="I1062" t="str">
            <v>CORP LF</v>
          </cell>
          <cell r="J1062" t="str">
            <v>CORPORATE LANDFILL DISTRICT</v>
          </cell>
          <cell r="K1062" t="str">
            <v>CORPORATE</v>
          </cell>
          <cell r="L1062" t="str">
            <v>CORPORATE</v>
          </cell>
        </row>
        <row r="1063">
          <cell r="A1063" t="str">
            <v>I08</v>
          </cell>
          <cell r="B1063" t="str">
            <v>I08-10-A-TX-03O-050</v>
          </cell>
          <cell r="C1063">
            <v>662</v>
          </cell>
          <cell r="D1063">
            <v>6061</v>
          </cell>
          <cell r="F1063" t="str">
            <v>Bridge City L/F - Bridge</v>
          </cell>
          <cell r="G1063" t="str">
            <v>BU-901</v>
          </cell>
          <cell r="H1063" t="str">
            <v>CORPORATE LANDFILLS</v>
          </cell>
          <cell r="I1063" t="str">
            <v>CORP LF</v>
          </cell>
          <cell r="J1063" t="str">
            <v>CORPORATE LANDFILL DISTRICT</v>
          </cell>
          <cell r="K1063" t="str">
            <v>CORPORATE</v>
          </cell>
          <cell r="L1063" t="str">
            <v>CORPORATE</v>
          </cell>
        </row>
        <row r="1064">
          <cell r="A1064" t="str">
            <v>I22</v>
          </cell>
          <cell r="B1064" t="str">
            <v>I22-10-A-LA-03O-050</v>
          </cell>
          <cell r="C1064">
            <v>676</v>
          </cell>
          <cell r="D1064">
            <v>6062</v>
          </cell>
          <cell r="F1064" t="str">
            <v>Hackberry L/F - Bridge</v>
          </cell>
          <cell r="G1064" t="str">
            <v>BU-901</v>
          </cell>
          <cell r="H1064" t="str">
            <v>CORPORATE LANDFILLS</v>
          </cell>
          <cell r="I1064" t="str">
            <v>CORP LF</v>
          </cell>
          <cell r="J1064" t="str">
            <v>CORPORATE LANDFILL DISTRICT</v>
          </cell>
          <cell r="K1064" t="str">
            <v>CORPORATE</v>
          </cell>
          <cell r="L1064" t="str">
            <v>CORPORATE</v>
          </cell>
        </row>
        <row r="1065">
          <cell r="A1065" t="str">
            <v>I65</v>
          </cell>
          <cell r="B1065" t="str">
            <v>I65-10-A-LA-03O-050</v>
          </cell>
          <cell r="C1065">
            <v>719</v>
          </cell>
          <cell r="D1065">
            <v>6063</v>
          </cell>
          <cell r="F1065" t="str">
            <v>Woodland Hills L/F - Bridge</v>
          </cell>
          <cell r="G1065" t="str">
            <v>BU-901</v>
          </cell>
          <cell r="H1065" t="str">
            <v>CORPORATE LANDFILLS</v>
          </cell>
          <cell r="I1065" t="str">
            <v>CORP LF</v>
          </cell>
          <cell r="J1065" t="str">
            <v>CORPORATE LANDFILL DISTRICT</v>
          </cell>
          <cell r="K1065" t="str">
            <v>CORPORATE</v>
          </cell>
          <cell r="L1065" t="str">
            <v>CORPORATE</v>
          </cell>
        </row>
        <row r="1066">
          <cell r="A1066" t="str">
            <v>I05</v>
          </cell>
          <cell r="B1066" t="str">
            <v>I05-10-A-VA-03O-050</v>
          </cell>
          <cell r="C1066">
            <v>659</v>
          </cell>
          <cell r="D1066">
            <v>6064</v>
          </cell>
          <cell r="F1066" t="str">
            <v>Berryville L/F - Bridge</v>
          </cell>
          <cell r="G1066" t="str">
            <v>BU-901</v>
          </cell>
          <cell r="H1066" t="str">
            <v>CORPORATE LANDFILLS</v>
          </cell>
          <cell r="I1066" t="str">
            <v>CORP LF</v>
          </cell>
          <cell r="J1066" t="str">
            <v>CORPORATE LANDFILL DISTRICT</v>
          </cell>
          <cell r="K1066" t="str">
            <v>CORPORATE</v>
          </cell>
          <cell r="L1066" t="str">
            <v>CORPORATE</v>
          </cell>
        </row>
        <row r="1067">
          <cell r="A1067" t="str">
            <v>I47</v>
          </cell>
          <cell r="B1067" t="str">
            <v>I47-10-A-MD-03O-050</v>
          </cell>
          <cell r="C1067">
            <v>701</v>
          </cell>
          <cell r="D1067">
            <v>6065</v>
          </cell>
          <cell r="F1067" t="str">
            <v>Quarantine L/F - Bridge</v>
          </cell>
          <cell r="G1067" t="str">
            <v>BU-901</v>
          </cell>
          <cell r="H1067" t="str">
            <v>CORPORATE LANDFILLS</v>
          </cell>
          <cell r="I1067" t="str">
            <v>CORP LF</v>
          </cell>
          <cell r="J1067" t="str">
            <v>CORPORATE LANDFILL DISTRICT</v>
          </cell>
          <cell r="K1067" t="str">
            <v>CORPORATE</v>
          </cell>
          <cell r="L1067" t="str">
            <v>CORPORATE</v>
          </cell>
        </row>
        <row r="1068">
          <cell r="A1068" t="str">
            <v>I54</v>
          </cell>
          <cell r="B1068" t="str">
            <v>I54-10-A-MD-03O-050</v>
          </cell>
          <cell r="C1068">
            <v>708</v>
          </cell>
          <cell r="D1068">
            <v>6066</v>
          </cell>
          <cell r="F1068" t="str">
            <v>Solley Road L/F - Bridge</v>
          </cell>
          <cell r="G1068" t="str">
            <v>BU-901</v>
          </cell>
          <cell r="H1068" t="str">
            <v>CORPORATE LANDFILLS</v>
          </cell>
          <cell r="I1068" t="str">
            <v>CORP LF</v>
          </cell>
          <cell r="J1068" t="str">
            <v>CORPORATE LANDFILL DISTRICT</v>
          </cell>
          <cell r="K1068" t="str">
            <v>CORPORATE</v>
          </cell>
          <cell r="L1068" t="str">
            <v>CORPORATE</v>
          </cell>
        </row>
        <row r="1069">
          <cell r="A1069" t="str">
            <v>I55</v>
          </cell>
          <cell r="B1069" t="str">
            <v>I55-10-A-MO-03O-050</v>
          </cell>
          <cell r="C1069">
            <v>709</v>
          </cell>
          <cell r="D1069">
            <v>6067</v>
          </cell>
          <cell r="F1069" t="str">
            <v>St Louis Jeffco L/F - Bridge</v>
          </cell>
          <cell r="G1069" t="str">
            <v>BU-901</v>
          </cell>
          <cell r="H1069" t="str">
            <v>CORPORATE LANDFILLS</v>
          </cell>
          <cell r="I1069" t="str">
            <v>CORP LF</v>
          </cell>
          <cell r="J1069" t="str">
            <v>CORPORATE LANDFILL DISTRICT</v>
          </cell>
          <cell r="K1069" t="str">
            <v>CORPORATE</v>
          </cell>
          <cell r="L1069" t="str">
            <v>CORPORATE</v>
          </cell>
        </row>
        <row r="1070">
          <cell r="A1070" t="str">
            <v>KA3</v>
          </cell>
          <cell r="B1070" t="str">
            <v>KA3-10-A-AZ-03O-050</v>
          </cell>
          <cell r="C1070">
            <v>797</v>
          </cell>
          <cell r="D1070">
            <v>6068</v>
          </cell>
          <cell r="F1070" t="str">
            <v>Geismar</v>
          </cell>
          <cell r="G1070" t="str">
            <v>BU-901</v>
          </cell>
          <cell r="H1070" t="str">
            <v>CORPORATE LANDFILLS</v>
          </cell>
          <cell r="I1070" t="str">
            <v>CORP LF</v>
          </cell>
          <cell r="J1070" t="str">
            <v>CORPORATE LANDFILL DISTRICT</v>
          </cell>
          <cell r="K1070" t="str">
            <v>CORPORATE</v>
          </cell>
          <cell r="L1070" t="str">
            <v>CORPORATE</v>
          </cell>
        </row>
        <row r="1071">
          <cell r="A1071" t="str">
            <v>I56</v>
          </cell>
          <cell r="B1071" t="str">
            <v>I56-10-A-TN-03O-050</v>
          </cell>
          <cell r="C1071">
            <v>710</v>
          </cell>
          <cell r="D1071">
            <v>6069</v>
          </cell>
          <cell r="F1071" t="str">
            <v>Sykes L/F - Bridge</v>
          </cell>
          <cell r="G1071" t="str">
            <v>BU-901</v>
          </cell>
          <cell r="H1071" t="str">
            <v>CORPORATE LANDFILLS</v>
          </cell>
          <cell r="I1071" t="str">
            <v>CORP LF</v>
          </cell>
          <cell r="J1071" t="str">
            <v>CORPORATE LANDFILL DISTRICT</v>
          </cell>
          <cell r="K1071" t="str">
            <v>CORPORATE</v>
          </cell>
          <cell r="L1071" t="str">
            <v>CORPORATE</v>
          </cell>
        </row>
        <row r="1072">
          <cell r="A1072" t="str">
            <v>KB4</v>
          </cell>
          <cell r="B1072" t="str">
            <v>KB4-10-A-AZ-03O-050</v>
          </cell>
          <cell r="C1072">
            <v>803</v>
          </cell>
          <cell r="D1072">
            <v>6070</v>
          </cell>
          <cell r="F1072" t="str">
            <v>Niagara</v>
          </cell>
          <cell r="G1072" t="str">
            <v>BU-901</v>
          </cell>
          <cell r="H1072" t="str">
            <v>CORPORATE LANDFILLS</v>
          </cell>
          <cell r="I1072" t="str">
            <v>CORP LF</v>
          </cell>
          <cell r="J1072" t="str">
            <v>CORPORATE LANDFILL DISTRICT</v>
          </cell>
          <cell r="K1072" t="str">
            <v>CORPORATE</v>
          </cell>
          <cell r="L1072" t="str">
            <v>CORPORATE</v>
          </cell>
        </row>
        <row r="1073">
          <cell r="A1073" t="str">
            <v>KB1</v>
          </cell>
          <cell r="B1073" t="str">
            <v>KB1-10-A-AZ-03O-050</v>
          </cell>
          <cell r="C1073">
            <v>800</v>
          </cell>
          <cell r="D1073">
            <v>6071</v>
          </cell>
          <cell r="F1073" t="str">
            <v>Aber Road</v>
          </cell>
          <cell r="G1073" t="str">
            <v>BU-901</v>
          </cell>
          <cell r="H1073" t="str">
            <v>CORPORATE LANDFILLS</v>
          </cell>
          <cell r="I1073" t="str">
            <v>CORP LF</v>
          </cell>
          <cell r="J1073" t="str">
            <v>CORPORATE LANDFILL DISTRICT</v>
          </cell>
          <cell r="K1073" t="str">
            <v>CORPORATE</v>
          </cell>
          <cell r="L1073" t="str">
            <v>CORPORATE</v>
          </cell>
        </row>
        <row r="1074">
          <cell r="A1074" t="str">
            <v>KB3</v>
          </cell>
          <cell r="B1074" t="str">
            <v>KB3-10-A-AZ-03O-050</v>
          </cell>
          <cell r="C1074">
            <v>802</v>
          </cell>
          <cell r="D1074">
            <v>6072</v>
          </cell>
          <cell r="F1074" t="str">
            <v>Livingston</v>
          </cell>
          <cell r="G1074" t="str">
            <v>BU-901</v>
          </cell>
          <cell r="H1074" t="str">
            <v>CORPORATE LANDFILLS</v>
          </cell>
          <cell r="I1074" t="str">
            <v>CORP LF</v>
          </cell>
          <cell r="J1074" t="str">
            <v>CORPORATE LANDFILL DISTRICT</v>
          </cell>
          <cell r="K1074" t="str">
            <v>CORPORATE</v>
          </cell>
          <cell r="L1074" t="str">
            <v>CORPORATE</v>
          </cell>
        </row>
        <row r="1075">
          <cell r="A1075" t="str">
            <v>X21</v>
          </cell>
          <cell r="B1075" t="str">
            <v>X21-10-A-MA-03O-050</v>
          </cell>
          <cell r="C1075">
            <v>1740</v>
          </cell>
          <cell r="D1075">
            <v>6073</v>
          </cell>
          <cell r="F1075" t="str">
            <v>Fall River - Bridge</v>
          </cell>
          <cell r="G1075" t="str">
            <v>BU-901</v>
          </cell>
          <cell r="H1075" t="str">
            <v>CORPORATE LANDFILLS</v>
          </cell>
          <cell r="I1075" t="str">
            <v>CORP LF</v>
          </cell>
          <cell r="J1075" t="str">
            <v>CORPORATE LANDFILL DISTRICT</v>
          </cell>
          <cell r="K1075" t="str">
            <v>CORPORATE</v>
          </cell>
          <cell r="L1075" t="str">
            <v>CORPORATE</v>
          </cell>
        </row>
        <row r="1076">
          <cell r="A1076" t="str">
            <v>X65</v>
          </cell>
          <cell r="B1076" t="str">
            <v>X65-10-A-MI-03O-050</v>
          </cell>
          <cell r="C1076">
            <v>1784</v>
          </cell>
          <cell r="D1076">
            <v>6074</v>
          </cell>
          <cell r="F1076" t="str">
            <v>Vienna Junction - Bridge</v>
          </cell>
          <cell r="G1076" t="str">
            <v>BU-901</v>
          </cell>
          <cell r="H1076" t="str">
            <v>CORPORATE LANDFILLS</v>
          </cell>
          <cell r="I1076" t="str">
            <v>CORP LF</v>
          </cell>
          <cell r="J1076" t="str">
            <v>CORPORATE LANDFILL DISTRICT</v>
          </cell>
          <cell r="K1076" t="str">
            <v>CORPORATE</v>
          </cell>
          <cell r="L1076" t="str">
            <v>CORPORATE</v>
          </cell>
        </row>
        <row r="1077">
          <cell r="A1077" t="str">
            <v>X49</v>
          </cell>
          <cell r="B1077" t="str">
            <v>X49-10-A-OH-03O-050</v>
          </cell>
          <cell r="C1077">
            <v>1768</v>
          </cell>
          <cell r="D1077">
            <v>6075</v>
          </cell>
          <cell r="F1077" t="str">
            <v>Ohio Demo - Bridge</v>
          </cell>
          <cell r="G1077" t="str">
            <v>BU-901</v>
          </cell>
          <cell r="H1077" t="str">
            <v>CORPORATE LANDFILLS</v>
          </cell>
          <cell r="I1077" t="str">
            <v>CORP LF</v>
          </cell>
          <cell r="J1077" t="str">
            <v>CORPORATE LANDFILL DISTRICT</v>
          </cell>
          <cell r="K1077" t="str">
            <v>CORPORATE</v>
          </cell>
          <cell r="L1077" t="str">
            <v>CORPORATE</v>
          </cell>
        </row>
        <row r="1078">
          <cell r="A1078" t="str">
            <v>X12</v>
          </cell>
          <cell r="B1078" t="str">
            <v>X12-10-A-OH-03O-050</v>
          </cell>
          <cell r="C1078">
            <v>1731</v>
          </cell>
          <cell r="D1078">
            <v>6076</v>
          </cell>
          <cell r="F1078" t="str">
            <v>Carbon Limestone - Bridge</v>
          </cell>
          <cell r="G1078" t="str">
            <v>BU-901</v>
          </cell>
          <cell r="H1078" t="str">
            <v>CORPORATE LANDFILLS</v>
          </cell>
          <cell r="I1078" t="str">
            <v>CORP LF</v>
          </cell>
          <cell r="J1078" t="str">
            <v>CORPORATE LANDFILL DISTRICT</v>
          </cell>
          <cell r="K1078" t="str">
            <v>CORPORATE</v>
          </cell>
          <cell r="L1078" t="str">
            <v>CORPORATE</v>
          </cell>
        </row>
        <row r="1079">
          <cell r="A1079" t="str">
            <v>X06</v>
          </cell>
          <cell r="B1079" t="str">
            <v>X06-10-A-OH-03O-050</v>
          </cell>
          <cell r="C1079">
            <v>1725</v>
          </cell>
          <cell r="D1079">
            <v>6077</v>
          </cell>
          <cell r="F1079" t="str">
            <v>Big Foot Run - Bridge</v>
          </cell>
          <cell r="G1079" t="str">
            <v>BU-901</v>
          </cell>
          <cell r="H1079" t="str">
            <v>CORPORATE LANDFILLS</v>
          </cell>
          <cell r="I1079" t="str">
            <v>CORP LF</v>
          </cell>
          <cell r="J1079" t="str">
            <v>CORPORATE LANDFILL DISTRICT</v>
          </cell>
          <cell r="K1079" t="str">
            <v>CORPORATE</v>
          </cell>
          <cell r="L1079" t="str">
            <v>CORPORATE</v>
          </cell>
        </row>
        <row r="1080">
          <cell r="A1080" t="str">
            <v>X08</v>
          </cell>
          <cell r="B1080" t="str">
            <v>X08-10-A-OH-03O-050</v>
          </cell>
          <cell r="C1080">
            <v>1727</v>
          </cell>
          <cell r="D1080">
            <v>6078</v>
          </cell>
          <cell r="F1080" t="str">
            <v>Bobmeyer - Bridge</v>
          </cell>
          <cell r="G1080" t="str">
            <v>BU-901</v>
          </cell>
          <cell r="H1080" t="str">
            <v>CORPORATE LANDFILLS</v>
          </cell>
          <cell r="I1080" t="str">
            <v>CORP LF</v>
          </cell>
          <cell r="J1080" t="str">
            <v>CORPORATE LANDFILL DISTRICT</v>
          </cell>
          <cell r="K1080" t="str">
            <v>CORPORATE</v>
          </cell>
          <cell r="L1080" t="str">
            <v>CORPORATE</v>
          </cell>
        </row>
        <row r="1081">
          <cell r="A1081" t="str">
            <v>I06</v>
          </cell>
          <cell r="B1081" t="str">
            <v>I06-10-A-OH-03O-050</v>
          </cell>
          <cell r="C1081">
            <v>660</v>
          </cell>
          <cell r="D1081">
            <v>6079</v>
          </cell>
          <cell r="F1081" t="str">
            <v>Bobmeyer Road L/F - Bridge</v>
          </cell>
          <cell r="G1081" t="str">
            <v>BU-901</v>
          </cell>
          <cell r="H1081" t="str">
            <v>CORPORATE LANDFILLS</v>
          </cell>
          <cell r="I1081" t="str">
            <v>CORP LF</v>
          </cell>
          <cell r="J1081" t="str">
            <v>CORPORATE LANDFILL DISTRICT</v>
          </cell>
          <cell r="K1081" t="str">
            <v>CORPORATE</v>
          </cell>
          <cell r="L1081" t="str">
            <v>CORPORATE</v>
          </cell>
        </row>
        <row r="1082">
          <cell r="A1082" t="str">
            <v>I20</v>
          </cell>
          <cell r="B1082" t="str">
            <v>I20-10-A-OH-03O-050</v>
          </cell>
          <cell r="C1082">
            <v>674</v>
          </cell>
          <cell r="D1082">
            <v>6080</v>
          </cell>
          <cell r="F1082" t="str">
            <v>Glenwillow L/F - Bridge</v>
          </cell>
          <cell r="G1082" t="str">
            <v>BU-901</v>
          </cell>
          <cell r="H1082" t="str">
            <v>CORPORATE LANDFILLS</v>
          </cell>
          <cell r="I1082" t="str">
            <v>CORP LF</v>
          </cell>
          <cell r="J1082" t="str">
            <v>CORPORATE LANDFILL DISTRICT</v>
          </cell>
          <cell r="K1082" t="str">
            <v>CORPORATE</v>
          </cell>
          <cell r="L1082" t="str">
            <v>CORPORATE</v>
          </cell>
        </row>
        <row r="1083">
          <cell r="A1083" t="str">
            <v>X17</v>
          </cell>
          <cell r="B1083" t="str">
            <v>X17-10-A-PA-03O-050</v>
          </cell>
          <cell r="C1083">
            <v>1736</v>
          </cell>
          <cell r="D1083">
            <v>6081</v>
          </cell>
          <cell r="F1083" t="str">
            <v>Conestoga - Bridge</v>
          </cell>
          <cell r="G1083" t="str">
            <v>BU-901</v>
          </cell>
          <cell r="H1083" t="str">
            <v>CORPORATE LANDFILLS</v>
          </cell>
          <cell r="I1083" t="str">
            <v>CORP LF</v>
          </cell>
          <cell r="J1083" t="str">
            <v>CORPORATE LANDFILL DISTRICT</v>
          </cell>
          <cell r="K1083" t="str">
            <v>CORPORATE</v>
          </cell>
          <cell r="L1083" t="str">
            <v>CORPORATE</v>
          </cell>
        </row>
        <row r="1084">
          <cell r="A1084" t="str">
            <v>I63</v>
          </cell>
          <cell r="B1084" t="str">
            <v>I63-10-A-OH-03O-050</v>
          </cell>
          <cell r="C1084">
            <v>717</v>
          </cell>
          <cell r="D1084">
            <v>6082</v>
          </cell>
          <cell r="F1084" t="str">
            <v>Willow Creek L/F - Bridge</v>
          </cell>
          <cell r="G1084" t="str">
            <v>BU-901</v>
          </cell>
          <cell r="H1084" t="str">
            <v>CORPORATE LANDFILLS</v>
          </cell>
          <cell r="I1084" t="str">
            <v>CORP LF</v>
          </cell>
          <cell r="J1084" t="str">
            <v>CORPORATE LANDFILL DISTRICT</v>
          </cell>
          <cell r="K1084" t="str">
            <v>CORPORATE</v>
          </cell>
          <cell r="L1084" t="str">
            <v>CORPORATE</v>
          </cell>
        </row>
        <row r="1085">
          <cell r="A1085" t="str">
            <v>X30</v>
          </cell>
          <cell r="B1085" t="str">
            <v>X30-10-A-PA-03O-050</v>
          </cell>
          <cell r="C1085">
            <v>1749</v>
          </cell>
          <cell r="D1085">
            <v>6083</v>
          </cell>
          <cell r="F1085" t="str">
            <v>Imperial - Bridge</v>
          </cell>
          <cell r="G1085" t="str">
            <v>BU-901</v>
          </cell>
          <cell r="H1085" t="str">
            <v>CORPORATE LANDFILLS</v>
          </cell>
          <cell r="I1085" t="str">
            <v>CORP LF</v>
          </cell>
          <cell r="J1085" t="str">
            <v>CORPORATE LANDFILL DISTRICT</v>
          </cell>
          <cell r="K1085" t="str">
            <v>CORPORATE</v>
          </cell>
          <cell r="L1085" t="str">
            <v>CORPORATE</v>
          </cell>
        </row>
        <row r="1086">
          <cell r="A1086" t="str">
            <v>X51</v>
          </cell>
          <cell r="B1086" t="str">
            <v>X51-10-A-OH-03O-050</v>
          </cell>
          <cell r="C1086">
            <v>1770</v>
          </cell>
          <cell r="D1086">
            <v>6084</v>
          </cell>
          <cell r="F1086" t="str">
            <v>Ottawa County - Bridge</v>
          </cell>
          <cell r="G1086" t="str">
            <v>BU-901</v>
          </cell>
          <cell r="H1086" t="str">
            <v>CORPORATE LANDFILLS</v>
          </cell>
          <cell r="I1086" t="str">
            <v>CORP LF</v>
          </cell>
          <cell r="J1086" t="str">
            <v>CORPORATE LANDFILL DISTRICT</v>
          </cell>
          <cell r="K1086" t="str">
            <v>CORPORATE</v>
          </cell>
          <cell r="L1086" t="str">
            <v>CORPORATE</v>
          </cell>
        </row>
        <row r="1087">
          <cell r="A1087" t="str">
            <v>X50</v>
          </cell>
          <cell r="B1087" t="str">
            <v>X50-10-A-VA-03O-050</v>
          </cell>
          <cell r="C1087">
            <v>1769</v>
          </cell>
          <cell r="D1087">
            <v>6085</v>
          </cell>
          <cell r="F1087" t="str">
            <v>Old Dominion - Bridge</v>
          </cell>
          <cell r="G1087" t="str">
            <v>BU-901</v>
          </cell>
          <cell r="H1087" t="str">
            <v>CORPORATE LANDFILLS</v>
          </cell>
          <cell r="I1087" t="str">
            <v>CORP LF</v>
          </cell>
          <cell r="J1087" t="str">
            <v>CORPORATE LANDFILL DISTRICT</v>
          </cell>
          <cell r="K1087" t="str">
            <v>CORPORATE</v>
          </cell>
          <cell r="L1087" t="str">
            <v>CORPORATE</v>
          </cell>
        </row>
        <row r="1088">
          <cell r="A1088" t="str">
            <v>X34</v>
          </cell>
          <cell r="B1088" t="str">
            <v>X34-10-A-VA-03O-050</v>
          </cell>
          <cell r="C1088">
            <v>1753</v>
          </cell>
          <cell r="D1088">
            <v>6086</v>
          </cell>
          <cell r="F1088" t="str">
            <v>King &amp; Queen - Bridge</v>
          </cell>
          <cell r="G1088" t="str">
            <v>BU-901</v>
          </cell>
          <cell r="H1088" t="str">
            <v>CORPORATE LANDFILLS</v>
          </cell>
          <cell r="I1088" t="str">
            <v>CORP LF</v>
          </cell>
          <cell r="J1088" t="str">
            <v>CORPORATE LANDFILL DISTRICT</v>
          </cell>
          <cell r="K1088" t="str">
            <v>CORPORATE</v>
          </cell>
          <cell r="L1088" t="str">
            <v>CORPORATE</v>
          </cell>
        </row>
        <row r="1089">
          <cell r="A1089" t="str">
            <v>X55</v>
          </cell>
          <cell r="B1089" t="str">
            <v>X55-10-A-GA-03O-050</v>
          </cell>
          <cell r="C1089">
            <v>1774</v>
          </cell>
          <cell r="D1089">
            <v>6087</v>
          </cell>
          <cell r="F1089" t="str">
            <v>Richland Creek - Bridge</v>
          </cell>
          <cell r="G1089" t="str">
            <v>BU-901</v>
          </cell>
          <cell r="H1089" t="str">
            <v>CORPORATE LANDFILLS</v>
          </cell>
          <cell r="I1089" t="str">
            <v>CORP LF</v>
          </cell>
          <cell r="J1089" t="str">
            <v>CORPORATE LANDFILL DISTRICT</v>
          </cell>
          <cell r="K1089" t="str">
            <v>CORPORATE</v>
          </cell>
          <cell r="L1089" t="str">
            <v>CORPORATE</v>
          </cell>
        </row>
        <row r="1090">
          <cell r="A1090" t="str">
            <v>X27</v>
          </cell>
          <cell r="B1090" t="str">
            <v>X27-10-A-GA-03O-050</v>
          </cell>
          <cell r="C1090">
            <v>1746</v>
          </cell>
          <cell r="D1090">
            <v>6088</v>
          </cell>
          <cell r="F1090" t="str">
            <v>Hickory Ridge - Bridge</v>
          </cell>
          <cell r="G1090" t="str">
            <v>BU-901</v>
          </cell>
          <cell r="H1090" t="str">
            <v>CORPORATE LANDFILLS</v>
          </cell>
          <cell r="I1090" t="str">
            <v>CORP LF</v>
          </cell>
          <cell r="J1090" t="str">
            <v>CORPORATE LANDFILL DISTRICT</v>
          </cell>
          <cell r="K1090" t="str">
            <v>CORPORATE</v>
          </cell>
          <cell r="L1090" t="str">
            <v>CORPORATE</v>
          </cell>
        </row>
        <row r="1091">
          <cell r="A1091" t="str">
            <v>X20</v>
          </cell>
          <cell r="B1091" t="str">
            <v>X20-10-A-GA-03O-050</v>
          </cell>
          <cell r="C1091">
            <v>1739</v>
          </cell>
          <cell r="D1091">
            <v>6089</v>
          </cell>
          <cell r="F1091" t="str">
            <v>East Dekalb C&amp;D - Bridge</v>
          </cell>
          <cell r="G1091" t="str">
            <v>BU-901</v>
          </cell>
          <cell r="H1091" t="str">
            <v>CORPORATE LANDFILLS</v>
          </cell>
          <cell r="I1091" t="str">
            <v>CORP LF</v>
          </cell>
          <cell r="J1091" t="str">
            <v>CORPORATE LANDFILL DISTRICT</v>
          </cell>
          <cell r="K1091" t="str">
            <v>CORPORATE</v>
          </cell>
          <cell r="L1091" t="str">
            <v>CORPORATE</v>
          </cell>
        </row>
        <row r="1092">
          <cell r="A1092" t="str">
            <v>I51</v>
          </cell>
          <cell r="B1092" t="str">
            <v>I51-10-A-GA-03O-050</v>
          </cell>
          <cell r="C1092">
            <v>705</v>
          </cell>
          <cell r="D1092">
            <v>6090</v>
          </cell>
          <cell r="F1092" t="str">
            <v>Roberts Road L/F - Bridge</v>
          </cell>
          <cell r="G1092" t="str">
            <v>BU-901</v>
          </cell>
          <cell r="H1092" t="str">
            <v>CORPORATE LANDFILLS</v>
          </cell>
          <cell r="I1092" t="str">
            <v>CORP LF</v>
          </cell>
          <cell r="J1092" t="str">
            <v>CORPORATE LANDFILL DISTRICT</v>
          </cell>
          <cell r="K1092" t="str">
            <v>CORPORATE</v>
          </cell>
          <cell r="L1092" t="str">
            <v>CORPORATE</v>
          </cell>
        </row>
        <row r="1093">
          <cell r="A1093" t="str">
            <v>X53</v>
          </cell>
          <cell r="B1093" t="str">
            <v>X53-10-A-AL-03O-050</v>
          </cell>
          <cell r="C1093">
            <v>1772</v>
          </cell>
          <cell r="D1093">
            <v>6091</v>
          </cell>
          <cell r="F1093" t="str">
            <v>Pineview - Bridge</v>
          </cell>
          <cell r="G1093" t="str">
            <v>BU-901</v>
          </cell>
          <cell r="H1093" t="str">
            <v>CORPORATE LANDFILLS</v>
          </cell>
          <cell r="I1093" t="str">
            <v>CORP LF</v>
          </cell>
          <cell r="J1093" t="str">
            <v>CORPORATE LANDFILL DISTRICT</v>
          </cell>
          <cell r="K1093" t="str">
            <v>CORPORATE</v>
          </cell>
          <cell r="L1093" t="str">
            <v>CORPORATE</v>
          </cell>
        </row>
        <row r="1094">
          <cell r="A1094" t="str">
            <v>X63</v>
          </cell>
          <cell r="B1094" t="str">
            <v>X63-10-A-AL-03O-050</v>
          </cell>
          <cell r="C1094">
            <v>1782</v>
          </cell>
          <cell r="D1094">
            <v>6092</v>
          </cell>
          <cell r="F1094" t="str">
            <v>Timberlands - Bridge</v>
          </cell>
          <cell r="G1094" t="str">
            <v>BU-901</v>
          </cell>
          <cell r="H1094" t="str">
            <v>CORPORATE LANDFILLS</v>
          </cell>
          <cell r="I1094" t="str">
            <v>CORP LF</v>
          </cell>
          <cell r="J1094" t="str">
            <v>CORPORATE LANDFILL DISTRICT</v>
          </cell>
          <cell r="K1094" t="str">
            <v>CORPORATE</v>
          </cell>
          <cell r="L1094" t="str">
            <v>CORPORATE</v>
          </cell>
        </row>
        <row r="1095">
          <cell r="A1095" t="str">
            <v>X57</v>
          </cell>
          <cell r="B1095" t="str">
            <v>X57-10-A-NC-03O-050</v>
          </cell>
          <cell r="C1095">
            <v>1776</v>
          </cell>
          <cell r="D1095">
            <v>6093</v>
          </cell>
          <cell r="F1095" t="str">
            <v>Sampson County - Bridge</v>
          </cell>
          <cell r="G1095" t="str">
            <v>BU-901</v>
          </cell>
          <cell r="H1095" t="str">
            <v>CORPORATE LANDFILLS</v>
          </cell>
          <cell r="I1095" t="str">
            <v>CORP LF</v>
          </cell>
          <cell r="J1095" t="str">
            <v>CORPORATE LANDFILL DISTRICT</v>
          </cell>
          <cell r="K1095" t="str">
            <v>CORPORATE</v>
          </cell>
          <cell r="L1095" t="str">
            <v>CORPORATE</v>
          </cell>
        </row>
        <row r="1096">
          <cell r="A1096" t="str">
            <v>X28</v>
          </cell>
          <cell r="B1096" t="str">
            <v>X28-10-A-NC-03O-050</v>
          </cell>
          <cell r="C1096">
            <v>1747</v>
          </cell>
          <cell r="D1096">
            <v>6094</v>
          </cell>
          <cell r="F1096" t="str">
            <v>Holly Springs - Bridge</v>
          </cell>
          <cell r="G1096" t="str">
            <v>BU-901</v>
          </cell>
          <cell r="H1096" t="str">
            <v>CORPORATE LANDFILLS</v>
          </cell>
          <cell r="I1096" t="str">
            <v>CORP LF</v>
          </cell>
          <cell r="J1096" t="str">
            <v>CORPORATE LANDFILL DISTRICT</v>
          </cell>
          <cell r="K1096" t="str">
            <v>CORPORATE</v>
          </cell>
          <cell r="L1096" t="str">
            <v>CORPORATE</v>
          </cell>
        </row>
        <row r="1097">
          <cell r="A1097" t="str">
            <v>X33</v>
          </cell>
          <cell r="B1097" t="str">
            <v>X33-10-A-FL-03O-050</v>
          </cell>
          <cell r="C1097">
            <v>1752</v>
          </cell>
          <cell r="D1097">
            <v>6095</v>
          </cell>
          <cell r="F1097" t="str">
            <v>Jones Road - Bridge</v>
          </cell>
          <cell r="G1097" t="str">
            <v>BU-901</v>
          </cell>
          <cell r="H1097" t="str">
            <v>CORPORATE LANDFILLS</v>
          </cell>
          <cell r="I1097" t="str">
            <v>CORP LF</v>
          </cell>
          <cell r="J1097" t="str">
            <v>CORPORATE LANDFILL DISTRICT</v>
          </cell>
          <cell r="K1097" t="str">
            <v>CORPORATE</v>
          </cell>
          <cell r="L1097" t="str">
            <v>CORPORATE</v>
          </cell>
        </row>
        <row r="1098">
          <cell r="A1098" t="str">
            <v>X46</v>
          </cell>
          <cell r="B1098" t="str">
            <v>X46-10-A-FL-03O-050</v>
          </cell>
          <cell r="C1098">
            <v>1765</v>
          </cell>
          <cell r="D1098">
            <v>6096</v>
          </cell>
          <cell r="F1098" t="str">
            <v>Nassau - Bridge</v>
          </cell>
          <cell r="G1098" t="str">
            <v>BU-901</v>
          </cell>
          <cell r="H1098" t="str">
            <v>CORPORATE LANDFILLS</v>
          </cell>
          <cell r="I1098" t="str">
            <v>CORP LF</v>
          </cell>
          <cell r="J1098" t="str">
            <v>CORPORATE LANDFILL DISTRICT</v>
          </cell>
          <cell r="K1098" t="str">
            <v>CORPORATE</v>
          </cell>
          <cell r="L1098" t="str">
            <v>CORPORATE</v>
          </cell>
        </row>
        <row r="1099">
          <cell r="A1099" t="str">
            <v>X16</v>
          </cell>
          <cell r="B1099" t="str">
            <v>X16-10-A-FL-03O-050</v>
          </cell>
          <cell r="C1099">
            <v>1735</v>
          </cell>
          <cell r="D1099">
            <v>6097</v>
          </cell>
          <cell r="F1099" t="str">
            <v>Cone Road - Bridge</v>
          </cell>
          <cell r="G1099" t="str">
            <v>BU-901</v>
          </cell>
          <cell r="H1099" t="str">
            <v>CORPORATE LANDFILLS</v>
          </cell>
          <cell r="I1099" t="str">
            <v>CORP LF</v>
          </cell>
          <cell r="J1099" t="str">
            <v>CORPORATE LANDFILL DISTRICT</v>
          </cell>
          <cell r="K1099" t="str">
            <v>CORPORATE</v>
          </cell>
          <cell r="L1099" t="str">
            <v>CORPORATE</v>
          </cell>
        </row>
        <row r="1100">
          <cell r="A1100" t="str">
            <v>X15</v>
          </cell>
          <cell r="B1100" t="str">
            <v>X15-10-A-LA-03O-050</v>
          </cell>
          <cell r="C1100">
            <v>1734</v>
          </cell>
          <cell r="D1100">
            <v>6098</v>
          </cell>
          <cell r="F1100" t="str">
            <v>Colonial - Bridge</v>
          </cell>
          <cell r="G1100" t="str">
            <v>BU-901</v>
          </cell>
          <cell r="H1100" t="str">
            <v>CORPORATE LANDFILLS</v>
          </cell>
          <cell r="I1100" t="str">
            <v>CORP LF</v>
          </cell>
          <cell r="J1100" t="str">
            <v>CORPORATE LANDFILL DISTRICT</v>
          </cell>
          <cell r="K1100" t="str">
            <v>CORPORATE</v>
          </cell>
          <cell r="L1100" t="str">
            <v>CORPORATE</v>
          </cell>
        </row>
        <row r="1101">
          <cell r="A1101" t="str">
            <v>I03</v>
          </cell>
          <cell r="B1101" t="str">
            <v>I03-10-A-LA-03O-050</v>
          </cell>
          <cell r="C1101">
            <v>657</v>
          </cell>
          <cell r="D1101">
            <v>6099</v>
          </cell>
          <cell r="F1101" t="str">
            <v>Area 90 L/F - Bridge</v>
          </cell>
          <cell r="G1101" t="str">
            <v>BU-901</v>
          </cell>
          <cell r="H1101" t="str">
            <v>CORPORATE LANDFILLS</v>
          </cell>
          <cell r="I1101" t="str">
            <v>CORP LF</v>
          </cell>
          <cell r="J1101" t="str">
            <v>CORPORATE LANDFILL DISTRICT</v>
          </cell>
          <cell r="K1101" t="str">
            <v>CORPORATE</v>
          </cell>
          <cell r="L1101" t="str">
            <v>CORPORATE</v>
          </cell>
        </row>
        <row r="1102">
          <cell r="A1102" t="str">
            <v>I12</v>
          </cell>
          <cell r="B1102" t="str">
            <v>I12-10-A-LA-03O-050</v>
          </cell>
          <cell r="C1102">
            <v>666</v>
          </cell>
          <cell r="D1102">
            <v>6100</v>
          </cell>
          <cell r="F1102" t="str">
            <v>Crescent Acres L/F - Bridge</v>
          </cell>
          <cell r="G1102" t="str">
            <v>BU-901</v>
          </cell>
          <cell r="H1102" t="str">
            <v>CORPORATE LANDFILLS</v>
          </cell>
          <cell r="I1102" t="str">
            <v>CORP LF</v>
          </cell>
          <cell r="J1102" t="str">
            <v>CORPORATE LANDFILL DISTRICT</v>
          </cell>
          <cell r="K1102" t="str">
            <v>CORPORATE</v>
          </cell>
          <cell r="L1102" t="str">
            <v>CORPORATE</v>
          </cell>
        </row>
        <row r="1103">
          <cell r="A1103" t="str">
            <v>X39</v>
          </cell>
          <cell r="B1103" t="str">
            <v>X39-10-A-MS-03O-050</v>
          </cell>
          <cell r="C1103">
            <v>1758</v>
          </cell>
          <cell r="D1103">
            <v>6101</v>
          </cell>
          <cell r="F1103" t="str">
            <v>Little Dixie - Bridge</v>
          </cell>
          <cell r="G1103" t="str">
            <v>BU-901</v>
          </cell>
          <cell r="H1103" t="str">
            <v>CORPORATE LANDFILLS</v>
          </cell>
          <cell r="I1103" t="str">
            <v>CORP LF</v>
          </cell>
          <cell r="J1103" t="str">
            <v>CORPORATE LANDFILL DISTRICT</v>
          </cell>
          <cell r="K1103" t="str">
            <v>CORPORATE</v>
          </cell>
          <cell r="L1103" t="str">
            <v>CORPORATE</v>
          </cell>
        </row>
        <row r="1104">
          <cell r="A1104" t="str">
            <v>X13</v>
          </cell>
          <cell r="B1104" t="str">
            <v>X13-10-A-TN-03O-050</v>
          </cell>
          <cell r="C1104">
            <v>1732</v>
          </cell>
          <cell r="D1104">
            <v>6102</v>
          </cell>
          <cell r="F1104" t="str">
            <v>Carter Valley - Bridge</v>
          </cell>
          <cell r="G1104" t="str">
            <v>BU-901</v>
          </cell>
          <cell r="H1104" t="str">
            <v>CORPORATE LANDFILLS</v>
          </cell>
          <cell r="I1104" t="str">
            <v>CORP LF</v>
          </cell>
          <cell r="J1104" t="str">
            <v>CORPORATE LANDFILL DISTRICT</v>
          </cell>
          <cell r="K1104" t="str">
            <v>CORPORATE</v>
          </cell>
          <cell r="L1104" t="str">
            <v>CORPORATE</v>
          </cell>
        </row>
        <row r="1105">
          <cell r="A1105" t="str">
            <v>X32</v>
          </cell>
          <cell r="B1105" t="str">
            <v>X32-10-A-LA-03O-050</v>
          </cell>
          <cell r="C1105">
            <v>1751</v>
          </cell>
          <cell r="D1105">
            <v>6103</v>
          </cell>
          <cell r="F1105" t="str">
            <v>Jefferson Davis - Bridge</v>
          </cell>
          <cell r="G1105" t="str">
            <v>BU-901</v>
          </cell>
          <cell r="H1105" t="str">
            <v>CORPORATE LANDFILLS</v>
          </cell>
          <cell r="I1105" t="str">
            <v>CORP LF</v>
          </cell>
          <cell r="J1105" t="str">
            <v>CORPORATE LANDFILL DISTRICT</v>
          </cell>
          <cell r="K1105" t="str">
            <v>CORPORATE</v>
          </cell>
          <cell r="L1105" t="str">
            <v>CORPORATE</v>
          </cell>
        </row>
        <row r="1106">
          <cell r="A1106" t="str">
            <v>X48</v>
          </cell>
          <cell r="B1106" t="str">
            <v>X48-10-A-TN-03O-050</v>
          </cell>
          <cell r="C1106">
            <v>1767</v>
          </cell>
          <cell r="D1106">
            <v>6104</v>
          </cell>
          <cell r="F1106" t="str">
            <v>North Shelby - Bridge</v>
          </cell>
          <cell r="G1106" t="str">
            <v>BU-901</v>
          </cell>
          <cell r="H1106" t="str">
            <v>CORPORATE LANDFILLS</v>
          </cell>
          <cell r="I1106" t="str">
            <v>CORP LF</v>
          </cell>
          <cell r="J1106" t="str">
            <v>CORPORATE LANDFILL DISTRICT</v>
          </cell>
          <cell r="K1106" t="str">
            <v>CORPORATE</v>
          </cell>
          <cell r="L1106" t="str">
            <v>CORPORATE</v>
          </cell>
        </row>
        <row r="1107">
          <cell r="A1107" t="str">
            <v>X29</v>
          </cell>
          <cell r="B1107" t="str">
            <v>X29-10-A-TN-03O-050</v>
          </cell>
          <cell r="C1107">
            <v>1748</v>
          </cell>
          <cell r="D1107">
            <v>6105</v>
          </cell>
          <cell r="F1107" t="str">
            <v>Holmes Road - Bridge</v>
          </cell>
          <cell r="G1107" t="str">
            <v>BU-901</v>
          </cell>
          <cell r="H1107" t="str">
            <v>CORPORATE LANDFILLS</v>
          </cell>
          <cell r="I1107" t="str">
            <v>CORP LF</v>
          </cell>
          <cell r="J1107" t="str">
            <v>CORPORATE LANDFILL DISTRICT</v>
          </cell>
          <cell r="K1107" t="str">
            <v>CORPORATE</v>
          </cell>
          <cell r="L1107" t="str">
            <v>CORPORATE</v>
          </cell>
        </row>
        <row r="1108">
          <cell r="A1108" t="str">
            <v>X43</v>
          </cell>
          <cell r="B1108" t="str">
            <v>X43-10-A-TN-03O-050</v>
          </cell>
          <cell r="C1108">
            <v>1762</v>
          </cell>
          <cell r="D1108">
            <v>6106</v>
          </cell>
          <cell r="F1108" t="str">
            <v>Middlepoint - Bridge</v>
          </cell>
          <cell r="G1108" t="str">
            <v>BU-901</v>
          </cell>
          <cell r="H1108" t="str">
            <v>CORPORATE LANDFILLS</v>
          </cell>
          <cell r="I1108" t="str">
            <v>CORP LF</v>
          </cell>
          <cell r="J1108" t="str">
            <v>CORPORATE LANDFILL DISTRICT</v>
          </cell>
          <cell r="K1108" t="str">
            <v>CORPORATE</v>
          </cell>
          <cell r="L1108" t="str">
            <v>CORPORATE</v>
          </cell>
        </row>
        <row r="1109">
          <cell r="A1109" t="str">
            <v>X60</v>
          </cell>
          <cell r="B1109" t="str">
            <v>X60-10-A-TX-03O-050</v>
          </cell>
          <cell r="C1109">
            <v>1779</v>
          </cell>
          <cell r="D1109">
            <v>6107</v>
          </cell>
          <cell r="F1109" t="str">
            <v>Sunset Farms - Bridge</v>
          </cell>
          <cell r="G1109" t="str">
            <v>BU-901</v>
          </cell>
          <cell r="H1109" t="str">
            <v>CORPORATE LANDFILLS</v>
          </cell>
          <cell r="I1109" t="str">
            <v>CORP LF</v>
          </cell>
          <cell r="J1109" t="str">
            <v>CORPORATE LANDFILL DISTRICT</v>
          </cell>
          <cell r="K1109" t="str">
            <v>CORPORATE</v>
          </cell>
          <cell r="L1109" t="str">
            <v>CORPORATE</v>
          </cell>
        </row>
        <row r="1110">
          <cell r="A1110" t="str">
            <v>X58</v>
          </cell>
          <cell r="B1110" t="str">
            <v>X58-10-A-TX-03O-050</v>
          </cell>
          <cell r="C1110">
            <v>1777</v>
          </cell>
          <cell r="D1110">
            <v>6108</v>
          </cell>
          <cell r="F1110" t="str">
            <v>Sinton - Bridge</v>
          </cell>
          <cell r="G1110" t="str">
            <v>BU-901</v>
          </cell>
          <cell r="H1110" t="str">
            <v>CORPORATE LANDFILLS</v>
          </cell>
          <cell r="I1110" t="str">
            <v>CORP LF</v>
          </cell>
          <cell r="J1110" t="str">
            <v>CORPORATE LANDFILL DISTRICT</v>
          </cell>
          <cell r="K1110" t="str">
            <v>CORPORATE</v>
          </cell>
          <cell r="L1110" t="str">
            <v>CORPORATE</v>
          </cell>
        </row>
        <row r="1111">
          <cell r="A1111" t="str">
            <v>X38</v>
          </cell>
          <cell r="B1111" t="str">
            <v>X38-10-A-TX-03O-050</v>
          </cell>
          <cell r="C1111">
            <v>1757</v>
          </cell>
          <cell r="D1111">
            <v>6109</v>
          </cell>
          <cell r="F1111" t="str">
            <v>Lewisville - Bridge</v>
          </cell>
          <cell r="G1111" t="str">
            <v>BU-901</v>
          </cell>
          <cell r="H1111" t="str">
            <v>CORPORATE LANDFILLS</v>
          </cell>
          <cell r="I1111" t="str">
            <v>CORP LF</v>
          </cell>
          <cell r="J1111" t="str">
            <v>CORPORATE LANDFILL DISTRICT</v>
          </cell>
          <cell r="K1111" t="str">
            <v>CORPORATE</v>
          </cell>
          <cell r="L1111" t="str">
            <v>CORPORATE</v>
          </cell>
        </row>
        <row r="1112">
          <cell r="A1112" t="str">
            <v>X31</v>
          </cell>
          <cell r="B1112" t="str">
            <v>X31-10-A-TX-03O-050</v>
          </cell>
          <cell r="C1112">
            <v>1750</v>
          </cell>
          <cell r="D1112">
            <v>6110</v>
          </cell>
          <cell r="F1112" t="str">
            <v>Itasca- Bridge</v>
          </cell>
          <cell r="G1112" t="str">
            <v>BU-901</v>
          </cell>
          <cell r="H1112" t="str">
            <v>CORPORATE LANDFILLS</v>
          </cell>
          <cell r="I1112" t="str">
            <v>CORP LF</v>
          </cell>
          <cell r="J1112" t="str">
            <v>CORPORATE LANDFILL DISTRICT</v>
          </cell>
          <cell r="K1112" t="str">
            <v>CORPORATE</v>
          </cell>
          <cell r="L1112" t="str">
            <v>CORPORATE</v>
          </cell>
        </row>
        <row r="1113">
          <cell r="A1113" t="str">
            <v>I25</v>
          </cell>
          <cell r="B1113" t="str">
            <v>I25-10-A-TX-03O-050</v>
          </cell>
          <cell r="C1113">
            <v>679</v>
          </cell>
          <cell r="D1113">
            <v>6111</v>
          </cell>
          <cell r="F1113" t="str">
            <v>Itasca    L/F - Bridge</v>
          </cell>
          <cell r="G1113" t="str">
            <v>BU-901</v>
          </cell>
          <cell r="H1113" t="str">
            <v>CORPORATE LANDFILLS</v>
          </cell>
          <cell r="I1113" t="str">
            <v>CORP LF</v>
          </cell>
          <cell r="J1113" t="str">
            <v>CORPORATE LANDFILL DISTRICT</v>
          </cell>
          <cell r="K1113" t="str">
            <v>CORPORATE</v>
          </cell>
          <cell r="L1113" t="str">
            <v>CORPORATE</v>
          </cell>
        </row>
        <row r="1114">
          <cell r="A1114" t="str">
            <v>X23</v>
          </cell>
          <cell r="B1114" t="str">
            <v>X23-10-A-TX-03O-050</v>
          </cell>
          <cell r="C1114">
            <v>1742</v>
          </cell>
          <cell r="D1114">
            <v>6112</v>
          </cell>
          <cell r="F1114" t="str">
            <v>FM521 (Blueridge) - Bridge</v>
          </cell>
          <cell r="G1114" t="str">
            <v>BU-901</v>
          </cell>
          <cell r="H1114" t="str">
            <v>CORPORATE LANDFILLS</v>
          </cell>
          <cell r="I1114" t="str">
            <v>CORP LF</v>
          </cell>
          <cell r="J1114" t="str">
            <v>CORPORATE LANDFILL DISTRICT</v>
          </cell>
          <cell r="K1114" t="str">
            <v>CORPORATE</v>
          </cell>
          <cell r="L1114" t="str">
            <v>CORPORATE</v>
          </cell>
        </row>
        <row r="1115">
          <cell r="A1115" t="str">
            <v>X42</v>
          </cell>
          <cell r="B1115" t="str">
            <v>X42-10-A-TX-03O-050</v>
          </cell>
          <cell r="C1115">
            <v>1761</v>
          </cell>
          <cell r="D1115">
            <v>6113</v>
          </cell>
          <cell r="F1115" t="str">
            <v>McCarty Road - Bridge</v>
          </cell>
          <cell r="G1115" t="str">
            <v>BU-901</v>
          </cell>
          <cell r="H1115" t="str">
            <v>CORPORATE LANDFILLS</v>
          </cell>
          <cell r="I1115" t="str">
            <v>CORP LF</v>
          </cell>
          <cell r="J1115" t="str">
            <v>CORPORATE LANDFILL DISTRICT</v>
          </cell>
          <cell r="K1115" t="str">
            <v>CORPORATE</v>
          </cell>
          <cell r="L1115" t="str">
            <v>CORPORATE</v>
          </cell>
        </row>
        <row r="1116">
          <cell r="A1116" t="str">
            <v>X25</v>
          </cell>
          <cell r="B1116" t="str">
            <v>X25-10-A-TX-03O-050</v>
          </cell>
          <cell r="C1116">
            <v>1744</v>
          </cell>
          <cell r="D1116">
            <v>6114</v>
          </cell>
          <cell r="F1116" t="str">
            <v>Galveston Cty - Bridge</v>
          </cell>
          <cell r="G1116" t="str">
            <v>BU-901</v>
          </cell>
          <cell r="H1116" t="str">
            <v>CORPORATE LANDFILLS</v>
          </cell>
          <cell r="I1116" t="str">
            <v>CORP LF</v>
          </cell>
          <cell r="J1116" t="str">
            <v>CORPORATE LANDFILL DISTRICT</v>
          </cell>
          <cell r="K1116" t="str">
            <v>CORPORATE</v>
          </cell>
          <cell r="L1116" t="str">
            <v>CORPORATE</v>
          </cell>
        </row>
        <row r="1117">
          <cell r="A1117" t="str">
            <v>X26</v>
          </cell>
          <cell r="B1117" t="str">
            <v>X26-10-A-TX-03O-050</v>
          </cell>
          <cell r="C1117">
            <v>1745</v>
          </cell>
          <cell r="D1117">
            <v>6115</v>
          </cell>
          <cell r="F1117" t="str">
            <v>Gulf West - Bridge</v>
          </cell>
          <cell r="G1117" t="str">
            <v>BU-901</v>
          </cell>
          <cell r="H1117" t="str">
            <v>CORPORATE LANDFILLS</v>
          </cell>
          <cell r="I1117" t="str">
            <v>CORP LF</v>
          </cell>
          <cell r="J1117" t="str">
            <v>CORPORATE LANDFILL DISTRICT</v>
          </cell>
          <cell r="K1117" t="str">
            <v>CORPORATE</v>
          </cell>
          <cell r="L1117" t="str">
            <v>CORPORATE</v>
          </cell>
        </row>
        <row r="1118">
          <cell r="A1118" t="str">
            <v>X66</v>
          </cell>
          <cell r="B1118" t="str">
            <v>X66-10-A-TX-03O-050</v>
          </cell>
          <cell r="C1118">
            <v>1785</v>
          </cell>
          <cell r="D1118">
            <v>6116</v>
          </cell>
          <cell r="F1118" t="str">
            <v>Whispering Pines - Bridge</v>
          </cell>
          <cell r="G1118" t="str">
            <v>BU-901</v>
          </cell>
          <cell r="H1118" t="str">
            <v>CORPORATE LANDFILLS</v>
          </cell>
          <cell r="I1118" t="str">
            <v>CORP LF</v>
          </cell>
          <cell r="J1118" t="str">
            <v>CORPORATE LANDFILL DISTRICT</v>
          </cell>
          <cell r="K1118" t="str">
            <v>CORPORATE</v>
          </cell>
          <cell r="L1118" t="str">
            <v>CORPORATE</v>
          </cell>
        </row>
        <row r="1119">
          <cell r="A1119" t="str">
            <v>X40</v>
          </cell>
          <cell r="B1119" t="str">
            <v>X40-10-A-AR-03O-050</v>
          </cell>
          <cell r="C1119">
            <v>1759</v>
          </cell>
          <cell r="D1119">
            <v>6117</v>
          </cell>
          <cell r="F1119" t="str">
            <v>Little Rock - Bridge</v>
          </cell>
          <cell r="G1119" t="str">
            <v>BU-901</v>
          </cell>
          <cell r="H1119" t="str">
            <v>CORPORATE LANDFILLS</v>
          </cell>
          <cell r="I1119" t="str">
            <v>CORP LF</v>
          </cell>
          <cell r="J1119" t="str">
            <v>CORPORATE LANDFILL DISTRICT</v>
          </cell>
          <cell r="K1119" t="str">
            <v>CORPORATE</v>
          </cell>
          <cell r="L1119" t="str">
            <v>CORPORATE</v>
          </cell>
        </row>
        <row r="1120">
          <cell r="A1120" t="str">
            <v>X11</v>
          </cell>
          <cell r="B1120" t="str">
            <v>X11-10-A-OK-03O-050</v>
          </cell>
          <cell r="C1120">
            <v>1730</v>
          </cell>
          <cell r="D1120">
            <v>6118</v>
          </cell>
          <cell r="F1120" t="str">
            <v>Canadian Valley - Bridge</v>
          </cell>
          <cell r="G1120" t="str">
            <v>BU-901</v>
          </cell>
          <cell r="H1120" t="str">
            <v>CORPORATE LANDFILLS</v>
          </cell>
          <cell r="I1120" t="str">
            <v>CORP LF</v>
          </cell>
          <cell r="J1120" t="str">
            <v>CORPORATE LANDFILL DISTRICT</v>
          </cell>
          <cell r="K1120" t="str">
            <v>CORPORATE</v>
          </cell>
          <cell r="L1120" t="str">
            <v>CORPORATE</v>
          </cell>
        </row>
        <row r="1121">
          <cell r="A1121" t="str">
            <v>X62</v>
          </cell>
          <cell r="B1121" t="str">
            <v>X62-10-A-TX-03O-050</v>
          </cell>
          <cell r="C1121">
            <v>1781</v>
          </cell>
          <cell r="D1121">
            <v>6119</v>
          </cell>
          <cell r="F1121" t="str">
            <v>Tessman Road - Bridge</v>
          </cell>
          <cell r="G1121" t="str">
            <v>BU-901</v>
          </cell>
          <cell r="H1121" t="str">
            <v>CORPORATE LANDFILLS</v>
          </cell>
          <cell r="I1121" t="str">
            <v>CORP LF</v>
          </cell>
          <cell r="J1121" t="str">
            <v>CORPORATE LANDFILL DISTRICT</v>
          </cell>
          <cell r="K1121" t="str">
            <v>CORPORATE</v>
          </cell>
          <cell r="L1121" t="str">
            <v>CORPORATE</v>
          </cell>
        </row>
        <row r="1122">
          <cell r="A1122" t="str">
            <v>X04</v>
          </cell>
          <cell r="B1122" t="str">
            <v>X04-10-A-TX-03O-050</v>
          </cell>
          <cell r="C1122">
            <v>1723</v>
          </cell>
          <cell r="D1122">
            <v>6120</v>
          </cell>
          <cell r="F1122" t="str">
            <v>Beaumont - Bridge</v>
          </cell>
          <cell r="G1122" t="str">
            <v>BU-901</v>
          </cell>
          <cell r="H1122" t="str">
            <v>CORPORATE LANDFILLS</v>
          </cell>
          <cell r="I1122" t="str">
            <v>CORP LF</v>
          </cell>
          <cell r="J1122" t="str">
            <v>CORPORATE LANDFILL DISTRICT</v>
          </cell>
          <cell r="K1122" t="str">
            <v>CORPORATE</v>
          </cell>
          <cell r="L1122" t="str">
            <v>CORPORATE</v>
          </cell>
        </row>
        <row r="1123">
          <cell r="A1123" t="str">
            <v>X02</v>
          </cell>
          <cell r="B1123" t="str">
            <v>X02-10-A-TX-03O-050</v>
          </cell>
          <cell r="C1123">
            <v>1721</v>
          </cell>
          <cell r="D1123">
            <v>6121</v>
          </cell>
          <cell r="F1123" t="str">
            <v>Amarillo - Bridge</v>
          </cell>
          <cell r="G1123" t="str">
            <v>BU-901</v>
          </cell>
          <cell r="H1123" t="str">
            <v>CORPORATE LANDFILLS</v>
          </cell>
          <cell r="I1123" t="str">
            <v>CORP LF</v>
          </cell>
          <cell r="J1123" t="str">
            <v>CORPORATE LANDFILL DISTRICT</v>
          </cell>
          <cell r="K1123" t="str">
            <v>CORPORATE</v>
          </cell>
          <cell r="L1123" t="str">
            <v>CORPORATE</v>
          </cell>
        </row>
        <row r="1124">
          <cell r="A1124" t="str">
            <v>X18</v>
          </cell>
          <cell r="B1124" t="str">
            <v>X18-10-A-TX-03O-050</v>
          </cell>
          <cell r="C1124">
            <v>1737</v>
          </cell>
          <cell r="D1124">
            <v>6122</v>
          </cell>
          <cell r="F1124" t="str">
            <v>Donna - Bridge</v>
          </cell>
          <cell r="G1124" t="str">
            <v>BU-901</v>
          </cell>
          <cell r="H1124" t="str">
            <v>CORPORATE LANDFILLS</v>
          </cell>
          <cell r="I1124" t="str">
            <v>CORP LF</v>
          </cell>
          <cell r="J1124" t="str">
            <v>CORPORATE LANDFILL DISTRICT</v>
          </cell>
          <cell r="K1124" t="str">
            <v>CORPORATE</v>
          </cell>
          <cell r="L1124" t="str">
            <v>CORPORATE</v>
          </cell>
        </row>
        <row r="1125">
          <cell r="A1125" t="str">
            <v>X61</v>
          </cell>
          <cell r="B1125" t="str">
            <v>X61-10-A-CA-03O-050</v>
          </cell>
          <cell r="C1125">
            <v>1780</v>
          </cell>
          <cell r="D1125">
            <v>6123</v>
          </cell>
          <cell r="F1125" t="str">
            <v>Sunshine Canyon - Bridge</v>
          </cell>
          <cell r="G1125" t="str">
            <v>BU-901</v>
          </cell>
          <cell r="H1125" t="str">
            <v>CORPORATE LANDFILLS</v>
          </cell>
          <cell r="I1125" t="str">
            <v>CORP LF</v>
          </cell>
          <cell r="J1125" t="str">
            <v>CORPORATE LANDFILL DISTRICT</v>
          </cell>
          <cell r="K1125" t="str">
            <v>CORPORATE</v>
          </cell>
          <cell r="L1125" t="str">
            <v>CORPORATE</v>
          </cell>
        </row>
        <row r="1126">
          <cell r="A1126" t="str">
            <v>X35</v>
          </cell>
          <cell r="B1126" t="str">
            <v>X35-10-A-AZ-03O-050</v>
          </cell>
          <cell r="C1126">
            <v>1754</v>
          </cell>
          <cell r="D1126">
            <v>6124</v>
          </cell>
          <cell r="F1126" t="str">
            <v>La Paz County - Bridge</v>
          </cell>
          <cell r="G1126" t="str">
            <v>BU-901</v>
          </cell>
          <cell r="H1126" t="str">
            <v>CORPORATE LANDFILLS</v>
          </cell>
          <cell r="I1126" t="str">
            <v>CORP LF</v>
          </cell>
          <cell r="J1126" t="str">
            <v>CORPORATE LANDFILL DISTRICT</v>
          </cell>
          <cell r="K1126" t="str">
            <v>CORPORATE</v>
          </cell>
          <cell r="L1126" t="str">
            <v>CORPORATE</v>
          </cell>
        </row>
        <row r="1127">
          <cell r="A1127" t="str">
            <v>X56</v>
          </cell>
          <cell r="B1127" t="str">
            <v>X56-10-A-CO-03O-050</v>
          </cell>
          <cell r="C1127">
            <v>1775</v>
          </cell>
          <cell r="D1127">
            <v>6125</v>
          </cell>
          <cell r="F1127" t="str">
            <v>RPS Jeffco - Bridge</v>
          </cell>
          <cell r="G1127" t="str">
            <v>BU-901</v>
          </cell>
          <cell r="H1127" t="str">
            <v>CORPORATE LANDFILLS</v>
          </cell>
          <cell r="I1127" t="str">
            <v>CORP LF</v>
          </cell>
          <cell r="J1127" t="str">
            <v>CORPORATE LANDFILL DISTRICT</v>
          </cell>
          <cell r="K1127" t="str">
            <v>CORPORATE</v>
          </cell>
          <cell r="L1127" t="str">
            <v>CORPORATE</v>
          </cell>
        </row>
        <row r="1128">
          <cell r="A1128" t="str">
            <v>X64</v>
          </cell>
          <cell r="B1128" t="str">
            <v>X64-10-A-CO-03O-050</v>
          </cell>
          <cell r="C1128">
            <v>1783</v>
          </cell>
          <cell r="D1128">
            <v>6126</v>
          </cell>
          <cell r="F1128" t="str">
            <v>Tower - Bridge</v>
          </cell>
          <cell r="G1128" t="str">
            <v>BU-901</v>
          </cell>
          <cell r="H1128" t="str">
            <v>CORPORATE LANDFILLS</v>
          </cell>
          <cell r="I1128" t="str">
            <v>CORP LF</v>
          </cell>
          <cell r="J1128" t="str">
            <v>CORPORATE LANDFILL DISTRICT</v>
          </cell>
          <cell r="K1128" t="str">
            <v>CORPORATE</v>
          </cell>
          <cell r="L1128" t="str">
            <v>CORPORATE</v>
          </cell>
        </row>
        <row r="1129">
          <cell r="A1129" t="str">
            <v>X47</v>
          </cell>
          <cell r="B1129" t="str">
            <v>X47-10-A-CA-03O-050</v>
          </cell>
          <cell r="C1129">
            <v>1766</v>
          </cell>
          <cell r="D1129">
            <v>6127</v>
          </cell>
          <cell r="F1129" t="str">
            <v>Newby Island - Bridge</v>
          </cell>
          <cell r="G1129" t="str">
            <v>BU-901</v>
          </cell>
          <cell r="H1129" t="str">
            <v>CORPORATE LANDFILLS</v>
          </cell>
          <cell r="I1129" t="str">
            <v>CORP LF</v>
          </cell>
          <cell r="J1129" t="str">
            <v>CORPORATE LANDFILL DISTRICT</v>
          </cell>
          <cell r="K1129" t="str">
            <v>CORPORATE</v>
          </cell>
          <cell r="L1129" t="str">
            <v>CORPORATE</v>
          </cell>
        </row>
        <row r="1130">
          <cell r="A1130" t="str">
            <v>I09</v>
          </cell>
          <cell r="B1130" t="str">
            <v>I09-10-A-CA-03O-050</v>
          </cell>
          <cell r="C1130">
            <v>663</v>
          </cell>
          <cell r="D1130">
            <v>6128</v>
          </cell>
          <cell r="F1130" t="str">
            <v>Chateau Fresno L/F - Bridge</v>
          </cell>
          <cell r="G1130" t="str">
            <v>BU-901</v>
          </cell>
          <cell r="H1130" t="str">
            <v>CORPORATE LANDFILLS</v>
          </cell>
          <cell r="I1130" t="str">
            <v>CORP LF</v>
          </cell>
          <cell r="J1130" t="str">
            <v>CORPORATE LANDFILL DISTRICT</v>
          </cell>
          <cell r="K1130" t="str">
            <v>CORPORATE</v>
          </cell>
          <cell r="L1130" t="str">
            <v>CORPORATE</v>
          </cell>
        </row>
        <row r="1131">
          <cell r="A1131" t="str">
            <v>X52</v>
          </cell>
          <cell r="B1131" t="str">
            <v>X52-10-A-MN-03O-050</v>
          </cell>
          <cell r="C1131">
            <v>1771</v>
          </cell>
          <cell r="D1131">
            <v>6129</v>
          </cell>
          <cell r="F1131" t="str">
            <v>Pine Bend - Bridge</v>
          </cell>
          <cell r="G1131" t="str">
            <v>BU-901</v>
          </cell>
          <cell r="H1131" t="str">
            <v>CORPORATE LANDFILLS</v>
          </cell>
          <cell r="I1131" t="str">
            <v>CORP LF</v>
          </cell>
          <cell r="J1131" t="str">
            <v>CORPORATE LANDFILL DISTRICT</v>
          </cell>
          <cell r="K1131" t="str">
            <v>CORPORATE</v>
          </cell>
          <cell r="L1131" t="str">
            <v>CORPORATE</v>
          </cell>
        </row>
        <row r="1132">
          <cell r="A1132" t="str">
            <v>I64</v>
          </cell>
          <cell r="B1132" t="str">
            <v>I64-10-A-MN-03O-050</v>
          </cell>
          <cell r="C1132">
            <v>718</v>
          </cell>
          <cell r="D1132">
            <v>6130</v>
          </cell>
          <cell r="F1132" t="str">
            <v>Woodlake L/F - Bridge</v>
          </cell>
          <cell r="G1132" t="str">
            <v>BU-901</v>
          </cell>
          <cell r="H1132" t="str">
            <v>CORPORATE LANDFILLS</v>
          </cell>
          <cell r="I1132" t="str">
            <v>CORP LF</v>
          </cell>
          <cell r="J1132" t="str">
            <v>CORPORATE LANDFILL DISTRICT</v>
          </cell>
          <cell r="K1132" t="str">
            <v>CORPORATE</v>
          </cell>
          <cell r="L1132" t="str">
            <v>CORPORATE</v>
          </cell>
        </row>
        <row r="1133">
          <cell r="A1133" t="str">
            <v>X03</v>
          </cell>
          <cell r="B1133" t="str">
            <v>X03-10-A-MO-03O-050</v>
          </cell>
          <cell r="C1133">
            <v>1722</v>
          </cell>
          <cell r="D1133">
            <v>6131</v>
          </cell>
          <cell r="F1133" t="str">
            <v>Backridge - Bridge</v>
          </cell>
          <cell r="G1133" t="str">
            <v>BU-901</v>
          </cell>
          <cell r="H1133" t="str">
            <v>CORPORATE LANDFILLS</v>
          </cell>
          <cell r="I1133" t="str">
            <v>CORP LF</v>
          </cell>
          <cell r="J1133" t="str">
            <v>CORPORATE LANDFILL DISTRICT</v>
          </cell>
          <cell r="K1133" t="str">
            <v>CORPORATE</v>
          </cell>
          <cell r="L1133" t="str">
            <v>CORPORATE</v>
          </cell>
        </row>
        <row r="1134">
          <cell r="A1134" t="str">
            <v>I35</v>
          </cell>
          <cell r="B1134" t="str">
            <v>I35-10-A-IL-03O-050</v>
          </cell>
          <cell r="C1134">
            <v>689</v>
          </cell>
          <cell r="D1134">
            <v>6132</v>
          </cell>
          <cell r="F1134" t="str">
            <v>Modern L/F - Bridge</v>
          </cell>
          <cell r="G1134" t="str">
            <v>BU-901</v>
          </cell>
          <cell r="H1134" t="str">
            <v>CORPORATE LANDFILLS</v>
          </cell>
          <cell r="I1134" t="str">
            <v>CORP LF</v>
          </cell>
          <cell r="J1134" t="str">
            <v>CORPORATE LANDFILL DISTRICT</v>
          </cell>
          <cell r="K1134" t="str">
            <v>CORPORATE</v>
          </cell>
          <cell r="L1134" t="str">
            <v>CORPORATE</v>
          </cell>
        </row>
        <row r="1135">
          <cell r="A1135" t="str">
            <v>I34</v>
          </cell>
          <cell r="B1135" t="str">
            <v>I34-10-A-MO-03O-050</v>
          </cell>
          <cell r="C1135">
            <v>688</v>
          </cell>
          <cell r="D1135">
            <v>6133</v>
          </cell>
          <cell r="F1135" t="str">
            <v>Missouri Pass L/F - Bridge</v>
          </cell>
          <cell r="G1135" t="str">
            <v>BU-901</v>
          </cell>
          <cell r="H1135" t="str">
            <v>CORPORATE LANDFILLS</v>
          </cell>
          <cell r="I1135" t="str">
            <v>CORP LF</v>
          </cell>
          <cell r="J1135" t="str">
            <v>CORPORATE LANDFILL DISTRICT</v>
          </cell>
          <cell r="K1135" t="str">
            <v>CORPORATE</v>
          </cell>
          <cell r="L1135" t="str">
            <v>CORPORATE</v>
          </cell>
        </row>
        <row r="1136">
          <cell r="A1136" t="str">
            <v>X36</v>
          </cell>
          <cell r="B1136" t="str">
            <v>X36-10-A-WI-03O-050</v>
          </cell>
          <cell r="C1136">
            <v>1755</v>
          </cell>
          <cell r="D1136">
            <v>6134</v>
          </cell>
          <cell r="F1136" t="str">
            <v>LAD (Rice Lake) - Bridge</v>
          </cell>
          <cell r="G1136" t="str">
            <v>BU-901</v>
          </cell>
          <cell r="H1136" t="str">
            <v>CORPORATE LANDFILLS</v>
          </cell>
          <cell r="I1136" t="str">
            <v>CORP LF</v>
          </cell>
          <cell r="J1136" t="str">
            <v>CORPORATE LANDFILL DISTRICT</v>
          </cell>
          <cell r="K1136" t="str">
            <v>CORPORATE</v>
          </cell>
          <cell r="L1136" t="str">
            <v>CORPORATE</v>
          </cell>
        </row>
        <row r="1137">
          <cell r="A1137" t="str">
            <v>I32</v>
          </cell>
          <cell r="B1137" t="str">
            <v>I32-10-A-IL-03O-050</v>
          </cell>
          <cell r="C1137">
            <v>686</v>
          </cell>
          <cell r="D1137">
            <v>6135</v>
          </cell>
          <cell r="F1137" t="str">
            <v>Mallard Lake L/F - Bridge</v>
          </cell>
          <cell r="G1137" t="str">
            <v>BU-901</v>
          </cell>
          <cell r="H1137" t="str">
            <v>CORPORATE LANDFILLS</v>
          </cell>
          <cell r="I1137" t="str">
            <v>CORP LF</v>
          </cell>
          <cell r="J1137" t="str">
            <v>CORPORATE LANDFILL DISTRICT</v>
          </cell>
          <cell r="K1137" t="str">
            <v>CORPORATE</v>
          </cell>
          <cell r="L1137" t="str">
            <v>CORPORATE</v>
          </cell>
        </row>
        <row r="1138">
          <cell r="A1138" t="str">
            <v>X37</v>
          </cell>
          <cell r="B1138" t="str">
            <v>X37-10-A-IN-03O-050</v>
          </cell>
          <cell r="C1138">
            <v>1756</v>
          </cell>
          <cell r="D1138">
            <v>6136</v>
          </cell>
          <cell r="F1138" t="str">
            <v>Laubscher Meadows - Bridge</v>
          </cell>
          <cell r="G1138" t="str">
            <v>BU-901</v>
          </cell>
          <cell r="H1138" t="str">
            <v>CORPORATE LANDFILLS</v>
          </cell>
          <cell r="I1138" t="str">
            <v>CORP LF</v>
          </cell>
          <cell r="J1138" t="str">
            <v>CORPORATE LANDFILL DISTRICT</v>
          </cell>
          <cell r="K1138" t="str">
            <v>CORPORATE</v>
          </cell>
          <cell r="L1138" t="str">
            <v>CORPORATE</v>
          </cell>
        </row>
        <row r="1139">
          <cell r="A1139" t="str">
            <v>X01</v>
          </cell>
          <cell r="B1139" t="str">
            <v>X01-10-A-TX-03O-050</v>
          </cell>
          <cell r="C1139">
            <v>1720</v>
          </cell>
          <cell r="D1139">
            <v>6137</v>
          </cell>
          <cell r="F1139" t="str">
            <v>Abilene - Bridge</v>
          </cell>
          <cell r="G1139" t="str">
            <v>BU-901</v>
          </cell>
          <cell r="H1139" t="str">
            <v>CORPORATE LANDFILLS</v>
          </cell>
          <cell r="I1139" t="str">
            <v>CORP LF</v>
          </cell>
          <cell r="J1139" t="str">
            <v>CORPORATE LANDFILL DISTRICT</v>
          </cell>
          <cell r="K1139" t="str">
            <v>CORPORATE</v>
          </cell>
          <cell r="L1139" t="str">
            <v>CORPORATE</v>
          </cell>
        </row>
        <row r="1140">
          <cell r="A1140" t="str">
            <v>X54</v>
          </cell>
          <cell r="B1140" t="str">
            <v>X54-10-A-FL-03O-050</v>
          </cell>
          <cell r="C1140">
            <v>1773</v>
          </cell>
          <cell r="D1140">
            <v>6138</v>
          </cell>
          <cell r="F1140" t="str">
            <v>Polk County - Bridge</v>
          </cell>
          <cell r="G1140" t="str">
            <v>BU-901</v>
          </cell>
          <cell r="H1140" t="str">
            <v>CORPORATE LANDFILLS</v>
          </cell>
          <cell r="I1140" t="str">
            <v>CORP LF</v>
          </cell>
          <cell r="J1140" t="str">
            <v>CORPORATE LANDFILL DISTRICT</v>
          </cell>
          <cell r="K1140" t="str">
            <v>CORPORATE</v>
          </cell>
          <cell r="L1140" t="str">
            <v>CORPORATE</v>
          </cell>
        </row>
        <row r="1141">
          <cell r="A1141" t="str">
            <v>X24</v>
          </cell>
          <cell r="B1141" t="str">
            <v>X24-10-A-CO-03O-050</v>
          </cell>
          <cell r="C1141">
            <v>1743</v>
          </cell>
          <cell r="D1141">
            <v>6139</v>
          </cell>
          <cell r="F1141" t="str">
            <v>Fountain Valley - Bridge</v>
          </cell>
          <cell r="G1141" t="str">
            <v>BU-901</v>
          </cell>
          <cell r="H1141" t="str">
            <v>CORPORATE LANDFILLS</v>
          </cell>
          <cell r="I1141" t="str">
            <v>CORP LF</v>
          </cell>
          <cell r="J1141" t="str">
            <v>CORPORATE LANDFILL DISTRICT</v>
          </cell>
          <cell r="K1141" t="str">
            <v>CORPORATE</v>
          </cell>
          <cell r="L1141" t="str">
            <v>CORPORATE</v>
          </cell>
        </row>
        <row r="1142">
          <cell r="A1142" t="str">
            <v>X45</v>
          </cell>
          <cell r="B1142" t="str">
            <v>X45-10-A-AL-03O-050</v>
          </cell>
          <cell r="C1142">
            <v>1764</v>
          </cell>
          <cell r="D1142">
            <v>6140</v>
          </cell>
          <cell r="F1142" t="str">
            <v>Morris Farms - Bridge</v>
          </cell>
          <cell r="G1142" t="str">
            <v>BU-901</v>
          </cell>
          <cell r="H1142" t="str">
            <v>CORPORATE LANDFILLS</v>
          </cell>
          <cell r="I1142" t="str">
            <v>CORP LF</v>
          </cell>
          <cell r="J1142" t="str">
            <v>CORPORATE LANDFILL DISTRICT</v>
          </cell>
          <cell r="K1142" t="str">
            <v>CORPORATE</v>
          </cell>
          <cell r="L1142" t="str">
            <v>CORPORATE</v>
          </cell>
        </row>
        <row r="1143">
          <cell r="A1143" t="str">
            <v>X05</v>
          </cell>
          <cell r="B1143" t="str">
            <v>X05-10-A-KY-03O-050</v>
          </cell>
          <cell r="C1143">
            <v>1724</v>
          </cell>
          <cell r="D1143">
            <v>6141</v>
          </cell>
          <cell r="F1143" t="str">
            <v>Benson Valley - Bridge</v>
          </cell>
          <cell r="G1143" t="str">
            <v>BU-901</v>
          </cell>
          <cell r="H1143" t="str">
            <v>CORPORATE LANDFILLS</v>
          </cell>
          <cell r="I1143" t="str">
            <v>CORP LF</v>
          </cell>
          <cell r="J1143" t="str">
            <v>CORPORATE LANDFILL DISTRICT</v>
          </cell>
          <cell r="K1143" t="str">
            <v>CORPORATE</v>
          </cell>
          <cell r="L1143" t="str">
            <v>CORPORATE</v>
          </cell>
        </row>
        <row r="1144">
          <cell r="A1144" t="str">
            <v>X07</v>
          </cell>
          <cell r="B1144" t="str">
            <v>X07-10-A-MS-03O-050</v>
          </cell>
          <cell r="C1144">
            <v>1726</v>
          </cell>
          <cell r="D1144">
            <v>6142</v>
          </cell>
          <cell r="F1144" t="str">
            <v>Big River - Bridge</v>
          </cell>
          <cell r="G1144" t="str">
            <v>BU-901</v>
          </cell>
          <cell r="H1144" t="str">
            <v>CORPORATE LANDFILLS</v>
          </cell>
          <cell r="I1144" t="str">
            <v>CORP LF</v>
          </cell>
          <cell r="J1144" t="str">
            <v>CORPORATE LANDFILL DISTRICT</v>
          </cell>
          <cell r="K1144" t="str">
            <v>CORPORATE</v>
          </cell>
          <cell r="L1144" t="str">
            <v>CORPORATE</v>
          </cell>
        </row>
        <row r="1145">
          <cell r="A1145" t="str">
            <v>X19</v>
          </cell>
          <cell r="B1145" t="str">
            <v>X19-10-A-OK-03O-050</v>
          </cell>
          <cell r="C1145">
            <v>1738</v>
          </cell>
          <cell r="D1145">
            <v>6143</v>
          </cell>
          <cell r="F1145" t="str">
            <v>Earth Tech - Bridge</v>
          </cell>
          <cell r="G1145" t="str">
            <v>BU-901</v>
          </cell>
          <cell r="H1145" t="str">
            <v>CORPORATE LANDFILLS</v>
          </cell>
          <cell r="I1145" t="str">
            <v>CORP LF</v>
          </cell>
          <cell r="J1145" t="str">
            <v>CORPORATE LANDFILL DISTRICT</v>
          </cell>
          <cell r="K1145" t="str">
            <v>CORPORATE</v>
          </cell>
          <cell r="L1145" t="str">
            <v>CORPORATE</v>
          </cell>
        </row>
        <row r="1146">
          <cell r="A1146" t="str">
            <v>X09</v>
          </cell>
          <cell r="B1146" t="str">
            <v>X09-10-A-OK-03O-050</v>
          </cell>
          <cell r="C1146">
            <v>1728</v>
          </cell>
          <cell r="D1146">
            <v>6144</v>
          </cell>
          <cell r="F1146" t="str">
            <v>Broken Arrow - Bridge</v>
          </cell>
          <cell r="G1146" t="str">
            <v>BU-901</v>
          </cell>
          <cell r="H1146" t="str">
            <v>CORPORATE LANDFILLS</v>
          </cell>
          <cell r="I1146" t="str">
            <v>CORP LF</v>
          </cell>
          <cell r="J1146" t="str">
            <v>CORPORATE LANDFILL DISTRICT</v>
          </cell>
          <cell r="K1146" t="str">
            <v>CORPORATE</v>
          </cell>
          <cell r="L1146" t="str">
            <v>CORPORATE</v>
          </cell>
        </row>
        <row r="1147">
          <cell r="A1147" t="str">
            <v>KA0</v>
          </cell>
          <cell r="B1147" t="str">
            <v>KA0-10-A-AZ-03O-050</v>
          </cell>
          <cell r="C1147">
            <v>794</v>
          </cell>
          <cell r="D1147">
            <v>6200</v>
          </cell>
          <cell r="F1147" t="str">
            <v>General Liability</v>
          </cell>
          <cell r="G1147" t="str">
            <v>BU-901</v>
          </cell>
          <cell r="H1147" t="str">
            <v>CORPORATE LANDFILLS</v>
          </cell>
          <cell r="I1147" t="str">
            <v>CORP LF</v>
          </cell>
          <cell r="J1147" t="str">
            <v>CORPORATE LANDFILL DISTRICT</v>
          </cell>
          <cell r="K1147" t="str">
            <v>CORPORATE</v>
          </cell>
          <cell r="L1147" t="str">
            <v>CORPORATE</v>
          </cell>
        </row>
        <row r="1148">
          <cell r="A1148" t="str">
            <v>KB0</v>
          </cell>
          <cell r="B1148" t="str">
            <v>KB0-10-A-AZ-03O-050</v>
          </cell>
          <cell r="C1148">
            <v>799</v>
          </cell>
          <cell r="D1148">
            <v>6201</v>
          </cell>
          <cell r="F1148" t="str">
            <v>General Liability</v>
          </cell>
          <cell r="G1148" t="str">
            <v>BU-901</v>
          </cell>
          <cell r="H1148" t="str">
            <v>CORPORATE LANDFILLS</v>
          </cell>
          <cell r="I1148" t="str">
            <v>CORP LF</v>
          </cell>
          <cell r="J1148" t="str">
            <v>CORPORATE LANDFILL DISTRICT</v>
          </cell>
          <cell r="K1148" t="str">
            <v>CORPORATE</v>
          </cell>
          <cell r="L1148" t="str">
            <v>CORPORATE</v>
          </cell>
        </row>
        <row r="1149">
          <cell r="A1149" t="str">
            <v>IA1</v>
          </cell>
          <cell r="B1149" t="str">
            <v>IA1-10-A-AZ-03O-050</v>
          </cell>
          <cell r="C1149">
            <v>720</v>
          </cell>
          <cell r="D1149">
            <v>6202</v>
          </cell>
          <cell r="F1149" t="str">
            <v>Bridgeton OU2</v>
          </cell>
          <cell r="G1149" t="str">
            <v>BU-901</v>
          </cell>
          <cell r="H1149" t="str">
            <v>CORPORATE LANDFILLS</v>
          </cell>
          <cell r="I1149" t="str">
            <v>CORP LF</v>
          </cell>
          <cell r="J1149" t="str">
            <v>CORPORATE LANDFILL DISTRICT</v>
          </cell>
          <cell r="K1149" t="str">
            <v>CORPORATE</v>
          </cell>
          <cell r="L1149" t="str">
            <v>CORPORATE</v>
          </cell>
        </row>
        <row r="1150">
          <cell r="A1150" t="str">
            <v>IA2</v>
          </cell>
          <cell r="B1150" t="str">
            <v>IA2-10-A-AZ-03O-050</v>
          </cell>
          <cell r="C1150">
            <v>721</v>
          </cell>
          <cell r="D1150">
            <v>6203</v>
          </cell>
          <cell r="F1150" t="str">
            <v>Bridgeton OU1 West Lake</v>
          </cell>
          <cell r="G1150" t="str">
            <v>BU-901</v>
          </cell>
          <cell r="H1150" t="str">
            <v>CORPORATE LANDFILLS</v>
          </cell>
          <cell r="I1150" t="str">
            <v>CORP LF</v>
          </cell>
          <cell r="J1150" t="str">
            <v>CORPORATE LANDFILL DISTRICT</v>
          </cell>
          <cell r="K1150" t="str">
            <v>CORPORATE</v>
          </cell>
          <cell r="L1150" t="str">
            <v>CORPORATE</v>
          </cell>
        </row>
        <row r="1151">
          <cell r="A1151" t="str">
            <v>IA3</v>
          </cell>
          <cell r="B1151" t="str">
            <v>IA3-10-A-AZ-03O-050</v>
          </cell>
          <cell r="C1151">
            <v>722</v>
          </cell>
          <cell r="D1151">
            <v>6204</v>
          </cell>
          <cell r="F1151" t="str">
            <v>G &amp; H</v>
          </cell>
          <cell r="G1151" t="str">
            <v>BU-901</v>
          </cell>
          <cell r="H1151" t="str">
            <v>CORPORATE LANDFILLS</v>
          </cell>
          <cell r="I1151" t="str">
            <v>CORP LF</v>
          </cell>
          <cell r="J1151" t="str">
            <v>CORPORATE LANDFILL DISTRICT</v>
          </cell>
          <cell r="K1151" t="str">
            <v>CORPORATE</v>
          </cell>
          <cell r="L1151" t="str">
            <v>CORPORATE</v>
          </cell>
        </row>
        <row r="1152">
          <cell r="A1152" t="str">
            <v>IA4</v>
          </cell>
          <cell r="B1152" t="str">
            <v>IA4-10-A-AZ-03O-050</v>
          </cell>
          <cell r="C1152">
            <v>723</v>
          </cell>
          <cell r="D1152">
            <v>6205</v>
          </cell>
          <cell r="F1152" t="str">
            <v>Pfohl Brothers</v>
          </cell>
          <cell r="G1152" t="str">
            <v>BU-901</v>
          </cell>
          <cell r="H1152" t="str">
            <v>CORPORATE LANDFILLS</v>
          </cell>
          <cell r="I1152" t="str">
            <v>CORP LF</v>
          </cell>
          <cell r="J1152" t="str">
            <v>CORPORATE LANDFILL DISTRICT</v>
          </cell>
          <cell r="K1152" t="str">
            <v>CORPORATE</v>
          </cell>
          <cell r="L1152" t="str">
            <v>CORPORATE</v>
          </cell>
        </row>
        <row r="1153">
          <cell r="A1153" t="str">
            <v>IA5</v>
          </cell>
          <cell r="B1153" t="str">
            <v>IA5-10-A-AZ-03O-050</v>
          </cell>
          <cell r="C1153">
            <v>724</v>
          </cell>
          <cell r="D1153">
            <v>6206</v>
          </cell>
          <cell r="F1153" t="str">
            <v>Pfohl Brothers Toxic Torts</v>
          </cell>
          <cell r="G1153" t="str">
            <v>BU-901</v>
          </cell>
          <cell r="H1153" t="str">
            <v>CORPORATE LANDFILLS</v>
          </cell>
          <cell r="I1153" t="str">
            <v>CORP LF</v>
          </cell>
          <cell r="J1153" t="str">
            <v>CORPORATE LANDFILL DISTRICT</v>
          </cell>
          <cell r="K1153" t="str">
            <v>CORPORATE</v>
          </cell>
          <cell r="L1153" t="str">
            <v>CORPORATE</v>
          </cell>
        </row>
        <row r="1154">
          <cell r="A1154" t="str">
            <v>IA6</v>
          </cell>
          <cell r="B1154" t="str">
            <v>IA6-10-A-AZ-03O-050</v>
          </cell>
          <cell r="C1154">
            <v>725</v>
          </cell>
          <cell r="D1154">
            <v>6207</v>
          </cell>
          <cell r="F1154" t="str">
            <v>Miscellaneous/General Legal</v>
          </cell>
          <cell r="G1154" t="str">
            <v>BU-901</v>
          </cell>
          <cell r="H1154" t="str">
            <v>CORPORATE LANDFILLS</v>
          </cell>
          <cell r="I1154" t="str">
            <v>CORP LF</v>
          </cell>
          <cell r="J1154" t="str">
            <v>CORPORATE LANDFILL DISTRICT</v>
          </cell>
          <cell r="K1154" t="str">
            <v>CORPORATE</v>
          </cell>
          <cell r="L1154" t="str">
            <v>CORPORATE</v>
          </cell>
        </row>
        <row r="1155">
          <cell r="A1155" t="str">
            <v>XA0</v>
          </cell>
          <cell r="B1155" t="str">
            <v>XA0-10-A-AZ-03O-050</v>
          </cell>
          <cell r="C1155">
            <v>1796</v>
          </cell>
          <cell r="D1155">
            <v>6208</v>
          </cell>
          <cell r="F1155" t="str">
            <v>29th &amp; Mead Site</v>
          </cell>
          <cell r="G1155" t="str">
            <v>BU-901</v>
          </cell>
          <cell r="H1155" t="str">
            <v>CORPORATE LANDFILLS</v>
          </cell>
          <cell r="I1155" t="str">
            <v>CORP LF</v>
          </cell>
          <cell r="J1155" t="str">
            <v>CORPORATE LANDFILL DISTRICT</v>
          </cell>
          <cell r="K1155" t="str">
            <v>CORPORATE</v>
          </cell>
          <cell r="L1155" t="str">
            <v>CORPORATE</v>
          </cell>
        </row>
        <row r="1156">
          <cell r="A1156" t="str">
            <v>XA1</v>
          </cell>
          <cell r="B1156" t="str">
            <v>XA1-10-A-AZ-03O-050</v>
          </cell>
          <cell r="C1156">
            <v>1797</v>
          </cell>
          <cell r="D1156">
            <v>6209</v>
          </cell>
          <cell r="F1156" t="str">
            <v>68th &amp; Pulaski Hwy Site</v>
          </cell>
          <cell r="G1156" t="str">
            <v>BU-901</v>
          </cell>
          <cell r="H1156" t="str">
            <v>CORPORATE LANDFILLS</v>
          </cell>
          <cell r="I1156" t="str">
            <v>CORP LF</v>
          </cell>
          <cell r="J1156" t="str">
            <v>CORPORATE LANDFILL DISTRICT</v>
          </cell>
          <cell r="K1156" t="str">
            <v>CORPORATE</v>
          </cell>
          <cell r="L1156" t="str">
            <v>CORPORATE</v>
          </cell>
        </row>
        <row r="1157">
          <cell r="A1157" t="str">
            <v>XA2</v>
          </cell>
          <cell r="B1157" t="str">
            <v>XA2-10-A-AZ-03O-050</v>
          </cell>
          <cell r="C1157">
            <v>1798</v>
          </cell>
          <cell r="D1157">
            <v>6210</v>
          </cell>
          <cell r="F1157" t="str">
            <v>Anne Arundel County Landfill</v>
          </cell>
          <cell r="G1157" t="str">
            <v>BU-901</v>
          </cell>
          <cell r="H1157" t="str">
            <v>CORPORATE LANDFILLS</v>
          </cell>
          <cell r="I1157" t="str">
            <v>CORP LF</v>
          </cell>
          <cell r="J1157" t="str">
            <v>CORPORATE LANDFILL DISTRICT</v>
          </cell>
          <cell r="K1157" t="str">
            <v>CORPORATE</v>
          </cell>
          <cell r="L1157" t="str">
            <v>CORPORATE</v>
          </cell>
        </row>
        <row r="1158">
          <cell r="A1158" t="str">
            <v>XA3</v>
          </cell>
          <cell r="B1158" t="str">
            <v>XA3-10-A-AZ-03O-050</v>
          </cell>
          <cell r="C1158">
            <v>1799</v>
          </cell>
          <cell r="D1158">
            <v>6211</v>
          </cell>
          <cell r="F1158" t="str">
            <v>Anoka Municipal San. LF</v>
          </cell>
          <cell r="G1158" t="str">
            <v>BU-901</v>
          </cell>
          <cell r="H1158" t="str">
            <v>CORPORATE LANDFILLS</v>
          </cell>
          <cell r="I1158" t="str">
            <v>CORP LF</v>
          </cell>
          <cell r="J1158" t="str">
            <v>CORPORATE LANDFILL DISTRICT</v>
          </cell>
          <cell r="K1158" t="str">
            <v>CORPORATE</v>
          </cell>
          <cell r="L1158" t="str">
            <v>CORPORATE</v>
          </cell>
        </row>
        <row r="1159">
          <cell r="A1159" t="str">
            <v>XA4</v>
          </cell>
          <cell r="B1159" t="str">
            <v>XA4-10-A-AZ-03O-050</v>
          </cell>
          <cell r="C1159">
            <v>1800</v>
          </cell>
          <cell r="D1159">
            <v>6212</v>
          </cell>
          <cell r="F1159" t="str">
            <v>Aqua Tech Environmental</v>
          </cell>
          <cell r="G1159" t="str">
            <v>BU-901</v>
          </cell>
          <cell r="H1159" t="str">
            <v>CORPORATE LANDFILLS</v>
          </cell>
          <cell r="I1159" t="str">
            <v>CORP LF</v>
          </cell>
          <cell r="J1159" t="str">
            <v>CORPORATE LANDFILL DISTRICT</v>
          </cell>
          <cell r="K1159" t="str">
            <v>CORPORATE</v>
          </cell>
          <cell r="L1159" t="str">
            <v>CORPORATE</v>
          </cell>
        </row>
        <row r="1160">
          <cell r="A1160" t="str">
            <v>XA5</v>
          </cell>
          <cell r="B1160" t="str">
            <v>XA5-10-A-AZ-03O-050</v>
          </cell>
          <cell r="C1160">
            <v>1801</v>
          </cell>
          <cell r="D1160">
            <v>6213</v>
          </cell>
          <cell r="F1160" t="str">
            <v>Auburn Road Landfill</v>
          </cell>
          <cell r="G1160" t="str">
            <v>BU-901</v>
          </cell>
          <cell r="H1160" t="str">
            <v>CORPORATE LANDFILLS</v>
          </cell>
          <cell r="I1160" t="str">
            <v>CORP LF</v>
          </cell>
          <cell r="J1160" t="str">
            <v>CORPORATE LANDFILL DISTRICT</v>
          </cell>
          <cell r="K1160" t="str">
            <v>CORPORATE</v>
          </cell>
          <cell r="L1160" t="str">
            <v>CORPORATE</v>
          </cell>
        </row>
        <row r="1161">
          <cell r="A1161" t="str">
            <v>XA6</v>
          </cell>
          <cell r="B1161" t="str">
            <v>XA6-10-A-AZ-03O-050</v>
          </cell>
          <cell r="C1161">
            <v>1802</v>
          </cell>
          <cell r="D1161">
            <v>6214</v>
          </cell>
          <cell r="F1161" t="str">
            <v>Badgett Road Landfill, TN</v>
          </cell>
          <cell r="G1161" t="str">
            <v>BU-901</v>
          </cell>
          <cell r="H1161" t="str">
            <v>CORPORATE LANDFILLS</v>
          </cell>
          <cell r="I1161" t="str">
            <v>CORP LF</v>
          </cell>
          <cell r="J1161" t="str">
            <v>CORPORATE LANDFILL DISTRICT</v>
          </cell>
          <cell r="K1161" t="str">
            <v>CORPORATE</v>
          </cell>
          <cell r="L1161" t="str">
            <v>CORPORATE</v>
          </cell>
        </row>
        <row r="1162">
          <cell r="A1162" t="str">
            <v>XA7</v>
          </cell>
          <cell r="B1162" t="str">
            <v>XA7-10-A-AZ-03O-050</v>
          </cell>
          <cell r="C1162">
            <v>1803</v>
          </cell>
          <cell r="D1162">
            <v>6215</v>
          </cell>
          <cell r="F1162" t="str">
            <v>Bailey's Dump, TX</v>
          </cell>
          <cell r="G1162" t="str">
            <v>BU-901</v>
          </cell>
          <cell r="H1162" t="str">
            <v>CORPORATE LANDFILLS</v>
          </cell>
          <cell r="I1162" t="str">
            <v>CORP LF</v>
          </cell>
          <cell r="J1162" t="str">
            <v>CORPORATE LANDFILL DISTRICT</v>
          </cell>
          <cell r="K1162" t="str">
            <v>CORPORATE</v>
          </cell>
          <cell r="L1162" t="str">
            <v>CORPORATE</v>
          </cell>
        </row>
        <row r="1163">
          <cell r="A1163" t="str">
            <v>XA9</v>
          </cell>
          <cell r="B1163" t="str">
            <v>XA9-10-A-AZ-03O-050</v>
          </cell>
          <cell r="C1163">
            <v>1804</v>
          </cell>
          <cell r="D1163">
            <v>6216</v>
          </cell>
          <cell r="F1163" t="str">
            <v>Barceloneta Landfill, PR</v>
          </cell>
          <cell r="G1163" t="str">
            <v>BU-901</v>
          </cell>
          <cell r="H1163" t="str">
            <v>CORPORATE LANDFILLS</v>
          </cell>
          <cell r="I1163" t="str">
            <v>CORP LF</v>
          </cell>
          <cell r="J1163" t="str">
            <v>CORPORATE LANDFILL DISTRICT</v>
          </cell>
          <cell r="K1163" t="str">
            <v>CORPORATE</v>
          </cell>
          <cell r="L1163" t="str">
            <v>CORPORATE</v>
          </cell>
        </row>
        <row r="1164">
          <cell r="A1164" t="str">
            <v>XB0</v>
          </cell>
          <cell r="B1164" t="str">
            <v>XB0-10-A-AZ-03O-050</v>
          </cell>
          <cell r="C1164">
            <v>1805</v>
          </cell>
          <cell r="D1164">
            <v>6217</v>
          </cell>
          <cell r="F1164" t="str">
            <v>Bartlet Tort, LA</v>
          </cell>
          <cell r="G1164" t="str">
            <v>BU-901</v>
          </cell>
          <cell r="H1164" t="str">
            <v>CORPORATE LANDFILLS</v>
          </cell>
          <cell r="I1164" t="str">
            <v>CORP LF</v>
          </cell>
          <cell r="J1164" t="str">
            <v>CORPORATE LANDFILL DISTRICT</v>
          </cell>
          <cell r="K1164" t="str">
            <v>CORPORATE</v>
          </cell>
          <cell r="L1164" t="str">
            <v>CORPORATE</v>
          </cell>
        </row>
        <row r="1165">
          <cell r="A1165" t="str">
            <v>XB1</v>
          </cell>
          <cell r="B1165" t="str">
            <v>XB1-10-A-AZ-03O-050</v>
          </cell>
          <cell r="C1165">
            <v>1806</v>
          </cell>
          <cell r="D1165">
            <v>6218</v>
          </cell>
          <cell r="F1165" t="str">
            <v>Beede Waste Oil Site, MA</v>
          </cell>
          <cell r="G1165" t="str">
            <v>BU-901</v>
          </cell>
          <cell r="H1165" t="str">
            <v>CORPORATE LANDFILLS</v>
          </cell>
          <cell r="I1165" t="str">
            <v>CORP LF</v>
          </cell>
          <cell r="J1165" t="str">
            <v>CORPORATE LANDFILL DISTRICT</v>
          </cell>
          <cell r="K1165" t="str">
            <v>CORPORATE</v>
          </cell>
          <cell r="L1165" t="str">
            <v>CORPORATE</v>
          </cell>
        </row>
        <row r="1166">
          <cell r="A1166" t="str">
            <v>XB2</v>
          </cell>
          <cell r="B1166" t="str">
            <v>XB2-10-A-AZ-03O-050</v>
          </cell>
          <cell r="C1166">
            <v>1807</v>
          </cell>
          <cell r="D1166">
            <v>6219</v>
          </cell>
          <cell r="F1166" t="str">
            <v>Belvidere, IL</v>
          </cell>
          <cell r="G1166" t="str">
            <v>BU-901</v>
          </cell>
          <cell r="H1166" t="str">
            <v>CORPORATE LANDFILLS</v>
          </cell>
          <cell r="I1166" t="str">
            <v>CORP LF</v>
          </cell>
          <cell r="J1166" t="str">
            <v>CORPORATE LANDFILL DISTRICT</v>
          </cell>
          <cell r="K1166" t="str">
            <v>CORPORATE</v>
          </cell>
          <cell r="L1166" t="str">
            <v>CORPORATE</v>
          </cell>
        </row>
        <row r="1167">
          <cell r="A1167" t="str">
            <v>XB3</v>
          </cell>
          <cell r="B1167" t="str">
            <v>XB3-10-A-AZ-03O-050</v>
          </cell>
          <cell r="C1167">
            <v>1808</v>
          </cell>
          <cell r="D1167">
            <v>6220</v>
          </cell>
          <cell r="F1167" t="str">
            <v>Berks Landfill, PA</v>
          </cell>
          <cell r="G1167" t="str">
            <v>BU-901</v>
          </cell>
          <cell r="H1167" t="str">
            <v>CORPORATE LANDFILLS</v>
          </cell>
          <cell r="I1167" t="str">
            <v>CORP LF</v>
          </cell>
          <cell r="J1167" t="str">
            <v>CORPORATE LANDFILL DISTRICT</v>
          </cell>
          <cell r="K1167" t="str">
            <v>CORPORATE</v>
          </cell>
          <cell r="L1167" t="str">
            <v>CORPORATE</v>
          </cell>
        </row>
        <row r="1168">
          <cell r="A1168" t="str">
            <v>XB4</v>
          </cell>
          <cell r="B1168" t="str">
            <v>XB4-10-A-AZ-03O-050</v>
          </cell>
          <cell r="C1168">
            <v>1809</v>
          </cell>
          <cell r="D1168">
            <v>6221</v>
          </cell>
          <cell r="F1168" t="str">
            <v>Bonus (MIG/Dewane)LF, IL</v>
          </cell>
          <cell r="G1168" t="str">
            <v>BU-901</v>
          </cell>
          <cell r="H1168" t="str">
            <v>CORPORATE LANDFILLS</v>
          </cell>
          <cell r="I1168" t="str">
            <v>CORP LF</v>
          </cell>
          <cell r="J1168" t="str">
            <v>CORPORATE LANDFILL DISTRICT</v>
          </cell>
          <cell r="K1168" t="str">
            <v>CORPORATE</v>
          </cell>
          <cell r="L1168" t="str">
            <v>CORPORATE</v>
          </cell>
        </row>
        <row r="1169">
          <cell r="A1169" t="str">
            <v>XB5</v>
          </cell>
          <cell r="B1169" t="str">
            <v>XB5-10-A-AZ-03O-050</v>
          </cell>
          <cell r="C1169">
            <v>1810</v>
          </cell>
          <cell r="D1169">
            <v>6222</v>
          </cell>
          <cell r="F1169" t="str">
            <v>Brio, TX</v>
          </cell>
          <cell r="G1169" t="str">
            <v>BU-901</v>
          </cell>
          <cell r="H1169" t="str">
            <v>CORPORATE LANDFILLS</v>
          </cell>
          <cell r="I1169" t="str">
            <v>CORP LF</v>
          </cell>
          <cell r="J1169" t="str">
            <v>CORPORATE LANDFILL DISTRICT</v>
          </cell>
          <cell r="K1169" t="str">
            <v>CORPORATE</v>
          </cell>
          <cell r="L1169" t="str">
            <v>CORPORATE</v>
          </cell>
        </row>
        <row r="1170">
          <cell r="A1170" t="str">
            <v>XB6</v>
          </cell>
          <cell r="B1170" t="str">
            <v>XB6-10-A-AZ-03O-050</v>
          </cell>
          <cell r="C1170">
            <v>1811</v>
          </cell>
          <cell r="D1170">
            <v>6223</v>
          </cell>
          <cell r="F1170" t="str">
            <v>Brockman LF, IL</v>
          </cell>
          <cell r="G1170" t="str">
            <v>BU-901</v>
          </cell>
          <cell r="H1170" t="str">
            <v>CORPORATE LANDFILLS</v>
          </cell>
          <cell r="I1170" t="str">
            <v>CORP LF</v>
          </cell>
          <cell r="J1170" t="str">
            <v>CORPORATE LANDFILL DISTRICT</v>
          </cell>
          <cell r="K1170" t="str">
            <v>CORPORATE</v>
          </cell>
          <cell r="L1170" t="str">
            <v>CORPORATE</v>
          </cell>
        </row>
        <row r="1171">
          <cell r="A1171" t="str">
            <v>XB7</v>
          </cell>
          <cell r="B1171" t="str">
            <v>XB7-10-A-AZ-03O-050</v>
          </cell>
          <cell r="C1171">
            <v>1812</v>
          </cell>
          <cell r="D1171">
            <v>6224</v>
          </cell>
          <cell r="F1171" t="str">
            <v>Burlington Environmental Mgmt</v>
          </cell>
          <cell r="G1171" t="str">
            <v>BU-901</v>
          </cell>
          <cell r="H1171" t="str">
            <v>CORPORATE LANDFILLS</v>
          </cell>
          <cell r="I1171" t="str">
            <v>CORP LF</v>
          </cell>
          <cell r="J1171" t="str">
            <v>CORPORATE LANDFILL DISTRICT</v>
          </cell>
          <cell r="K1171" t="str">
            <v>CORPORATE</v>
          </cell>
          <cell r="L1171" t="str">
            <v>CORPORATE</v>
          </cell>
        </row>
        <row r="1172">
          <cell r="A1172" t="str">
            <v>XB8</v>
          </cell>
          <cell r="B1172" t="str">
            <v>XB8-10-A-AZ-03O-050</v>
          </cell>
          <cell r="C1172">
            <v>1813</v>
          </cell>
          <cell r="D1172">
            <v>6225</v>
          </cell>
          <cell r="F1172" t="str">
            <v>Bush Valley (Harris) LF, PA</v>
          </cell>
          <cell r="G1172" t="str">
            <v>BU-901</v>
          </cell>
          <cell r="H1172" t="str">
            <v>CORPORATE LANDFILLS</v>
          </cell>
          <cell r="I1172" t="str">
            <v>CORP LF</v>
          </cell>
          <cell r="J1172" t="str">
            <v>CORPORATE LANDFILL DISTRICT</v>
          </cell>
          <cell r="K1172" t="str">
            <v>CORPORATE</v>
          </cell>
          <cell r="L1172" t="str">
            <v>CORPORATE</v>
          </cell>
        </row>
        <row r="1173">
          <cell r="A1173" t="str">
            <v>XB9</v>
          </cell>
          <cell r="B1173" t="str">
            <v>XB9-10-A-AZ-03O-050</v>
          </cell>
          <cell r="C1173">
            <v>1814</v>
          </cell>
          <cell r="D1173">
            <v>6226</v>
          </cell>
          <cell r="F1173" t="str">
            <v>Butler Tunnel Site, PA</v>
          </cell>
          <cell r="G1173" t="str">
            <v>BU-901</v>
          </cell>
          <cell r="H1173" t="str">
            <v>CORPORATE LANDFILLS</v>
          </cell>
          <cell r="I1173" t="str">
            <v>CORP LF</v>
          </cell>
          <cell r="J1173" t="str">
            <v>CORPORATE LANDFILL DISTRICT</v>
          </cell>
          <cell r="K1173" t="str">
            <v>CORPORATE</v>
          </cell>
          <cell r="L1173" t="str">
            <v>CORPORATE</v>
          </cell>
        </row>
        <row r="1174">
          <cell r="A1174" t="str">
            <v>XC0</v>
          </cell>
          <cell r="B1174" t="str">
            <v>XC0-10-A-AZ-03O-050</v>
          </cell>
          <cell r="C1174">
            <v>1815</v>
          </cell>
          <cell r="D1174">
            <v>6227</v>
          </cell>
          <cell r="F1174" t="str">
            <v>Caldwell Trucking Co., NJ</v>
          </cell>
          <cell r="G1174" t="str">
            <v>BU-901</v>
          </cell>
          <cell r="H1174" t="str">
            <v>CORPORATE LANDFILLS</v>
          </cell>
          <cell r="I1174" t="str">
            <v>CORP LF</v>
          </cell>
          <cell r="J1174" t="str">
            <v>CORPORATE LANDFILL DISTRICT</v>
          </cell>
          <cell r="K1174" t="str">
            <v>CORPORATE</v>
          </cell>
          <cell r="L1174" t="str">
            <v>CORPORATE</v>
          </cell>
        </row>
        <row r="1175">
          <cell r="A1175" t="str">
            <v>XC1</v>
          </cell>
          <cell r="B1175" t="str">
            <v>XC1-10-A-AZ-03O-050</v>
          </cell>
          <cell r="C1175">
            <v>1816</v>
          </cell>
          <cell r="D1175">
            <v>6228</v>
          </cell>
          <cell r="F1175" t="str">
            <v>Camp Perry LF, OH</v>
          </cell>
          <cell r="G1175" t="str">
            <v>BU-901</v>
          </cell>
          <cell r="H1175" t="str">
            <v>CORPORATE LANDFILLS</v>
          </cell>
          <cell r="I1175" t="str">
            <v>CORP LF</v>
          </cell>
          <cell r="J1175" t="str">
            <v>CORPORATE LANDFILL DISTRICT</v>
          </cell>
          <cell r="K1175" t="str">
            <v>CORPORATE</v>
          </cell>
          <cell r="L1175" t="str">
            <v>CORPORATE</v>
          </cell>
        </row>
        <row r="1176">
          <cell r="A1176" t="str">
            <v>XC2</v>
          </cell>
          <cell r="B1176" t="str">
            <v>XC2-10-A-AZ-03O-050</v>
          </cell>
          <cell r="C1176">
            <v>1817</v>
          </cell>
          <cell r="D1176">
            <v>6229</v>
          </cell>
          <cell r="F1176" t="str">
            <v>Casmalia Disposal Site, CA</v>
          </cell>
          <cell r="G1176" t="str">
            <v>BU-901</v>
          </cell>
          <cell r="H1176" t="str">
            <v>CORPORATE LANDFILLS</v>
          </cell>
          <cell r="I1176" t="str">
            <v>CORP LF</v>
          </cell>
          <cell r="J1176" t="str">
            <v>CORPORATE LANDFILL DISTRICT</v>
          </cell>
          <cell r="K1176" t="str">
            <v>CORPORATE</v>
          </cell>
          <cell r="L1176" t="str">
            <v>CORPORATE</v>
          </cell>
        </row>
        <row r="1177">
          <cell r="A1177" t="str">
            <v>XC3</v>
          </cell>
          <cell r="B1177" t="str">
            <v>XC3-10-A-AZ-03O-050</v>
          </cell>
          <cell r="C1177">
            <v>1818</v>
          </cell>
          <cell r="D1177">
            <v>6230</v>
          </cell>
          <cell r="F1177" t="str">
            <v>Chemical Control Site, NJ</v>
          </cell>
          <cell r="G1177" t="str">
            <v>BU-901</v>
          </cell>
          <cell r="H1177" t="str">
            <v>CORPORATE LANDFILLS</v>
          </cell>
          <cell r="I1177" t="str">
            <v>CORP LF</v>
          </cell>
          <cell r="J1177" t="str">
            <v>CORPORATE LANDFILL DISTRICT</v>
          </cell>
          <cell r="K1177" t="str">
            <v>CORPORATE</v>
          </cell>
          <cell r="L1177" t="str">
            <v>CORPORATE</v>
          </cell>
        </row>
        <row r="1178">
          <cell r="A1178" t="str">
            <v>XC4</v>
          </cell>
          <cell r="B1178" t="str">
            <v>XC4-10-A-AZ-03O-050</v>
          </cell>
          <cell r="C1178">
            <v>1819</v>
          </cell>
          <cell r="D1178">
            <v>6231</v>
          </cell>
          <cell r="F1178" t="str">
            <v>Cinnaminson,NJ</v>
          </cell>
          <cell r="G1178" t="str">
            <v>BU-901</v>
          </cell>
          <cell r="H1178" t="str">
            <v>CORPORATE LANDFILLS</v>
          </cell>
          <cell r="I1178" t="str">
            <v>CORP LF</v>
          </cell>
          <cell r="J1178" t="str">
            <v>CORPORATE LANDFILL DISTRICT</v>
          </cell>
          <cell r="K1178" t="str">
            <v>CORPORATE</v>
          </cell>
          <cell r="L1178" t="str">
            <v>CORPORATE</v>
          </cell>
        </row>
        <row r="1179">
          <cell r="A1179" t="str">
            <v>XC5</v>
          </cell>
          <cell r="B1179" t="str">
            <v>XC5-10-A-AZ-03O-050</v>
          </cell>
          <cell r="C1179">
            <v>1820</v>
          </cell>
          <cell r="D1179">
            <v>6232</v>
          </cell>
          <cell r="F1179" t="str">
            <v>Cleve Reber, LA</v>
          </cell>
          <cell r="G1179" t="str">
            <v>BU-901</v>
          </cell>
          <cell r="H1179" t="str">
            <v>CORPORATE LANDFILLS</v>
          </cell>
          <cell r="I1179" t="str">
            <v>CORP LF</v>
          </cell>
          <cell r="J1179" t="str">
            <v>CORPORATE LANDFILL DISTRICT</v>
          </cell>
          <cell r="K1179" t="str">
            <v>CORPORATE</v>
          </cell>
          <cell r="L1179" t="str">
            <v>CORPORATE</v>
          </cell>
        </row>
        <row r="1180">
          <cell r="A1180" t="str">
            <v>XC6</v>
          </cell>
          <cell r="B1180" t="str">
            <v>XC6-10-A-AZ-03O-050</v>
          </cell>
          <cell r="C1180">
            <v>1821</v>
          </cell>
          <cell r="D1180">
            <v>6233</v>
          </cell>
          <cell r="F1180" t="str">
            <v>Coakley Landfill, NH</v>
          </cell>
          <cell r="G1180" t="str">
            <v>BU-901</v>
          </cell>
          <cell r="H1180" t="str">
            <v>CORPORATE LANDFILLS</v>
          </cell>
          <cell r="I1180" t="str">
            <v>CORP LF</v>
          </cell>
          <cell r="J1180" t="str">
            <v>CORPORATE LANDFILL DISTRICT</v>
          </cell>
          <cell r="K1180" t="str">
            <v>CORPORATE</v>
          </cell>
          <cell r="L1180" t="str">
            <v>CORPORATE</v>
          </cell>
        </row>
        <row r="1181">
          <cell r="A1181" t="str">
            <v>XC7</v>
          </cell>
          <cell r="B1181" t="str">
            <v>XC7-10-A-AZ-03O-050</v>
          </cell>
          <cell r="C1181">
            <v>1822</v>
          </cell>
          <cell r="D1181">
            <v>6234</v>
          </cell>
          <cell r="F1181" t="str">
            <v>Combe Fill North LF, NJ</v>
          </cell>
          <cell r="G1181" t="str">
            <v>BU-901</v>
          </cell>
          <cell r="H1181" t="str">
            <v>CORPORATE LANDFILLS</v>
          </cell>
          <cell r="I1181" t="str">
            <v>CORP LF</v>
          </cell>
          <cell r="J1181" t="str">
            <v>CORPORATE LANDFILL DISTRICT</v>
          </cell>
          <cell r="K1181" t="str">
            <v>CORPORATE</v>
          </cell>
          <cell r="L1181" t="str">
            <v>CORPORATE</v>
          </cell>
        </row>
        <row r="1182">
          <cell r="A1182" t="str">
            <v>XC8</v>
          </cell>
          <cell r="B1182" t="str">
            <v>XC8-10-A-AZ-03O-050</v>
          </cell>
          <cell r="C1182">
            <v>1823</v>
          </cell>
          <cell r="D1182">
            <v>6235</v>
          </cell>
          <cell r="F1182" t="str">
            <v>Combe Fill South LF, NJ</v>
          </cell>
          <cell r="G1182" t="str">
            <v>BU-901</v>
          </cell>
          <cell r="H1182" t="str">
            <v>CORPORATE LANDFILLS</v>
          </cell>
          <cell r="I1182" t="str">
            <v>CORP LF</v>
          </cell>
          <cell r="J1182" t="str">
            <v>CORPORATE LANDFILL DISTRICT</v>
          </cell>
          <cell r="K1182" t="str">
            <v>CORPORATE</v>
          </cell>
          <cell r="L1182" t="str">
            <v>CORPORATE</v>
          </cell>
        </row>
        <row r="1183">
          <cell r="A1183" t="str">
            <v>XC9</v>
          </cell>
          <cell r="B1183" t="str">
            <v>XC9-10-A-AZ-03O-050</v>
          </cell>
          <cell r="C1183">
            <v>1824</v>
          </cell>
          <cell r="D1183">
            <v>6236</v>
          </cell>
          <cell r="F1183" t="str">
            <v>Combustion INC. LA</v>
          </cell>
          <cell r="G1183" t="str">
            <v>BU-901</v>
          </cell>
          <cell r="H1183" t="str">
            <v>CORPORATE LANDFILLS</v>
          </cell>
          <cell r="I1183" t="str">
            <v>CORP LF</v>
          </cell>
          <cell r="J1183" t="str">
            <v>CORPORATE LANDFILL DISTRICT</v>
          </cell>
          <cell r="K1183" t="str">
            <v>CORPORATE</v>
          </cell>
          <cell r="L1183" t="str">
            <v>CORPORATE</v>
          </cell>
        </row>
        <row r="1184">
          <cell r="A1184" t="str">
            <v>XD0</v>
          </cell>
          <cell r="B1184" t="str">
            <v>XD0-10-A-AZ-03O-050</v>
          </cell>
          <cell r="C1184">
            <v>1825</v>
          </cell>
          <cell r="D1184">
            <v>6237</v>
          </cell>
          <cell r="F1184" t="str">
            <v>Compass Industries LF, OK</v>
          </cell>
          <cell r="G1184" t="str">
            <v>BU-901</v>
          </cell>
          <cell r="H1184" t="str">
            <v>CORPORATE LANDFILLS</v>
          </cell>
          <cell r="I1184" t="str">
            <v>CORP LF</v>
          </cell>
          <cell r="J1184" t="str">
            <v>CORPORATE LANDFILL DISTRICT</v>
          </cell>
          <cell r="K1184" t="str">
            <v>CORPORATE</v>
          </cell>
          <cell r="L1184" t="str">
            <v>CORPORATE</v>
          </cell>
        </row>
        <row r="1185">
          <cell r="A1185" t="str">
            <v>XD1</v>
          </cell>
          <cell r="B1185" t="str">
            <v>XD1-10-A-AZ-03O-050</v>
          </cell>
          <cell r="C1185">
            <v>1826</v>
          </cell>
          <cell r="D1185">
            <v>6238</v>
          </cell>
          <cell r="F1185" t="str">
            <v>Conservation Chemical, IN</v>
          </cell>
          <cell r="G1185" t="str">
            <v>BU-901</v>
          </cell>
          <cell r="H1185" t="str">
            <v>CORPORATE LANDFILLS</v>
          </cell>
          <cell r="I1185" t="str">
            <v>CORP LF</v>
          </cell>
          <cell r="J1185" t="str">
            <v>CORPORATE LANDFILL DISTRICT</v>
          </cell>
          <cell r="K1185" t="str">
            <v>CORPORATE</v>
          </cell>
          <cell r="L1185" t="str">
            <v>CORPORATE</v>
          </cell>
        </row>
        <row r="1186">
          <cell r="A1186" t="str">
            <v>XD2</v>
          </cell>
          <cell r="B1186" t="str">
            <v>XD2-10-A-AZ-03O-050</v>
          </cell>
          <cell r="C1186">
            <v>1827</v>
          </cell>
          <cell r="D1186">
            <v>6239</v>
          </cell>
          <cell r="F1186" t="str">
            <v>County Line LF, OH</v>
          </cell>
          <cell r="G1186" t="str">
            <v>BU-901</v>
          </cell>
          <cell r="H1186" t="str">
            <v>CORPORATE LANDFILLS</v>
          </cell>
          <cell r="I1186" t="str">
            <v>CORP LF</v>
          </cell>
          <cell r="J1186" t="str">
            <v>CORPORATE LANDFILL DISTRICT</v>
          </cell>
          <cell r="K1186" t="str">
            <v>CORPORATE</v>
          </cell>
          <cell r="L1186" t="str">
            <v>CORPORATE</v>
          </cell>
        </row>
        <row r="1187">
          <cell r="A1187" t="str">
            <v>XD3</v>
          </cell>
          <cell r="B1187" t="str">
            <v>XD3-10-A-AZ-03O-050</v>
          </cell>
          <cell r="C1187">
            <v>1828</v>
          </cell>
          <cell r="D1187">
            <v>6240</v>
          </cell>
          <cell r="F1187" t="str">
            <v>Crescent Acres Tort, LA</v>
          </cell>
          <cell r="G1187" t="str">
            <v>BU-901</v>
          </cell>
          <cell r="H1187" t="str">
            <v>CORPORATE LANDFILLS</v>
          </cell>
          <cell r="I1187" t="str">
            <v>CORP LF</v>
          </cell>
          <cell r="J1187" t="str">
            <v>CORPORATE LANDFILL DISTRICT</v>
          </cell>
          <cell r="K1187" t="str">
            <v>CORPORATE</v>
          </cell>
          <cell r="L1187" t="str">
            <v>CORPORATE</v>
          </cell>
        </row>
        <row r="1188">
          <cell r="A1188" t="str">
            <v>XD4</v>
          </cell>
          <cell r="B1188" t="str">
            <v>XD4-10-A-AZ-03O-050</v>
          </cell>
          <cell r="C1188">
            <v>1829</v>
          </cell>
          <cell r="D1188">
            <v>6241</v>
          </cell>
          <cell r="F1188" t="str">
            <v>Davis Liquid Landfill, RI</v>
          </cell>
          <cell r="G1188" t="str">
            <v>BU-901</v>
          </cell>
          <cell r="H1188" t="str">
            <v>CORPORATE LANDFILLS</v>
          </cell>
          <cell r="I1188" t="str">
            <v>CORP LF</v>
          </cell>
          <cell r="J1188" t="str">
            <v>CORPORATE LANDFILL DISTRICT</v>
          </cell>
          <cell r="K1188" t="str">
            <v>CORPORATE</v>
          </cell>
          <cell r="L1188" t="str">
            <v>CORPORATE</v>
          </cell>
        </row>
        <row r="1189">
          <cell r="A1189" t="str">
            <v>XD5</v>
          </cell>
          <cell r="B1189" t="str">
            <v>XD5-10-A-AZ-03O-050</v>
          </cell>
          <cell r="C1189">
            <v>1830</v>
          </cell>
          <cell r="D1189">
            <v>6242</v>
          </cell>
          <cell r="F1189" t="str">
            <v>Doepke Holliday LF, MO</v>
          </cell>
          <cell r="G1189" t="str">
            <v>BU-901</v>
          </cell>
          <cell r="H1189" t="str">
            <v>CORPORATE LANDFILLS</v>
          </cell>
          <cell r="I1189" t="str">
            <v>CORP LF</v>
          </cell>
          <cell r="J1189" t="str">
            <v>CORPORATE LANDFILL DISTRICT</v>
          </cell>
          <cell r="K1189" t="str">
            <v>CORPORATE</v>
          </cell>
          <cell r="L1189" t="str">
            <v>CORPORATE</v>
          </cell>
        </row>
        <row r="1190">
          <cell r="A1190" t="str">
            <v>XD6</v>
          </cell>
          <cell r="B1190" t="str">
            <v>XD6-10-A-AZ-03O-050</v>
          </cell>
          <cell r="C1190">
            <v>1831</v>
          </cell>
          <cell r="D1190">
            <v>6243</v>
          </cell>
          <cell r="F1190" t="str">
            <v>Double Eagle Refinery, OK</v>
          </cell>
          <cell r="G1190" t="str">
            <v>BU-901</v>
          </cell>
          <cell r="H1190" t="str">
            <v>CORPORATE LANDFILLS</v>
          </cell>
          <cell r="I1190" t="str">
            <v>CORP LF</v>
          </cell>
          <cell r="J1190" t="str">
            <v>CORPORATE LANDFILL DISTRICT</v>
          </cell>
          <cell r="K1190" t="str">
            <v>CORPORATE</v>
          </cell>
          <cell r="L1190" t="str">
            <v>CORPORATE</v>
          </cell>
        </row>
        <row r="1191">
          <cell r="A1191" t="str">
            <v>XD7</v>
          </cell>
          <cell r="B1191" t="str">
            <v>XD7-10-A-AZ-03O-050</v>
          </cell>
          <cell r="C1191">
            <v>1832</v>
          </cell>
          <cell r="D1191">
            <v>6244</v>
          </cell>
          <cell r="F1191" t="str">
            <v>Dover Municipal LF, NH</v>
          </cell>
          <cell r="G1191" t="str">
            <v>BU-901</v>
          </cell>
          <cell r="H1191" t="str">
            <v>CORPORATE LANDFILLS</v>
          </cell>
          <cell r="I1191" t="str">
            <v>CORP LF</v>
          </cell>
          <cell r="J1191" t="str">
            <v>CORPORATE LANDFILL DISTRICT</v>
          </cell>
          <cell r="K1191" t="str">
            <v>CORPORATE</v>
          </cell>
          <cell r="L1191" t="str">
            <v>CORPORATE</v>
          </cell>
        </row>
        <row r="1192">
          <cell r="A1192" t="str">
            <v>XD8</v>
          </cell>
          <cell r="B1192" t="str">
            <v>XD8-10-A-AZ-03O-050</v>
          </cell>
          <cell r="C1192">
            <v>1833</v>
          </cell>
          <cell r="D1192">
            <v>6245</v>
          </cell>
          <cell r="F1192" t="str">
            <v>DSI's Lee St. Facility, MS</v>
          </cell>
          <cell r="G1192" t="str">
            <v>BU-901</v>
          </cell>
          <cell r="H1192" t="str">
            <v>CORPORATE LANDFILLS</v>
          </cell>
          <cell r="I1192" t="str">
            <v>CORP LF</v>
          </cell>
          <cell r="J1192" t="str">
            <v>CORPORATE LANDFILL DISTRICT</v>
          </cell>
          <cell r="K1192" t="str">
            <v>CORPORATE</v>
          </cell>
          <cell r="L1192" t="str">
            <v>CORPORATE</v>
          </cell>
        </row>
        <row r="1193">
          <cell r="A1193" t="str">
            <v>XD9</v>
          </cell>
          <cell r="B1193" t="str">
            <v>XD9-10-A-AZ-03O-050</v>
          </cell>
          <cell r="C1193">
            <v>1834</v>
          </cell>
          <cell r="D1193">
            <v>6246</v>
          </cell>
          <cell r="F1193" t="str">
            <v>Dura LF, OH</v>
          </cell>
          <cell r="G1193" t="str">
            <v>BU-901</v>
          </cell>
          <cell r="H1193" t="str">
            <v>CORPORATE LANDFILLS</v>
          </cell>
          <cell r="I1193" t="str">
            <v>CORP LF</v>
          </cell>
          <cell r="J1193" t="str">
            <v>CORPORATE LANDFILL DISTRICT</v>
          </cell>
          <cell r="K1193" t="str">
            <v>CORPORATE</v>
          </cell>
          <cell r="L1193" t="str">
            <v>CORPORATE</v>
          </cell>
        </row>
        <row r="1194">
          <cell r="A1194" t="str">
            <v>XE1</v>
          </cell>
          <cell r="B1194" t="str">
            <v>XE1-10-A-AZ-03O-050</v>
          </cell>
          <cell r="C1194">
            <v>1835</v>
          </cell>
          <cell r="D1194">
            <v>6247</v>
          </cell>
          <cell r="F1194" t="str">
            <v>Eastern Chemical Specialties</v>
          </cell>
          <cell r="G1194" t="str">
            <v>BU-901</v>
          </cell>
          <cell r="H1194" t="str">
            <v>CORPORATE LANDFILLS</v>
          </cell>
          <cell r="I1194" t="str">
            <v>CORP LF</v>
          </cell>
          <cell r="J1194" t="str">
            <v>CORPORATE LANDFILL DISTRICT</v>
          </cell>
          <cell r="K1194" t="str">
            <v>CORPORATE</v>
          </cell>
          <cell r="L1194" t="str">
            <v>CORPORATE</v>
          </cell>
        </row>
        <row r="1195">
          <cell r="A1195" t="str">
            <v>XE2</v>
          </cell>
          <cell r="B1195" t="str">
            <v>XE2-10-A-AZ-03O-050</v>
          </cell>
          <cell r="C1195">
            <v>1836</v>
          </cell>
          <cell r="D1195">
            <v>6248</v>
          </cell>
          <cell r="F1195" t="str">
            <v>Elgin Salvage, IL</v>
          </cell>
          <cell r="G1195" t="str">
            <v>BU-901</v>
          </cell>
          <cell r="H1195" t="str">
            <v>CORPORATE LANDFILLS</v>
          </cell>
          <cell r="I1195" t="str">
            <v>CORP LF</v>
          </cell>
          <cell r="J1195" t="str">
            <v>CORPORATE LANDFILL DISTRICT</v>
          </cell>
          <cell r="K1195" t="str">
            <v>CORPORATE</v>
          </cell>
          <cell r="L1195" t="str">
            <v>CORPORATE</v>
          </cell>
        </row>
        <row r="1196">
          <cell r="A1196" t="str">
            <v>XE3</v>
          </cell>
          <cell r="B1196" t="str">
            <v>XE3-10-A-AZ-03O-050</v>
          </cell>
          <cell r="C1196">
            <v>1837</v>
          </cell>
          <cell r="D1196">
            <v>6249</v>
          </cell>
          <cell r="F1196" t="str">
            <v>Forrest Waste LF, MI</v>
          </cell>
          <cell r="G1196" t="str">
            <v>BU-901</v>
          </cell>
          <cell r="H1196" t="str">
            <v>CORPORATE LANDFILLS</v>
          </cell>
          <cell r="I1196" t="str">
            <v>CORP LF</v>
          </cell>
          <cell r="J1196" t="str">
            <v>CORPORATE LANDFILL DISTRICT</v>
          </cell>
          <cell r="K1196" t="str">
            <v>CORPORATE</v>
          </cell>
          <cell r="L1196" t="str">
            <v>CORPORATE</v>
          </cell>
        </row>
        <row r="1197">
          <cell r="A1197" t="str">
            <v>XE4</v>
          </cell>
          <cell r="B1197" t="str">
            <v>XE4-10-A-AZ-03O-050</v>
          </cell>
          <cell r="C1197">
            <v>1838</v>
          </cell>
          <cell r="D1197">
            <v>6250</v>
          </cell>
          <cell r="F1197" t="str">
            <v>Four County LF, IN</v>
          </cell>
          <cell r="G1197" t="str">
            <v>BU-901</v>
          </cell>
          <cell r="H1197" t="str">
            <v>CORPORATE LANDFILLS</v>
          </cell>
          <cell r="I1197" t="str">
            <v>CORP LF</v>
          </cell>
          <cell r="J1197" t="str">
            <v>CORPORATE LANDFILL DISTRICT</v>
          </cell>
          <cell r="K1197" t="str">
            <v>CORPORATE</v>
          </cell>
          <cell r="L1197" t="str">
            <v>CORPORATE</v>
          </cell>
        </row>
        <row r="1198">
          <cell r="A1198" t="str">
            <v>XE5</v>
          </cell>
          <cell r="B1198" t="str">
            <v>XE5-10-A-AZ-03O-050</v>
          </cell>
          <cell r="C1198">
            <v>1839</v>
          </cell>
          <cell r="D1198">
            <v>6251</v>
          </cell>
          <cell r="F1198" t="str">
            <v>Fournier Lagoon/Gemme Property</v>
          </cell>
          <cell r="G1198" t="str">
            <v>BU-901</v>
          </cell>
          <cell r="H1198" t="str">
            <v>CORPORATE LANDFILLS</v>
          </cell>
          <cell r="I1198" t="str">
            <v>CORP LF</v>
          </cell>
          <cell r="J1198" t="str">
            <v>CORPORATE LANDFILL DISTRICT</v>
          </cell>
          <cell r="K1198" t="str">
            <v>CORPORATE</v>
          </cell>
          <cell r="L1198" t="str">
            <v>CORPORATE</v>
          </cell>
        </row>
        <row r="1199">
          <cell r="A1199" t="str">
            <v>XE7</v>
          </cell>
          <cell r="B1199" t="str">
            <v>XE7-10-A-AZ-03O-050</v>
          </cell>
          <cell r="C1199">
            <v>1840</v>
          </cell>
          <cell r="D1199">
            <v>6252</v>
          </cell>
          <cell r="F1199" t="str">
            <v>G &amp; H LF, MI</v>
          </cell>
          <cell r="G1199" t="str">
            <v>BU-901</v>
          </cell>
          <cell r="H1199" t="str">
            <v>CORPORATE LANDFILLS</v>
          </cell>
          <cell r="I1199" t="str">
            <v>CORP LF</v>
          </cell>
          <cell r="J1199" t="str">
            <v>CORPORATE LANDFILL DISTRICT</v>
          </cell>
          <cell r="K1199" t="str">
            <v>CORPORATE</v>
          </cell>
          <cell r="L1199" t="str">
            <v>CORPORATE</v>
          </cell>
        </row>
        <row r="1200">
          <cell r="A1200" t="str">
            <v>XE9</v>
          </cell>
          <cell r="B1200" t="str">
            <v>XE9-10-A-AZ-03O-050</v>
          </cell>
          <cell r="C1200">
            <v>1841</v>
          </cell>
          <cell r="D1200">
            <v>6253</v>
          </cell>
          <cell r="F1200" t="str">
            <v>Global LF, NJ</v>
          </cell>
          <cell r="G1200" t="str">
            <v>BU-901</v>
          </cell>
          <cell r="H1200" t="str">
            <v>CORPORATE LANDFILLS</v>
          </cell>
          <cell r="I1200" t="str">
            <v>CORP LF</v>
          </cell>
          <cell r="J1200" t="str">
            <v>CORPORATE LANDFILL DISTRICT</v>
          </cell>
          <cell r="K1200" t="str">
            <v>CORPORATE</v>
          </cell>
          <cell r="L1200" t="str">
            <v>CORPORATE</v>
          </cell>
        </row>
        <row r="1201">
          <cell r="A1201" t="str">
            <v>XF0</v>
          </cell>
          <cell r="B1201" t="str">
            <v>XF0-10-A-AZ-03O-050</v>
          </cell>
          <cell r="C1201">
            <v>1842</v>
          </cell>
          <cell r="D1201">
            <v>6254</v>
          </cell>
          <cell r="F1201" t="str">
            <v>Green River Disposal Site, KY</v>
          </cell>
          <cell r="G1201" t="str">
            <v>BU-901</v>
          </cell>
          <cell r="H1201" t="str">
            <v>CORPORATE LANDFILLS</v>
          </cell>
          <cell r="I1201" t="str">
            <v>CORP LF</v>
          </cell>
          <cell r="J1201" t="str">
            <v>CORPORATE LANDFILL DISTRICT</v>
          </cell>
          <cell r="K1201" t="str">
            <v>CORPORATE</v>
          </cell>
          <cell r="L1201" t="str">
            <v>CORPORATE</v>
          </cell>
        </row>
        <row r="1202">
          <cell r="A1202" t="str">
            <v>XF2</v>
          </cell>
          <cell r="B1202" t="str">
            <v>XF2-10-A-AZ-03O-050</v>
          </cell>
          <cell r="C1202">
            <v>1843</v>
          </cell>
          <cell r="D1202">
            <v>6255</v>
          </cell>
          <cell r="F1202" t="str">
            <v>Haverhill Municipal LF, MA</v>
          </cell>
          <cell r="G1202" t="str">
            <v>BU-901</v>
          </cell>
          <cell r="H1202" t="str">
            <v>CORPORATE LANDFILLS</v>
          </cell>
          <cell r="I1202" t="str">
            <v>CORP LF</v>
          </cell>
          <cell r="J1202" t="str">
            <v>CORPORATE LANDFILL DISTRICT</v>
          </cell>
          <cell r="K1202" t="str">
            <v>CORPORATE</v>
          </cell>
          <cell r="L1202" t="str">
            <v>CORPORATE</v>
          </cell>
        </row>
        <row r="1203">
          <cell r="A1203" t="str">
            <v>XF3</v>
          </cell>
          <cell r="B1203" t="str">
            <v>XF3-10-A-AZ-03O-050</v>
          </cell>
          <cell r="C1203">
            <v>1844</v>
          </cell>
          <cell r="D1203">
            <v>6256</v>
          </cell>
          <cell r="F1203" t="str">
            <v>Healthways Site, DE</v>
          </cell>
          <cell r="G1203" t="str">
            <v>BU-901</v>
          </cell>
          <cell r="H1203" t="str">
            <v>CORPORATE LANDFILLS</v>
          </cell>
          <cell r="I1203" t="str">
            <v>CORP LF</v>
          </cell>
          <cell r="J1203" t="str">
            <v>CORPORATE LANDFILL DISTRICT</v>
          </cell>
          <cell r="K1203" t="str">
            <v>CORPORATE</v>
          </cell>
          <cell r="L1203" t="str">
            <v>CORPORATE</v>
          </cell>
        </row>
        <row r="1204">
          <cell r="A1204" t="str">
            <v>XF4</v>
          </cell>
          <cell r="B1204" t="str">
            <v>XF4-10-A-AZ-03O-050</v>
          </cell>
          <cell r="C1204">
            <v>1845</v>
          </cell>
          <cell r="D1204">
            <v>6257</v>
          </cell>
          <cell r="F1204" t="str">
            <v>Helen Kramer Landfill</v>
          </cell>
          <cell r="G1204" t="str">
            <v>BU-901</v>
          </cell>
          <cell r="H1204" t="str">
            <v>CORPORATE LANDFILLS</v>
          </cell>
          <cell r="I1204" t="str">
            <v>CORP LF</v>
          </cell>
          <cell r="J1204" t="str">
            <v>CORPORATE LANDFILL DISTRICT</v>
          </cell>
          <cell r="K1204" t="str">
            <v>CORPORATE</v>
          </cell>
          <cell r="L1204" t="str">
            <v>CORPORATE</v>
          </cell>
        </row>
        <row r="1205">
          <cell r="A1205" t="str">
            <v>XF5</v>
          </cell>
          <cell r="B1205" t="str">
            <v>XF5-10-A-AZ-03O-050</v>
          </cell>
          <cell r="C1205">
            <v>1846</v>
          </cell>
          <cell r="D1205">
            <v>6258</v>
          </cell>
          <cell r="F1205" t="str">
            <v>Helen Kramer LF, NJ</v>
          </cell>
          <cell r="G1205" t="str">
            <v>BU-901</v>
          </cell>
          <cell r="H1205" t="str">
            <v>CORPORATE LANDFILLS</v>
          </cell>
          <cell r="I1205" t="str">
            <v>CORP LF</v>
          </cell>
          <cell r="J1205" t="str">
            <v>CORPORATE LANDFILL DISTRICT</v>
          </cell>
          <cell r="K1205" t="str">
            <v>CORPORATE</v>
          </cell>
          <cell r="L1205" t="str">
            <v>CORPORATE</v>
          </cell>
        </row>
        <row r="1206">
          <cell r="A1206" t="str">
            <v>XF7</v>
          </cell>
          <cell r="B1206" t="str">
            <v>XF7-10-A-AZ-03O-050</v>
          </cell>
          <cell r="C1206">
            <v>1847</v>
          </cell>
          <cell r="D1206">
            <v>6259</v>
          </cell>
          <cell r="F1206" t="str">
            <v>Shaffer (Iron Horse Park), MA</v>
          </cell>
          <cell r="G1206" t="str">
            <v>BU-901</v>
          </cell>
          <cell r="H1206" t="str">
            <v>CORPORATE LANDFILLS</v>
          </cell>
          <cell r="I1206" t="str">
            <v>CORP LF</v>
          </cell>
          <cell r="J1206" t="str">
            <v>CORPORATE LANDFILL DISTRICT</v>
          </cell>
          <cell r="K1206" t="str">
            <v>CORPORATE</v>
          </cell>
          <cell r="L1206" t="str">
            <v>CORPORATE</v>
          </cell>
        </row>
        <row r="1207">
          <cell r="A1207" t="str">
            <v>XF8</v>
          </cell>
          <cell r="B1207" t="str">
            <v>XF8-10-A-AZ-03O-050</v>
          </cell>
          <cell r="C1207">
            <v>1848</v>
          </cell>
          <cell r="D1207">
            <v>6260</v>
          </cell>
          <cell r="F1207" t="str">
            <v>Iron Works</v>
          </cell>
          <cell r="G1207" t="str">
            <v>BU-901</v>
          </cell>
          <cell r="H1207" t="str">
            <v>CORPORATE LANDFILLS</v>
          </cell>
          <cell r="I1207" t="str">
            <v>CORP LF</v>
          </cell>
          <cell r="J1207" t="str">
            <v>CORPORATE LANDFILL DISTRICT</v>
          </cell>
          <cell r="K1207" t="str">
            <v>CORPORATE</v>
          </cell>
          <cell r="L1207" t="str">
            <v>CORPORATE</v>
          </cell>
        </row>
        <row r="1208">
          <cell r="A1208" t="str">
            <v>XF9</v>
          </cell>
          <cell r="B1208" t="str">
            <v>XF9-10-A-AZ-03O-050</v>
          </cell>
          <cell r="C1208">
            <v>1849</v>
          </cell>
          <cell r="D1208">
            <v>6261</v>
          </cell>
          <cell r="F1208" t="str">
            <v>J.I.S. Ind. Service LF, NJ</v>
          </cell>
          <cell r="G1208" t="str">
            <v>BU-901</v>
          </cell>
          <cell r="H1208" t="str">
            <v>CORPORATE LANDFILLS</v>
          </cell>
          <cell r="I1208" t="str">
            <v>CORP LF</v>
          </cell>
          <cell r="J1208" t="str">
            <v>CORPORATE LANDFILL DISTRICT</v>
          </cell>
          <cell r="K1208" t="str">
            <v>CORPORATE</v>
          </cell>
          <cell r="L1208" t="str">
            <v>CORPORATE</v>
          </cell>
        </row>
        <row r="1209">
          <cell r="A1209" t="str">
            <v>XG0</v>
          </cell>
          <cell r="B1209" t="str">
            <v>XG0-10-A-AZ-03O-050</v>
          </cell>
          <cell r="C1209">
            <v>1850</v>
          </cell>
          <cell r="D1209">
            <v>6262</v>
          </cell>
          <cell r="F1209" t="str">
            <v>Jack's Creek (Sitkin), PA</v>
          </cell>
          <cell r="G1209" t="str">
            <v>BU-901</v>
          </cell>
          <cell r="H1209" t="str">
            <v>CORPORATE LANDFILLS</v>
          </cell>
          <cell r="I1209" t="str">
            <v>CORP LF</v>
          </cell>
          <cell r="J1209" t="str">
            <v>CORPORATE LANDFILL DISTRICT</v>
          </cell>
          <cell r="K1209" t="str">
            <v>CORPORATE</v>
          </cell>
          <cell r="L1209" t="str">
            <v>CORPORATE</v>
          </cell>
        </row>
        <row r="1210">
          <cell r="A1210" t="str">
            <v>XG1</v>
          </cell>
          <cell r="B1210" t="str">
            <v>XG1-10-A-AZ-03O-050</v>
          </cell>
          <cell r="C1210">
            <v>1851</v>
          </cell>
          <cell r="D1210">
            <v>6263</v>
          </cell>
          <cell r="F1210" t="str">
            <v>Johnstown LF, NY</v>
          </cell>
          <cell r="G1210" t="str">
            <v>BU-901</v>
          </cell>
          <cell r="H1210" t="str">
            <v>CORPORATE LANDFILLS</v>
          </cell>
          <cell r="I1210" t="str">
            <v>CORP LF</v>
          </cell>
          <cell r="J1210" t="str">
            <v>CORPORATE LANDFILL DISTRICT</v>
          </cell>
          <cell r="K1210" t="str">
            <v>CORPORATE</v>
          </cell>
          <cell r="L1210" t="str">
            <v>CORPORATE</v>
          </cell>
        </row>
        <row r="1211">
          <cell r="A1211" t="str">
            <v>XG2</v>
          </cell>
          <cell r="B1211" t="str">
            <v>XG2-10-A-AZ-03O-050</v>
          </cell>
          <cell r="C1211">
            <v>1852</v>
          </cell>
          <cell r="D1211">
            <v>6264</v>
          </cell>
          <cell r="F1211" t="str">
            <v>Juncos LF, PR</v>
          </cell>
          <cell r="G1211" t="str">
            <v>BU-901</v>
          </cell>
          <cell r="H1211" t="str">
            <v>CORPORATE LANDFILLS</v>
          </cell>
          <cell r="I1211" t="str">
            <v>CORP LF</v>
          </cell>
          <cell r="J1211" t="str">
            <v>CORPORATE LANDFILL DISTRICT</v>
          </cell>
          <cell r="K1211" t="str">
            <v>CORPORATE</v>
          </cell>
          <cell r="L1211" t="str">
            <v>CORPORATE</v>
          </cell>
        </row>
        <row r="1212">
          <cell r="A1212" t="str">
            <v>XG3</v>
          </cell>
          <cell r="B1212" t="str">
            <v>XG3-10-A-AZ-03O-050</v>
          </cell>
          <cell r="C1212">
            <v>1853</v>
          </cell>
          <cell r="D1212">
            <v>6265</v>
          </cell>
          <cell r="F1212" t="str">
            <v>Kane &amp; Lombard St. MD.</v>
          </cell>
          <cell r="G1212" t="str">
            <v>BU-901</v>
          </cell>
          <cell r="H1212" t="str">
            <v>CORPORATE LANDFILLS</v>
          </cell>
          <cell r="I1212" t="str">
            <v>CORP LF</v>
          </cell>
          <cell r="J1212" t="str">
            <v>CORPORATE LANDFILL DISTRICT</v>
          </cell>
          <cell r="K1212" t="str">
            <v>CORPORATE</v>
          </cell>
          <cell r="L1212" t="str">
            <v>CORPORATE</v>
          </cell>
        </row>
        <row r="1213">
          <cell r="A1213" t="str">
            <v>XG4</v>
          </cell>
          <cell r="B1213" t="str">
            <v>XG4-10-A-AZ-03O-050</v>
          </cell>
          <cell r="C1213">
            <v>1854</v>
          </cell>
          <cell r="D1213">
            <v>6266</v>
          </cell>
          <cell r="F1213" t="str">
            <v>Kent County LF (Houston LF),DE</v>
          </cell>
          <cell r="G1213" t="str">
            <v>BU-901</v>
          </cell>
          <cell r="H1213" t="str">
            <v>CORPORATE LANDFILLS</v>
          </cell>
          <cell r="I1213" t="str">
            <v>CORP LF</v>
          </cell>
          <cell r="J1213" t="str">
            <v>CORPORATE LANDFILL DISTRICT</v>
          </cell>
          <cell r="K1213" t="str">
            <v>CORPORATE</v>
          </cell>
          <cell r="L1213" t="str">
            <v>CORPORATE</v>
          </cell>
        </row>
        <row r="1214">
          <cell r="A1214" t="str">
            <v>XG5</v>
          </cell>
          <cell r="B1214" t="str">
            <v>XG5-10-A-AZ-03O-050</v>
          </cell>
          <cell r="C1214">
            <v>1855</v>
          </cell>
          <cell r="D1214">
            <v>6267</v>
          </cell>
          <cell r="F1214" t="str">
            <v>Kin-Buc LF (Transtech), NJ</v>
          </cell>
          <cell r="G1214" t="str">
            <v>BU-901</v>
          </cell>
          <cell r="H1214" t="str">
            <v>CORPORATE LANDFILLS</v>
          </cell>
          <cell r="I1214" t="str">
            <v>CORP LF</v>
          </cell>
          <cell r="J1214" t="str">
            <v>CORPORATE LANDFILL DISTRICT</v>
          </cell>
          <cell r="K1214" t="str">
            <v>CORPORATE</v>
          </cell>
          <cell r="L1214" t="str">
            <v>CORPORATE</v>
          </cell>
        </row>
        <row r="1215">
          <cell r="A1215" t="str">
            <v>XG6</v>
          </cell>
          <cell r="B1215" t="str">
            <v>XG6-10-A-AZ-03O-050</v>
          </cell>
          <cell r="C1215">
            <v>1856</v>
          </cell>
          <cell r="D1215">
            <v>6268</v>
          </cell>
          <cell r="F1215" t="str">
            <v>Kings Road Site, OH</v>
          </cell>
          <cell r="G1215" t="str">
            <v>BU-901</v>
          </cell>
          <cell r="H1215" t="str">
            <v>CORPORATE LANDFILLS</v>
          </cell>
          <cell r="I1215" t="str">
            <v>CORP LF</v>
          </cell>
          <cell r="J1215" t="str">
            <v>CORPORATE LANDFILL DISTRICT</v>
          </cell>
          <cell r="K1215" t="str">
            <v>CORPORATE</v>
          </cell>
          <cell r="L1215" t="str">
            <v>CORPORATE</v>
          </cell>
        </row>
        <row r="1216">
          <cell r="A1216" t="str">
            <v>XG7</v>
          </cell>
          <cell r="B1216" t="str">
            <v>XG7-10-A-AZ-03O-050</v>
          </cell>
          <cell r="C1216">
            <v>1857</v>
          </cell>
          <cell r="D1216">
            <v>6269</v>
          </cell>
          <cell r="F1216" t="str">
            <v>Krejci Dump Site, OH</v>
          </cell>
          <cell r="G1216" t="str">
            <v>BU-901</v>
          </cell>
          <cell r="H1216" t="str">
            <v>CORPORATE LANDFILLS</v>
          </cell>
          <cell r="I1216" t="str">
            <v>CORP LF</v>
          </cell>
          <cell r="J1216" t="str">
            <v>CORPORATE LANDFILL DISTRICT</v>
          </cell>
          <cell r="K1216" t="str">
            <v>CORPORATE</v>
          </cell>
          <cell r="L1216" t="str">
            <v>CORPORATE</v>
          </cell>
        </row>
        <row r="1217">
          <cell r="A1217" t="str">
            <v>XG8</v>
          </cell>
          <cell r="B1217" t="str">
            <v>XG8-10-A-AZ-03O-050</v>
          </cell>
          <cell r="C1217">
            <v>1858</v>
          </cell>
          <cell r="D1217">
            <v>6270</v>
          </cell>
          <cell r="F1217" t="str">
            <v>Landsburg Mine, WA</v>
          </cell>
          <cell r="G1217" t="str">
            <v>BU-901</v>
          </cell>
          <cell r="H1217" t="str">
            <v>CORPORATE LANDFILLS</v>
          </cell>
          <cell r="I1217" t="str">
            <v>CORP LF</v>
          </cell>
          <cell r="J1217" t="str">
            <v>CORPORATE LANDFILL DISTRICT</v>
          </cell>
          <cell r="K1217" t="str">
            <v>CORPORATE</v>
          </cell>
          <cell r="L1217" t="str">
            <v>CORPORATE</v>
          </cell>
        </row>
        <row r="1218">
          <cell r="A1218" t="str">
            <v>XG9</v>
          </cell>
          <cell r="B1218" t="str">
            <v>XG9-10-A-AZ-03O-050</v>
          </cell>
          <cell r="C1218">
            <v>1859</v>
          </cell>
          <cell r="D1218">
            <v>6271</v>
          </cell>
          <cell r="F1218" t="str">
            <v>Laskin Waste Oil, OH</v>
          </cell>
          <cell r="G1218" t="str">
            <v>BU-901</v>
          </cell>
          <cell r="H1218" t="str">
            <v>CORPORATE LANDFILLS</v>
          </cell>
          <cell r="I1218" t="str">
            <v>CORP LF</v>
          </cell>
          <cell r="J1218" t="str">
            <v>CORPORATE LANDFILL DISTRICT</v>
          </cell>
          <cell r="K1218" t="str">
            <v>CORPORATE</v>
          </cell>
          <cell r="L1218" t="str">
            <v>CORPORATE</v>
          </cell>
        </row>
        <row r="1219">
          <cell r="A1219" t="str">
            <v>XH0</v>
          </cell>
          <cell r="B1219" t="str">
            <v>XH0-10-A-AZ-03O-050</v>
          </cell>
          <cell r="C1219">
            <v>1860</v>
          </cell>
          <cell r="D1219">
            <v>6272</v>
          </cell>
          <cell r="F1219" t="str">
            <v>Lenz Oil, Il</v>
          </cell>
          <cell r="G1219" t="str">
            <v>BU-901</v>
          </cell>
          <cell r="H1219" t="str">
            <v>CORPORATE LANDFILLS</v>
          </cell>
          <cell r="I1219" t="str">
            <v>CORP LF</v>
          </cell>
          <cell r="J1219" t="str">
            <v>CORPORATE LANDFILL DISTRICT</v>
          </cell>
          <cell r="K1219" t="str">
            <v>CORPORATE</v>
          </cell>
          <cell r="L1219" t="str">
            <v>CORPORATE</v>
          </cell>
        </row>
        <row r="1220">
          <cell r="A1220" t="str">
            <v>XH1</v>
          </cell>
          <cell r="B1220" t="str">
            <v>XH1-10-A-AZ-03O-050</v>
          </cell>
          <cell r="C1220">
            <v>1861</v>
          </cell>
          <cell r="D1220">
            <v>6273</v>
          </cell>
          <cell r="F1220" t="str">
            <v>Livingston Tort, LA</v>
          </cell>
          <cell r="G1220" t="str">
            <v>BU-901</v>
          </cell>
          <cell r="H1220" t="str">
            <v>CORPORATE LANDFILLS</v>
          </cell>
          <cell r="I1220" t="str">
            <v>CORP LF</v>
          </cell>
          <cell r="J1220" t="str">
            <v>CORPORATE LANDFILL DISTRICT</v>
          </cell>
          <cell r="K1220" t="str">
            <v>CORPORATE</v>
          </cell>
          <cell r="L1220" t="str">
            <v>CORPORATE</v>
          </cell>
        </row>
        <row r="1221">
          <cell r="A1221" t="str">
            <v>XH2</v>
          </cell>
          <cell r="B1221" t="str">
            <v>XH2-10-A-AZ-03O-050</v>
          </cell>
          <cell r="C1221">
            <v>1862</v>
          </cell>
          <cell r="D1221">
            <v>6274</v>
          </cell>
          <cell r="F1221" t="str">
            <v>Lone Pine LF, NJ</v>
          </cell>
          <cell r="G1221" t="str">
            <v>BU-901</v>
          </cell>
          <cell r="H1221" t="str">
            <v>CORPORATE LANDFILLS</v>
          </cell>
          <cell r="I1221" t="str">
            <v>CORP LF</v>
          </cell>
          <cell r="J1221" t="str">
            <v>CORPORATE LANDFILL DISTRICT</v>
          </cell>
          <cell r="K1221" t="str">
            <v>CORPORATE</v>
          </cell>
          <cell r="L1221" t="str">
            <v>CORPORATE</v>
          </cell>
        </row>
        <row r="1222">
          <cell r="A1222" t="str">
            <v>XH3</v>
          </cell>
          <cell r="B1222" t="str">
            <v>XH3-10-A-AZ-03O-050</v>
          </cell>
          <cell r="C1222">
            <v>1863</v>
          </cell>
          <cell r="D1222">
            <v>6275</v>
          </cell>
          <cell r="F1222" t="str">
            <v>Maintech (Old Ferry Rd.), TX</v>
          </cell>
          <cell r="G1222" t="str">
            <v>BU-901</v>
          </cell>
          <cell r="H1222" t="str">
            <v>CORPORATE LANDFILLS</v>
          </cell>
          <cell r="I1222" t="str">
            <v>CORP LF</v>
          </cell>
          <cell r="J1222" t="str">
            <v>CORPORATE LANDFILL DISTRICT</v>
          </cell>
          <cell r="K1222" t="str">
            <v>CORPORATE</v>
          </cell>
          <cell r="L1222" t="str">
            <v>CORPORATE</v>
          </cell>
        </row>
        <row r="1223">
          <cell r="A1223" t="str">
            <v>XH4</v>
          </cell>
          <cell r="B1223" t="str">
            <v>XH4-10-A-AZ-03O-050</v>
          </cell>
          <cell r="C1223">
            <v>1864</v>
          </cell>
          <cell r="D1223">
            <v>6276</v>
          </cell>
          <cell r="F1223" t="str">
            <v>Marshall/Boulder, CO</v>
          </cell>
          <cell r="G1223" t="str">
            <v>BU-901</v>
          </cell>
          <cell r="H1223" t="str">
            <v>CORPORATE LANDFILLS</v>
          </cell>
          <cell r="I1223" t="str">
            <v>CORP LF</v>
          </cell>
          <cell r="J1223" t="str">
            <v>CORPORATE LANDFILL DISTRICT</v>
          </cell>
          <cell r="K1223" t="str">
            <v>CORPORATE</v>
          </cell>
          <cell r="L1223" t="str">
            <v>CORPORATE</v>
          </cell>
        </row>
        <row r="1224">
          <cell r="A1224" t="str">
            <v>XH5</v>
          </cell>
          <cell r="B1224" t="str">
            <v>XH5-10-A-AZ-03O-050</v>
          </cell>
          <cell r="C1224">
            <v>1865</v>
          </cell>
          <cell r="D1224">
            <v>6277</v>
          </cell>
          <cell r="F1224" t="str">
            <v>MCADOO, PA</v>
          </cell>
          <cell r="G1224" t="str">
            <v>BU-901</v>
          </cell>
          <cell r="H1224" t="str">
            <v>CORPORATE LANDFILLS</v>
          </cell>
          <cell r="I1224" t="str">
            <v>CORP LF</v>
          </cell>
          <cell r="J1224" t="str">
            <v>CORPORATE LANDFILL DISTRICT</v>
          </cell>
          <cell r="K1224" t="str">
            <v>CORPORATE</v>
          </cell>
          <cell r="L1224" t="str">
            <v>CORPORATE</v>
          </cell>
        </row>
        <row r="1225">
          <cell r="A1225" t="str">
            <v>XH6</v>
          </cell>
          <cell r="B1225" t="str">
            <v>XH6-10-A-AZ-03O-050</v>
          </cell>
          <cell r="C1225">
            <v>1866</v>
          </cell>
          <cell r="D1225">
            <v>6278</v>
          </cell>
          <cell r="F1225" t="str">
            <v>Metamora LF, MI</v>
          </cell>
          <cell r="G1225" t="str">
            <v>BU-901</v>
          </cell>
          <cell r="H1225" t="str">
            <v>CORPORATE LANDFILLS</v>
          </cell>
          <cell r="I1225" t="str">
            <v>CORP LF</v>
          </cell>
          <cell r="J1225" t="str">
            <v>CORPORATE LANDFILL DISTRICT</v>
          </cell>
          <cell r="K1225" t="str">
            <v>CORPORATE</v>
          </cell>
          <cell r="L1225" t="str">
            <v>CORPORATE</v>
          </cell>
        </row>
        <row r="1226">
          <cell r="A1226" t="str">
            <v>XH8</v>
          </cell>
          <cell r="B1226" t="str">
            <v>XH8-10-A-AZ-03O-050</v>
          </cell>
          <cell r="C1226">
            <v>1867</v>
          </cell>
          <cell r="D1226">
            <v>6279</v>
          </cell>
          <cell r="F1226" t="str">
            <v>Old Toth/ Hilltop LF, OH</v>
          </cell>
          <cell r="G1226" t="str">
            <v>BU-901</v>
          </cell>
          <cell r="H1226" t="str">
            <v>CORPORATE LANDFILLS</v>
          </cell>
          <cell r="I1226" t="str">
            <v>CORP LF</v>
          </cell>
          <cell r="J1226" t="str">
            <v>CORPORATE LANDFILL DISTRICT</v>
          </cell>
          <cell r="K1226" t="str">
            <v>CORPORATE</v>
          </cell>
          <cell r="L1226" t="str">
            <v>CORPORATE</v>
          </cell>
        </row>
        <row r="1227">
          <cell r="A1227" t="str">
            <v>XH9</v>
          </cell>
          <cell r="B1227" t="str">
            <v>XH9-10-A-AZ-03O-050</v>
          </cell>
          <cell r="C1227">
            <v>1868</v>
          </cell>
          <cell r="D1227">
            <v>6280</v>
          </cell>
          <cell r="F1227" t="str">
            <v>Peterson/Puritan, NJ</v>
          </cell>
          <cell r="G1227" t="str">
            <v>BU-901</v>
          </cell>
          <cell r="H1227" t="str">
            <v>CORPORATE LANDFILLS</v>
          </cell>
          <cell r="I1227" t="str">
            <v>CORP LF</v>
          </cell>
          <cell r="J1227" t="str">
            <v>CORPORATE LANDFILL DISTRICT</v>
          </cell>
          <cell r="K1227" t="str">
            <v>CORPORATE</v>
          </cell>
          <cell r="L1227" t="str">
            <v>CORPORATE</v>
          </cell>
        </row>
        <row r="1228">
          <cell r="A1228" t="str">
            <v>XI2</v>
          </cell>
          <cell r="B1228" t="str">
            <v>XI2-10-A-AZ-03O-050</v>
          </cell>
          <cell r="C1228">
            <v>1869</v>
          </cell>
          <cell r="D1228">
            <v>6281</v>
          </cell>
          <cell r="F1228" t="str">
            <v>Pitt County LF, NC</v>
          </cell>
          <cell r="G1228" t="str">
            <v>BU-901</v>
          </cell>
          <cell r="H1228" t="str">
            <v>CORPORATE LANDFILLS</v>
          </cell>
          <cell r="I1228" t="str">
            <v>CORP LF</v>
          </cell>
          <cell r="J1228" t="str">
            <v>CORPORATE LANDFILL DISTRICT</v>
          </cell>
          <cell r="K1228" t="str">
            <v>CORPORATE</v>
          </cell>
          <cell r="L1228" t="str">
            <v>CORPORATE</v>
          </cell>
        </row>
        <row r="1229">
          <cell r="A1229" t="str">
            <v>XI3</v>
          </cell>
          <cell r="B1229" t="str">
            <v>XI3-10-A-AZ-03O-050</v>
          </cell>
          <cell r="C1229">
            <v>1870</v>
          </cell>
          <cell r="D1229">
            <v>6282</v>
          </cell>
          <cell r="F1229" t="str">
            <v>PJP LF, NJ</v>
          </cell>
          <cell r="G1229" t="str">
            <v>BU-901</v>
          </cell>
          <cell r="H1229" t="str">
            <v>CORPORATE LANDFILLS</v>
          </cell>
          <cell r="I1229" t="str">
            <v>CORP LF</v>
          </cell>
          <cell r="J1229" t="str">
            <v>CORPORATE LANDFILL DISTRICT</v>
          </cell>
          <cell r="K1229" t="str">
            <v>CORPORATE</v>
          </cell>
          <cell r="L1229" t="str">
            <v>CORPORATE</v>
          </cell>
        </row>
        <row r="1230">
          <cell r="A1230" t="str">
            <v>XI4</v>
          </cell>
          <cell r="B1230" t="str">
            <v>XI4-10-A-AZ-03O-050</v>
          </cell>
          <cell r="C1230">
            <v>1871</v>
          </cell>
          <cell r="D1230">
            <v>6283</v>
          </cell>
          <cell r="F1230" t="str">
            <v>Pristine, OH</v>
          </cell>
          <cell r="G1230" t="str">
            <v>BU-901</v>
          </cell>
          <cell r="H1230" t="str">
            <v>CORPORATE LANDFILLS</v>
          </cell>
          <cell r="I1230" t="str">
            <v>CORP LF</v>
          </cell>
          <cell r="J1230" t="str">
            <v>CORPORATE LANDFILL DISTRICT</v>
          </cell>
          <cell r="K1230" t="str">
            <v>CORPORATE</v>
          </cell>
          <cell r="L1230" t="str">
            <v>CORPORATE</v>
          </cell>
        </row>
        <row r="1231">
          <cell r="A1231" t="str">
            <v>XI5</v>
          </cell>
          <cell r="B1231" t="str">
            <v>XI5-10-A-AZ-03O-050</v>
          </cell>
          <cell r="C1231">
            <v>1872</v>
          </cell>
          <cell r="D1231">
            <v>6284</v>
          </cell>
          <cell r="F1231" t="str">
            <v>Quanta Resoures, NJ</v>
          </cell>
          <cell r="G1231" t="str">
            <v>BU-901</v>
          </cell>
          <cell r="H1231" t="str">
            <v>CORPORATE LANDFILLS</v>
          </cell>
          <cell r="I1231" t="str">
            <v>CORP LF</v>
          </cell>
          <cell r="J1231" t="str">
            <v>CORPORATE LANDFILL DISTRICT</v>
          </cell>
          <cell r="K1231" t="str">
            <v>CORPORATE</v>
          </cell>
          <cell r="L1231" t="str">
            <v>CORPORATE</v>
          </cell>
        </row>
        <row r="1232">
          <cell r="A1232" t="str">
            <v>XI6</v>
          </cell>
          <cell r="B1232" t="str">
            <v>XI6-10-A-AZ-03O-050</v>
          </cell>
          <cell r="C1232">
            <v>1873</v>
          </cell>
          <cell r="D1232">
            <v>6285</v>
          </cell>
          <cell r="F1232" t="str">
            <v>Quincy Municipal LF, IL</v>
          </cell>
          <cell r="G1232" t="str">
            <v>BU-901</v>
          </cell>
          <cell r="H1232" t="str">
            <v>CORPORATE LANDFILLS</v>
          </cell>
          <cell r="I1232" t="str">
            <v>CORP LF</v>
          </cell>
          <cell r="J1232" t="str">
            <v>CORPORATE LANDFILL DISTRICT</v>
          </cell>
          <cell r="K1232" t="str">
            <v>CORPORATE</v>
          </cell>
          <cell r="L1232" t="str">
            <v>CORPORATE</v>
          </cell>
        </row>
        <row r="1233">
          <cell r="A1233" t="str">
            <v>XI7</v>
          </cell>
          <cell r="B1233" t="str">
            <v>XI7-10-A-AZ-03O-050</v>
          </cell>
          <cell r="C1233">
            <v>1874</v>
          </cell>
          <cell r="D1233">
            <v>6286</v>
          </cell>
          <cell r="F1233" t="str">
            <v>Ramp Industries Site, Co</v>
          </cell>
          <cell r="G1233" t="str">
            <v>BU-901</v>
          </cell>
          <cell r="H1233" t="str">
            <v>CORPORATE LANDFILLS</v>
          </cell>
          <cell r="I1233" t="str">
            <v>CORP LF</v>
          </cell>
          <cell r="J1233" t="str">
            <v>CORPORATE LANDFILL DISTRICT</v>
          </cell>
          <cell r="K1233" t="str">
            <v>CORPORATE</v>
          </cell>
          <cell r="L1233" t="str">
            <v>CORPORATE</v>
          </cell>
        </row>
        <row r="1234">
          <cell r="A1234" t="str">
            <v>XI9</v>
          </cell>
          <cell r="B1234" t="str">
            <v>XI9-10-A-AZ-03O-050</v>
          </cell>
          <cell r="C1234">
            <v>1875</v>
          </cell>
          <cell r="D1234">
            <v>6287</v>
          </cell>
          <cell r="F1234" t="str">
            <v>Refuse Hideaway LF, WI</v>
          </cell>
          <cell r="G1234" t="str">
            <v>BU-901</v>
          </cell>
          <cell r="H1234" t="str">
            <v>CORPORATE LANDFILLS</v>
          </cell>
          <cell r="I1234" t="str">
            <v>CORP LF</v>
          </cell>
          <cell r="J1234" t="str">
            <v>CORPORATE LANDFILL DISTRICT</v>
          </cell>
          <cell r="K1234" t="str">
            <v>CORPORATE</v>
          </cell>
          <cell r="L1234" t="str">
            <v>CORPORATE</v>
          </cell>
        </row>
        <row r="1235">
          <cell r="A1235" t="str">
            <v>XJ0</v>
          </cell>
          <cell r="B1235" t="str">
            <v>XJ0-10-A-AZ-03O-050</v>
          </cell>
          <cell r="C1235">
            <v>1876</v>
          </cell>
          <cell r="D1235">
            <v>6288</v>
          </cell>
          <cell r="F1235" t="str">
            <v>Rice Lake LF, WI</v>
          </cell>
          <cell r="G1235" t="str">
            <v>BU-901</v>
          </cell>
          <cell r="H1235" t="str">
            <v>CORPORATE LANDFILLS</v>
          </cell>
          <cell r="I1235" t="str">
            <v>CORP LF</v>
          </cell>
          <cell r="J1235" t="str">
            <v>CORPORATE LANDFILL DISTRICT</v>
          </cell>
          <cell r="K1235" t="str">
            <v>CORPORATE</v>
          </cell>
          <cell r="L1235" t="str">
            <v>CORPORATE</v>
          </cell>
        </row>
        <row r="1236">
          <cell r="A1236" t="str">
            <v>XJ1</v>
          </cell>
          <cell r="B1236" t="str">
            <v>XJ1-10-A-AZ-03O-050</v>
          </cell>
          <cell r="C1236">
            <v>1877</v>
          </cell>
          <cell r="D1236">
            <v>6289</v>
          </cell>
          <cell r="F1236" t="str">
            <v>River Road LF, PA</v>
          </cell>
          <cell r="G1236" t="str">
            <v>BU-901</v>
          </cell>
          <cell r="H1236" t="str">
            <v>CORPORATE LANDFILLS</v>
          </cell>
          <cell r="I1236" t="str">
            <v>CORP LF</v>
          </cell>
          <cell r="J1236" t="str">
            <v>CORPORATE LANDFILL DISTRICT</v>
          </cell>
          <cell r="K1236" t="str">
            <v>CORPORATE</v>
          </cell>
          <cell r="L1236" t="str">
            <v>CORPORATE</v>
          </cell>
        </row>
        <row r="1237">
          <cell r="A1237" t="str">
            <v>XJ4</v>
          </cell>
          <cell r="B1237" t="str">
            <v>XJ4-10-A-AZ-03O-050</v>
          </cell>
          <cell r="C1237">
            <v>1878</v>
          </cell>
          <cell r="D1237">
            <v>6290</v>
          </cell>
          <cell r="F1237" t="str">
            <v>San Gabriel Basin (Azusa), CA</v>
          </cell>
          <cell r="G1237" t="str">
            <v>BU-901</v>
          </cell>
          <cell r="H1237" t="str">
            <v>CORPORATE LANDFILLS</v>
          </cell>
          <cell r="I1237" t="str">
            <v>CORP LF</v>
          </cell>
          <cell r="J1237" t="str">
            <v>CORPORATE LANDFILL DISTRICT</v>
          </cell>
          <cell r="K1237" t="str">
            <v>CORPORATE</v>
          </cell>
          <cell r="L1237" t="str">
            <v>CORPORATE</v>
          </cell>
        </row>
        <row r="1238">
          <cell r="A1238" t="str">
            <v>XJ5</v>
          </cell>
          <cell r="B1238" t="str">
            <v>XJ5-10-A-AZ-03O-050</v>
          </cell>
          <cell r="C1238">
            <v>1879</v>
          </cell>
          <cell r="D1238">
            <v>6291</v>
          </cell>
          <cell r="F1238" t="str">
            <v>Sauget LF Sites, IL</v>
          </cell>
          <cell r="G1238" t="str">
            <v>BU-901</v>
          </cell>
          <cell r="H1238" t="str">
            <v>CORPORATE LANDFILLS</v>
          </cell>
          <cell r="I1238" t="str">
            <v>CORP LF</v>
          </cell>
          <cell r="J1238" t="str">
            <v>CORPORATE LANDFILL DISTRICT</v>
          </cell>
          <cell r="K1238" t="str">
            <v>CORPORATE</v>
          </cell>
          <cell r="L1238" t="str">
            <v>CORPORATE</v>
          </cell>
        </row>
        <row r="1239">
          <cell r="A1239" t="str">
            <v>XJ6</v>
          </cell>
          <cell r="B1239" t="str">
            <v>XJ6-10-A-AZ-03O-050</v>
          </cell>
          <cell r="C1239">
            <v>1880</v>
          </cell>
          <cell r="D1239">
            <v>6292</v>
          </cell>
          <cell r="F1239" t="str">
            <v>Sharkey LF, NJ</v>
          </cell>
          <cell r="G1239" t="str">
            <v>BU-901</v>
          </cell>
          <cell r="H1239" t="str">
            <v>CORPORATE LANDFILLS</v>
          </cell>
          <cell r="I1239" t="str">
            <v>CORP LF</v>
          </cell>
          <cell r="J1239" t="str">
            <v>CORPORATE LANDFILL DISTRICT</v>
          </cell>
          <cell r="K1239" t="str">
            <v>CORPORATE</v>
          </cell>
          <cell r="L1239" t="str">
            <v>CORPORATE</v>
          </cell>
        </row>
        <row r="1240">
          <cell r="A1240" t="str">
            <v>XJ7</v>
          </cell>
          <cell r="B1240" t="str">
            <v>XJ7-10-A-AZ-03O-050</v>
          </cell>
          <cell r="C1240">
            <v>1881</v>
          </cell>
          <cell r="D1240">
            <v>6293</v>
          </cell>
          <cell r="F1240" t="str">
            <v>Shelby County, TN</v>
          </cell>
          <cell r="G1240" t="str">
            <v>BU-901</v>
          </cell>
          <cell r="H1240" t="str">
            <v>CORPORATE LANDFILLS</v>
          </cell>
          <cell r="I1240" t="str">
            <v>CORP LF</v>
          </cell>
          <cell r="J1240" t="str">
            <v>CORPORATE LANDFILL DISTRICT</v>
          </cell>
          <cell r="K1240" t="str">
            <v>CORPORATE</v>
          </cell>
          <cell r="L1240" t="str">
            <v>CORPORATE</v>
          </cell>
        </row>
        <row r="1241">
          <cell r="A1241" t="str">
            <v>XJ8</v>
          </cell>
          <cell r="B1241" t="str">
            <v>XJ8-10-A-AZ-03O-050</v>
          </cell>
          <cell r="C1241">
            <v>1882</v>
          </cell>
          <cell r="D1241">
            <v>6294</v>
          </cell>
          <cell r="F1241" t="str">
            <v>Shockley/Beaco Rd.(Groce), SC</v>
          </cell>
          <cell r="G1241" t="str">
            <v>BU-901</v>
          </cell>
          <cell r="H1241" t="str">
            <v>CORPORATE LANDFILLS</v>
          </cell>
          <cell r="I1241" t="str">
            <v>CORP LF</v>
          </cell>
          <cell r="J1241" t="str">
            <v>CORPORATE LANDFILL DISTRICT</v>
          </cell>
          <cell r="K1241" t="str">
            <v>CORPORATE</v>
          </cell>
          <cell r="L1241" t="str">
            <v>CORPORATE</v>
          </cell>
        </row>
        <row r="1242">
          <cell r="A1242" t="str">
            <v>XJ9</v>
          </cell>
          <cell r="B1242" t="str">
            <v>XJ9-10-A-AZ-03O-050</v>
          </cell>
          <cell r="C1242">
            <v>1883</v>
          </cell>
          <cell r="D1242">
            <v>6295</v>
          </cell>
          <cell r="F1242" t="str">
            <v>Sinton Tort, TX Q9900.2467</v>
          </cell>
          <cell r="G1242" t="str">
            <v>BU-901</v>
          </cell>
          <cell r="H1242" t="str">
            <v>CORPORATE LANDFILLS</v>
          </cell>
          <cell r="I1242" t="str">
            <v>CORP LF</v>
          </cell>
          <cell r="J1242" t="str">
            <v>CORPORATE LANDFILL DISTRICT</v>
          </cell>
          <cell r="K1242" t="str">
            <v>CORPORATE</v>
          </cell>
          <cell r="L1242" t="str">
            <v>CORPORATE</v>
          </cell>
        </row>
        <row r="1243">
          <cell r="A1243" t="str">
            <v>XK1</v>
          </cell>
          <cell r="B1243" t="str">
            <v>XK1-10-A-AZ-03O-050</v>
          </cell>
          <cell r="C1243">
            <v>1884</v>
          </cell>
          <cell r="D1243">
            <v>6296</v>
          </cell>
          <cell r="F1243" t="str">
            <v>Sonics, TX</v>
          </cell>
          <cell r="G1243" t="str">
            <v>BU-901</v>
          </cell>
          <cell r="H1243" t="str">
            <v>CORPORATE LANDFILLS</v>
          </cell>
          <cell r="I1243" t="str">
            <v>CORP LF</v>
          </cell>
          <cell r="J1243" t="str">
            <v>CORPORATE LANDFILL DISTRICT</v>
          </cell>
          <cell r="K1243" t="str">
            <v>CORPORATE</v>
          </cell>
          <cell r="L1243" t="str">
            <v>CORPORATE</v>
          </cell>
        </row>
        <row r="1244">
          <cell r="A1244" t="str">
            <v>XK2</v>
          </cell>
          <cell r="B1244" t="str">
            <v>XK2-10-A-AZ-03O-050</v>
          </cell>
          <cell r="C1244">
            <v>1885</v>
          </cell>
          <cell r="D1244">
            <v>6297</v>
          </cell>
          <cell r="F1244" t="str">
            <v>Southeast Rockford Site, IL</v>
          </cell>
          <cell r="G1244" t="str">
            <v>BU-901</v>
          </cell>
          <cell r="H1244" t="str">
            <v>CORPORATE LANDFILLS</v>
          </cell>
          <cell r="I1244" t="str">
            <v>CORP LF</v>
          </cell>
          <cell r="J1244" t="str">
            <v>CORPORATE LANDFILL DISTRICT</v>
          </cell>
          <cell r="K1244" t="str">
            <v>CORPORATE</v>
          </cell>
          <cell r="L1244" t="str">
            <v>CORPORATE</v>
          </cell>
        </row>
        <row r="1245">
          <cell r="A1245" t="str">
            <v>XK3</v>
          </cell>
          <cell r="B1245" t="str">
            <v>XK3-10-A-AZ-03O-050</v>
          </cell>
          <cell r="C1245">
            <v>1886</v>
          </cell>
          <cell r="D1245">
            <v>6298</v>
          </cell>
          <cell r="F1245" t="str">
            <v>Southern Ocean LF, NJ</v>
          </cell>
          <cell r="G1245" t="str">
            <v>BU-901</v>
          </cell>
          <cell r="H1245" t="str">
            <v>CORPORATE LANDFILLS</v>
          </cell>
          <cell r="I1245" t="str">
            <v>CORP LF</v>
          </cell>
          <cell r="J1245" t="str">
            <v>CORPORATE LANDFILL DISTRICT</v>
          </cell>
          <cell r="K1245" t="str">
            <v>CORPORATE</v>
          </cell>
          <cell r="L1245" t="str">
            <v>CORPORATE</v>
          </cell>
        </row>
        <row r="1246">
          <cell r="A1246" t="str">
            <v>XK4</v>
          </cell>
          <cell r="B1246" t="str">
            <v>XK4-10-A-AZ-03O-050</v>
          </cell>
          <cell r="C1246">
            <v>1887</v>
          </cell>
          <cell r="D1246">
            <v>6299</v>
          </cell>
          <cell r="F1246" t="str">
            <v>Stickney/Tyler Ave LF, OH</v>
          </cell>
          <cell r="G1246" t="str">
            <v>BU-901</v>
          </cell>
          <cell r="H1246" t="str">
            <v>CORPORATE LANDFILLS</v>
          </cell>
          <cell r="I1246" t="str">
            <v>CORP LF</v>
          </cell>
          <cell r="J1246" t="str">
            <v>CORPORATE LANDFILL DISTRICT</v>
          </cell>
          <cell r="K1246" t="str">
            <v>CORPORATE</v>
          </cell>
          <cell r="L1246" t="str">
            <v>CORPORATE</v>
          </cell>
        </row>
        <row r="1247">
          <cell r="A1247" t="str">
            <v>XK5</v>
          </cell>
          <cell r="B1247" t="str">
            <v>XK5-10-A-AZ-03O-050</v>
          </cell>
          <cell r="C1247">
            <v>1888</v>
          </cell>
          <cell r="D1247">
            <v>6300</v>
          </cell>
          <cell r="F1247" t="str">
            <v>Summit National Site, OH</v>
          </cell>
          <cell r="G1247" t="str">
            <v>BU-901</v>
          </cell>
          <cell r="H1247" t="str">
            <v>CORPORATE LANDFILLS</v>
          </cell>
          <cell r="I1247" t="str">
            <v>CORP LF</v>
          </cell>
          <cell r="J1247" t="str">
            <v>CORPORATE LANDFILL DISTRICT</v>
          </cell>
          <cell r="K1247" t="str">
            <v>CORPORATE</v>
          </cell>
          <cell r="L1247" t="str">
            <v>CORPORATE</v>
          </cell>
        </row>
        <row r="1248">
          <cell r="A1248" t="str">
            <v>XK6</v>
          </cell>
          <cell r="B1248" t="str">
            <v>XK6-10-A-AZ-03O-050</v>
          </cell>
          <cell r="C1248">
            <v>1889</v>
          </cell>
          <cell r="D1248">
            <v>6301</v>
          </cell>
          <cell r="F1248" t="str">
            <v>Tabernacle Drum Site (USX), NJ</v>
          </cell>
          <cell r="G1248" t="str">
            <v>BU-901</v>
          </cell>
          <cell r="H1248" t="str">
            <v>CORPORATE LANDFILLS</v>
          </cell>
          <cell r="I1248" t="str">
            <v>CORP LF</v>
          </cell>
          <cell r="J1248" t="str">
            <v>CORPORATE LANDFILL DISTRICT</v>
          </cell>
          <cell r="K1248" t="str">
            <v>CORPORATE</v>
          </cell>
          <cell r="L1248" t="str">
            <v>CORPORATE</v>
          </cell>
        </row>
        <row r="1249">
          <cell r="A1249" t="str">
            <v>XK7</v>
          </cell>
          <cell r="B1249" t="str">
            <v>XK7-10-A-AZ-03O-050</v>
          </cell>
          <cell r="C1249">
            <v>1890</v>
          </cell>
          <cell r="D1249">
            <v>6302</v>
          </cell>
          <cell r="F1249" t="str">
            <v>Tri-County/Elgin LF, IL</v>
          </cell>
          <cell r="G1249" t="str">
            <v>BU-901</v>
          </cell>
          <cell r="H1249" t="str">
            <v>CORPORATE LANDFILLS</v>
          </cell>
          <cell r="I1249" t="str">
            <v>CORP LF</v>
          </cell>
          <cell r="J1249" t="str">
            <v>CORPORATE LANDFILL DISTRICT</v>
          </cell>
          <cell r="K1249" t="str">
            <v>CORPORATE</v>
          </cell>
          <cell r="L1249" t="str">
            <v>CORPORATE</v>
          </cell>
        </row>
        <row r="1250">
          <cell r="A1250" t="str">
            <v>XK8</v>
          </cell>
          <cell r="B1250" t="str">
            <v>XK8-10-A-AZ-03O-050</v>
          </cell>
          <cell r="C1250">
            <v>1891</v>
          </cell>
          <cell r="D1250">
            <v>6303</v>
          </cell>
          <cell r="F1250" t="str">
            <v>Tulalip, WA</v>
          </cell>
          <cell r="G1250" t="str">
            <v>BU-901</v>
          </cell>
          <cell r="H1250" t="str">
            <v>CORPORATE LANDFILLS</v>
          </cell>
          <cell r="I1250" t="str">
            <v>CORP LF</v>
          </cell>
          <cell r="J1250" t="str">
            <v>CORPORATE LANDFILL DISTRICT</v>
          </cell>
          <cell r="K1250" t="str">
            <v>CORPORATE</v>
          </cell>
          <cell r="L1250" t="str">
            <v>CORPORATE</v>
          </cell>
        </row>
        <row r="1251">
          <cell r="A1251" t="str">
            <v>XL0</v>
          </cell>
          <cell r="B1251" t="str">
            <v>XL0-10-A-AZ-03O-050</v>
          </cell>
          <cell r="C1251">
            <v>1892</v>
          </cell>
          <cell r="D1251">
            <v>6304</v>
          </cell>
          <cell r="F1251" t="str">
            <v>Western Processing, WA</v>
          </cell>
          <cell r="G1251" t="str">
            <v>BU-901</v>
          </cell>
          <cell r="H1251" t="str">
            <v>CORPORATE LANDFILLS</v>
          </cell>
          <cell r="I1251" t="str">
            <v>CORP LF</v>
          </cell>
          <cell r="J1251" t="str">
            <v>CORPORATE LANDFILL DISTRICT</v>
          </cell>
          <cell r="K1251" t="str">
            <v>CORPORATE</v>
          </cell>
          <cell r="L1251" t="str">
            <v>CORPORATE</v>
          </cell>
        </row>
        <row r="1252">
          <cell r="A1252" t="str">
            <v>XL1</v>
          </cell>
          <cell r="B1252" t="str">
            <v>XL1-10-A-AZ-03O-050</v>
          </cell>
          <cell r="C1252">
            <v>1893</v>
          </cell>
          <cell r="D1252">
            <v>6305</v>
          </cell>
          <cell r="F1252" t="str">
            <v>Wingate Road Incinerator, FL</v>
          </cell>
          <cell r="G1252" t="str">
            <v>BU-901</v>
          </cell>
          <cell r="H1252" t="str">
            <v>CORPORATE LANDFILLS</v>
          </cell>
          <cell r="I1252" t="str">
            <v>CORP LF</v>
          </cell>
          <cell r="J1252" t="str">
            <v>CORPORATE LANDFILL DISTRICT</v>
          </cell>
          <cell r="K1252" t="str">
            <v>CORPORATE</v>
          </cell>
          <cell r="L1252" t="str">
            <v>CORPORATE</v>
          </cell>
        </row>
        <row r="1253">
          <cell r="A1253" t="str">
            <v>XL2</v>
          </cell>
          <cell r="B1253" t="str">
            <v>XL2-10-A-AZ-03O-050</v>
          </cell>
          <cell r="C1253">
            <v>1894</v>
          </cell>
          <cell r="D1253">
            <v>6306</v>
          </cell>
          <cell r="F1253" t="str">
            <v>Yeoman Creek LF, IL</v>
          </cell>
          <cell r="G1253" t="str">
            <v>BU-901</v>
          </cell>
          <cell r="H1253" t="str">
            <v>CORPORATE LANDFILLS</v>
          </cell>
          <cell r="I1253" t="str">
            <v>CORP LF</v>
          </cell>
          <cell r="J1253" t="str">
            <v>CORPORATE LANDFILL DISTRICT</v>
          </cell>
          <cell r="K1253" t="str">
            <v>CORPORATE</v>
          </cell>
          <cell r="L1253" t="str">
            <v>CORPORATE</v>
          </cell>
        </row>
        <row r="1254">
          <cell r="A1254" t="str">
            <v>X97</v>
          </cell>
          <cell r="B1254" t="str">
            <v>X97-10-A-AZ-03O-050</v>
          </cell>
          <cell r="C1254">
            <v>1794</v>
          </cell>
          <cell r="D1254">
            <v>6322</v>
          </cell>
          <cell r="F1254" t="str">
            <v>AW  Trans River - Bridge</v>
          </cell>
          <cell r="G1254" t="str">
            <v>BU-901</v>
          </cell>
          <cell r="H1254" t="str">
            <v>CORPORATE LANDFILLS</v>
          </cell>
          <cell r="I1254" t="str">
            <v>CORP LF</v>
          </cell>
          <cell r="J1254" t="str">
            <v>CORPORATE LANDFILL DISTRICT</v>
          </cell>
          <cell r="K1254" t="str">
            <v>CORPORATE</v>
          </cell>
          <cell r="L1254" t="str">
            <v>CORPORATE</v>
          </cell>
        </row>
        <row r="1255">
          <cell r="A1255" t="str">
            <v>X95</v>
          </cell>
          <cell r="B1255" t="str">
            <v>X95-10-A-AZ-03O-050</v>
          </cell>
          <cell r="C1255">
            <v>1792</v>
          </cell>
          <cell r="D1255">
            <v>6323</v>
          </cell>
          <cell r="F1255" t="str">
            <v>Energy Systems Bridge - Boston</v>
          </cell>
          <cell r="G1255" t="str">
            <v>BU-901</v>
          </cell>
          <cell r="H1255" t="str">
            <v>CORPORATE LANDFILLS</v>
          </cell>
          <cell r="I1255" t="str">
            <v>CORP LF</v>
          </cell>
          <cell r="J1255" t="str">
            <v>CORPORATE LANDFILL DISTRICT</v>
          </cell>
          <cell r="K1255" t="str">
            <v>CORPORATE</v>
          </cell>
          <cell r="L1255" t="str">
            <v>CORPORATE</v>
          </cell>
        </row>
        <row r="1256">
          <cell r="A1256" t="str">
            <v>X94</v>
          </cell>
          <cell r="B1256" t="str">
            <v>X94-10-A-AZ-03O-050</v>
          </cell>
          <cell r="C1256">
            <v>1791</v>
          </cell>
          <cell r="D1256">
            <v>6324</v>
          </cell>
          <cell r="F1256" t="str">
            <v>AW  Services Group Bridge</v>
          </cell>
          <cell r="G1256" t="str">
            <v>BU-901</v>
          </cell>
          <cell r="H1256" t="str">
            <v>CORPORATE LANDFILLS</v>
          </cell>
          <cell r="I1256" t="str">
            <v>CORP LF</v>
          </cell>
          <cell r="J1256" t="str">
            <v>CORPORATE LANDFILL DISTRICT</v>
          </cell>
          <cell r="K1256" t="str">
            <v>CORPORATE</v>
          </cell>
          <cell r="L1256" t="str">
            <v>CORPORATE</v>
          </cell>
        </row>
        <row r="1257">
          <cell r="A1257" t="str">
            <v>X93</v>
          </cell>
          <cell r="B1257" t="str">
            <v>X93-10-A-AZ-03O-050</v>
          </cell>
          <cell r="C1257">
            <v>1790</v>
          </cell>
          <cell r="D1257">
            <v>6325</v>
          </cell>
          <cell r="F1257" t="str">
            <v>AW  Europe Bridge</v>
          </cell>
          <cell r="G1257" t="str">
            <v>BU-901</v>
          </cell>
          <cell r="H1257" t="str">
            <v>CORPORATE LANDFILLS</v>
          </cell>
          <cell r="I1257" t="str">
            <v>CORP LF</v>
          </cell>
          <cell r="J1257" t="str">
            <v>CORPORATE LANDFILL DISTRICT</v>
          </cell>
          <cell r="K1257" t="str">
            <v>CORPORATE</v>
          </cell>
          <cell r="L1257" t="str">
            <v>CORPORATE</v>
          </cell>
        </row>
        <row r="1258">
          <cell r="A1258" t="str">
            <v>X98</v>
          </cell>
          <cell r="B1258" t="str">
            <v>X98-10-A-AZ-03O-050</v>
          </cell>
          <cell r="C1258">
            <v>1795</v>
          </cell>
          <cell r="D1258">
            <v>6326</v>
          </cell>
          <cell r="F1258" t="str">
            <v>AW  Energy Systems of Plymouth</v>
          </cell>
          <cell r="G1258" t="str">
            <v>BU-901</v>
          </cell>
          <cell r="H1258" t="str">
            <v>CORPORATE LANDFILLS</v>
          </cell>
          <cell r="I1258" t="str">
            <v>CORP LF</v>
          </cell>
          <cell r="J1258" t="str">
            <v>CORPORATE LANDFILL DISTRICT</v>
          </cell>
          <cell r="K1258" t="str">
            <v>CORPORATE</v>
          </cell>
          <cell r="L1258" t="str">
            <v>CORPORATE</v>
          </cell>
        </row>
        <row r="1259">
          <cell r="A1259" t="str">
            <v>X96</v>
          </cell>
          <cell r="B1259" t="str">
            <v>X96-10-A-AZ-03O-050</v>
          </cell>
          <cell r="C1259">
            <v>1793</v>
          </cell>
          <cell r="D1259">
            <v>6327</v>
          </cell>
          <cell r="F1259" t="str">
            <v>AW  of Asia Pacific - Bridge</v>
          </cell>
          <cell r="G1259" t="str">
            <v>BU-901</v>
          </cell>
          <cell r="H1259" t="str">
            <v>CORPORATE LANDFILLS</v>
          </cell>
          <cell r="I1259" t="str">
            <v>CORP LF</v>
          </cell>
          <cell r="J1259" t="str">
            <v>CORPORATE LANDFILL DISTRICT</v>
          </cell>
          <cell r="K1259" t="str">
            <v>CORPORATE</v>
          </cell>
          <cell r="L1259" t="str">
            <v>CORPORATE</v>
          </cell>
        </row>
        <row r="1260">
          <cell r="A1260" t="str">
            <v>X67</v>
          </cell>
          <cell r="B1260" t="str">
            <v>X67-10-A-AZ-03O-050</v>
          </cell>
          <cell r="C1260">
            <v>1786</v>
          </cell>
          <cell r="D1260">
            <v>6328</v>
          </cell>
          <cell r="F1260" t="str">
            <v>Consolidated Processing Bridge</v>
          </cell>
          <cell r="G1260" t="str">
            <v>BU-901</v>
          </cell>
          <cell r="H1260" t="str">
            <v>CORPORATE LANDFILLS</v>
          </cell>
          <cell r="I1260" t="str">
            <v>CORP LF</v>
          </cell>
          <cell r="J1260" t="str">
            <v>CORPORATE LANDFILL DISTRICT</v>
          </cell>
          <cell r="K1260" t="str">
            <v>CORPORATE</v>
          </cell>
          <cell r="L1260" t="str">
            <v>CORPORATE</v>
          </cell>
        </row>
        <row r="1261">
          <cell r="A1261" t="str">
            <v>W01</v>
          </cell>
          <cell r="B1261" t="str">
            <v>W01-10-A-AZ-A4O-050</v>
          </cell>
          <cell r="C1261">
            <v>1490</v>
          </cell>
          <cell r="D1261">
            <v>6601</v>
          </cell>
          <cell r="F1261" t="str">
            <v>Allied Receivables Funding Inc</v>
          </cell>
          <cell r="G1261" t="str">
            <v>BU-903</v>
          </cell>
          <cell r="H1261" t="str">
            <v>A/R SECURITIZATION</v>
          </cell>
          <cell r="I1261" t="str">
            <v>A/R DIST</v>
          </cell>
          <cell r="J1261" t="str">
            <v>A/R DISTRICT - SECURITIZATION</v>
          </cell>
          <cell r="K1261" t="str">
            <v>CORPORATE</v>
          </cell>
          <cell r="L1261" t="str">
            <v>CORPORATE</v>
          </cell>
        </row>
        <row r="1262">
          <cell r="A1262" t="str">
            <v>W02</v>
          </cell>
          <cell r="B1262" t="str">
            <v>W02-10-A-AZ-03O-050</v>
          </cell>
          <cell r="C1262">
            <v>1491</v>
          </cell>
          <cell r="D1262">
            <v>6602</v>
          </cell>
          <cell r="F1262" t="str">
            <v>Allied Recv Funding - Elim Co</v>
          </cell>
          <cell r="G1262" t="str">
            <v>BU-903</v>
          </cell>
          <cell r="H1262" t="str">
            <v>A/R SECURITIZATION</v>
          </cell>
          <cell r="I1262" t="str">
            <v>A/R DIST</v>
          </cell>
          <cell r="J1262" t="str">
            <v>A/R DISTRICT - SECURITIZATION</v>
          </cell>
          <cell r="K1262" t="str">
            <v>CORPORATE</v>
          </cell>
          <cell r="L1262" t="str">
            <v>CORPORATE</v>
          </cell>
        </row>
        <row r="1263">
          <cell r="A1263" t="str">
            <v>W03</v>
          </cell>
          <cell r="B1263" t="str">
            <v>W03-10-A-AZ-03O-050</v>
          </cell>
          <cell r="C1263">
            <v>1492</v>
          </cell>
          <cell r="D1263">
            <v>6603</v>
          </cell>
          <cell r="F1263" t="str">
            <v>AWIN Management, Inc.</v>
          </cell>
          <cell r="G1263" t="str">
            <v>BU-903</v>
          </cell>
          <cell r="H1263" t="str">
            <v>A/R SECURITIZATION</v>
          </cell>
          <cell r="I1263" t="str">
            <v>A/R DIST</v>
          </cell>
          <cell r="J1263" t="str">
            <v>A/R DISTRICT - SECURITIZATION</v>
          </cell>
          <cell r="K1263" t="str">
            <v>CORPORATE</v>
          </cell>
          <cell r="L1263" t="str">
            <v>CORPORATE</v>
          </cell>
        </row>
        <row r="1264">
          <cell r="A1264" t="str">
            <v>W11</v>
          </cell>
          <cell r="B1264" t="str">
            <v>W11-10-A-AZ-A4O-050</v>
          </cell>
          <cell r="C1264">
            <v>1493</v>
          </cell>
          <cell r="D1264">
            <v>6604</v>
          </cell>
          <cell r="F1264" t="str">
            <v>Allied Receivables Funding Inc</v>
          </cell>
          <cell r="G1264" t="str">
            <v>BU-903</v>
          </cell>
          <cell r="H1264" t="str">
            <v>A/R SECURITIZATION</v>
          </cell>
          <cell r="I1264" t="str">
            <v>A/R DIST</v>
          </cell>
          <cell r="J1264" t="str">
            <v>A/R DISTRICT - SECURITIZATION</v>
          </cell>
          <cell r="K1264" t="str">
            <v>CORPORATE</v>
          </cell>
          <cell r="L1264" t="str">
            <v>CORPORATE</v>
          </cell>
        </row>
        <row r="1265">
          <cell r="A1265" t="str">
            <v>W12</v>
          </cell>
          <cell r="B1265" t="str">
            <v>W12-10-A-AZ-03O-050</v>
          </cell>
          <cell r="C1265">
            <v>1494</v>
          </cell>
          <cell r="D1265">
            <v>6605</v>
          </cell>
          <cell r="F1265" t="str">
            <v>Allied Recv Funding - Elim Co</v>
          </cell>
          <cell r="G1265" t="str">
            <v>BU-903</v>
          </cell>
          <cell r="H1265" t="str">
            <v>A/R SECURITIZATION</v>
          </cell>
          <cell r="I1265" t="str">
            <v>A/R DIST</v>
          </cell>
          <cell r="J1265" t="str">
            <v>A/R DISTRICT - SECURITIZATION</v>
          </cell>
          <cell r="K1265" t="str">
            <v>CORPORATE</v>
          </cell>
          <cell r="L1265" t="str">
            <v>CORPORATE</v>
          </cell>
        </row>
        <row r="1266">
          <cell r="A1266" t="str">
            <v>W13</v>
          </cell>
          <cell r="B1266" t="str">
            <v>W13-10-A-AZ-03O-050</v>
          </cell>
          <cell r="C1266">
            <v>1495</v>
          </cell>
          <cell r="D1266">
            <v>6606</v>
          </cell>
          <cell r="F1266" t="str">
            <v>AWIN Management, Inc.</v>
          </cell>
          <cell r="G1266" t="str">
            <v>BU-903</v>
          </cell>
          <cell r="H1266" t="str">
            <v>A/R SECURITIZATION</v>
          </cell>
          <cell r="I1266" t="str">
            <v>A/R DIST</v>
          </cell>
          <cell r="J1266" t="str">
            <v>A/R DISTRICT - SECURITIZATION</v>
          </cell>
          <cell r="K1266" t="str">
            <v>CORPORATE</v>
          </cell>
          <cell r="L1266" t="str">
            <v>CORPORATE</v>
          </cell>
        </row>
        <row r="1267">
          <cell r="A1267" t="str">
            <v>W21</v>
          </cell>
          <cell r="B1267" t="str">
            <v>W21-10-A-AZ-A4O-050</v>
          </cell>
          <cell r="C1267">
            <v>1496</v>
          </cell>
          <cell r="D1267">
            <v>6607</v>
          </cell>
          <cell r="F1267" t="str">
            <v>Allied Receivables Funding Inc</v>
          </cell>
          <cell r="G1267" t="str">
            <v>BU-903</v>
          </cell>
          <cell r="H1267" t="str">
            <v>A/R SECURITIZATION</v>
          </cell>
          <cell r="I1267" t="str">
            <v>A/R DIST</v>
          </cell>
          <cell r="J1267" t="str">
            <v>A/R DISTRICT - SECURITIZATION</v>
          </cell>
          <cell r="K1267" t="str">
            <v>CORPORATE</v>
          </cell>
          <cell r="L1267" t="str">
            <v>CORPORATE</v>
          </cell>
        </row>
        <row r="1268">
          <cell r="A1268" t="str">
            <v>W22</v>
          </cell>
          <cell r="B1268" t="str">
            <v>W22-10-A-AZ-03O-050</v>
          </cell>
          <cell r="C1268">
            <v>1497</v>
          </cell>
          <cell r="D1268">
            <v>6608</v>
          </cell>
          <cell r="F1268" t="str">
            <v>AWIN MANAGEMENT, INC.</v>
          </cell>
          <cell r="G1268" t="str">
            <v>BU-903</v>
          </cell>
          <cell r="H1268" t="str">
            <v>A/R SECURITIZATION</v>
          </cell>
          <cell r="I1268" t="str">
            <v>A/R DIST</v>
          </cell>
          <cell r="J1268" t="str">
            <v>A/R DISTRICT - SECURITIZATION</v>
          </cell>
          <cell r="K1268" t="str">
            <v>CORPORATE</v>
          </cell>
          <cell r="L1268" t="str">
            <v>CORPORATE</v>
          </cell>
        </row>
        <row r="1269">
          <cell r="A1269" t="str">
            <v>W23</v>
          </cell>
          <cell r="B1269" t="str">
            <v>W23-10-A-AZ-03O-050</v>
          </cell>
          <cell r="C1269">
            <v>1498</v>
          </cell>
          <cell r="D1269">
            <v>6609</v>
          </cell>
          <cell r="F1269" t="str">
            <v>AWIN MANAGEMENT, INC.</v>
          </cell>
          <cell r="G1269" t="str">
            <v>BU-903</v>
          </cell>
          <cell r="H1269" t="str">
            <v>A/R SECURITIZATION</v>
          </cell>
          <cell r="I1269" t="str">
            <v>A/R DIST</v>
          </cell>
          <cell r="J1269" t="str">
            <v>A/R DISTRICT - SECURITIZATION</v>
          </cell>
          <cell r="K1269" t="str">
            <v>CORPORATE</v>
          </cell>
          <cell r="L1269" t="str">
            <v>CORPORATE</v>
          </cell>
        </row>
        <row r="1270">
          <cell r="A1270" t="str">
            <v>WA0</v>
          </cell>
          <cell r="B1270" t="str">
            <v>WA0-10-A-AZ-06O-050</v>
          </cell>
          <cell r="C1270">
            <v>1499</v>
          </cell>
          <cell r="D1270">
            <v>6610</v>
          </cell>
          <cell r="F1270" t="str">
            <v>Allied Services, LLC</v>
          </cell>
          <cell r="G1270" t="str">
            <v>BU-903</v>
          </cell>
          <cell r="H1270" t="str">
            <v>A/R SECURITIZATION</v>
          </cell>
          <cell r="I1270" t="str">
            <v>A/R DIST</v>
          </cell>
          <cell r="J1270" t="str">
            <v>A/R DISTRICT - SECURITIZATION</v>
          </cell>
          <cell r="K1270" t="str">
            <v>CORPORATE</v>
          </cell>
          <cell r="L1270" t="str">
            <v>CORPORATE</v>
          </cell>
        </row>
        <row r="1271">
          <cell r="A1271" t="str">
            <v>WA1</v>
          </cell>
          <cell r="B1271" t="str">
            <v>WA1-10-A-AZ-13O-050</v>
          </cell>
          <cell r="C1271">
            <v>1500</v>
          </cell>
          <cell r="D1271">
            <v>6611</v>
          </cell>
          <cell r="F1271" t="str">
            <v>Allied Waste Systems, Inc.(DE)</v>
          </cell>
          <cell r="G1271" t="str">
            <v>BU-903</v>
          </cell>
          <cell r="H1271" t="str">
            <v>A/R SECURITIZATION</v>
          </cell>
          <cell r="I1271" t="str">
            <v>A/R DIST</v>
          </cell>
          <cell r="J1271" t="str">
            <v>A/R DISTRICT - SECURITIZATION</v>
          </cell>
          <cell r="K1271" t="str">
            <v>CORPORATE</v>
          </cell>
          <cell r="L1271" t="str">
            <v>CORPORATE</v>
          </cell>
        </row>
        <row r="1272">
          <cell r="A1272" t="str">
            <v>WA2</v>
          </cell>
          <cell r="B1272" t="str">
            <v>WA2-10-A-AZ-07O-050</v>
          </cell>
          <cell r="C1272">
            <v>1501</v>
          </cell>
          <cell r="D1272">
            <v>6612</v>
          </cell>
          <cell r="F1272" t="str">
            <v>Allied Waste Trans., Inc.</v>
          </cell>
          <cell r="G1272" t="str">
            <v>BU-903</v>
          </cell>
          <cell r="H1272" t="str">
            <v>A/R SECURITIZATION</v>
          </cell>
          <cell r="I1272" t="str">
            <v>A/R DIST</v>
          </cell>
          <cell r="J1272" t="str">
            <v>A/R DISTRICT - SECURITIZATION</v>
          </cell>
          <cell r="K1272" t="str">
            <v>CORPORATE</v>
          </cell>
          <cell r="L1272" t="str">
            <v>CORPORATE</v>
          </cell>
        </row>
        <row r="1273">
          <cell r="A1273" t="str">
            <v>WA3</v>
          </cell>
          <cell r="B1273" t="str">
            <v>WA3-10-A-AZ-C1O-050</v>
          </cell>
          <cell r="C1273">
            <v>1502</v>
          </cell>
          <cell r="D1273">
            <v>6613</v>
          </cell>
          <cell r="F1273" t="str">
            <v>AW Services of NA</v>
          </cell>
          <cell r="G1273" t="str">
            <v>BU-903</v>
          </cell>
          <cell r="H1273" t="str">
            <v>A/R SECURITIZATION</v>
          </cell>
          <cell r="I1273" t="str">
            <v>A/R DIST</v>
          </cell>
          <cell r="J1273" t="str">
            <v>A/R DISTRICT - SECURITIZATION</v>
          </cell>
          <cell r="K1273" t="str">
            <v>CORPORATE</v>
          </cell>
          <cell r="L1273" t="str">
            <v>CORPORATE</v>
          </cell>
        </row>
        <row r="1274">
          <cell r="A1274" t="str">
            <v>WA4</v>
          </cell>
          <cell r="B1274" t="str">
            <v>WA4-10-A-AZ-8WO-050</v>
          </cell>
          <cell r="C1274">
            <v>1503</v>
          </cell>
          <cell r="D1274">
            <v>6614</v>
          </cell>
          <cell r="F1274" t="str">
            <v>AW Services of IN, LP</v>
          </cell>
          <cell r="G1274" t="str">
            <v>BU-903</v>
          </cell>
          <cell r="H1274" t="str">
            <v>A/R SECURITIZATION</v>
          </cell>
          <cell r="I1274" t="str">
            <v>A/R DIST</v>
          </cell>
          <cell r="J1274" t="str">
            <v>A/R DISTRICT - SECURITIZATION</v>
          </cell>
          <cell r="K1274" t="str">
            <v>CORPORATE</v>
          </cell>
          <cell r="L1274" t="str">
            <v>CORPORATE</v>
          </cell>
        </row>
        <row r="1275">
          <cell r="A1275" t="str">
            <v>WA5</v>
          </cell>
          <cell r="B1275" t="str">
            <v>WA5-10-A-AZ-8OO-050</v>
          </cell>
          <cell r="C1275">
            <v>1504</v>
          </cell>
          <cell r="D1275">
            <v>6615</v>
          </cell>
          <cell r="F1275" t="str">
            <v>AW Services of MA, LLC</v>
          </cell>
          <cell r="G1275" t="str">
            <v>BU-903</v>
          </cell>
          <cell r="H1275" t="str">
            <v>A/R SECURITIZATION</v>
          </cell>
          <cell r="I1275" t="str">
            <v>A/R DIST</v>
          </cell>
          <cell r="J1275" t="str">
            <v>A/R DISTRICT - SECURITIZATION</v>
          </cell>
          <cell r="K1275" t="str">
            <v>CORPORATE</v>
          </cell>
          <cell r="L1275" t="str">
            <v>CORPORATE</v>
          </cell>
        </row>
        <row r="1276">
          <cell r="A1276" t="str">
            <v>WA6</v>
          </cell>
          <cell r="B1276" t="str">
            <v>WA6-10-A-AZ-8AO-050</v>
          </cell>
          <cell r="C1276">
            <v>1505</v>
          </cell>
          <cell r="D1276">
            <v>6616</v>
          </cell>
          <cell r="F1276" t="str">
            <v>AW Services of PA, LLC</v>
          </cell>
          <cell r="G1276" t="str">
            <v>BU-903</v>
          </cell>
          <cell r="H1276" t="str">
            <v>A/R SECURITIZATION</v>
          </cell>
          <cell r="I1276" t="str">
            <v>A/R DIST</v>
          </cell>
          <cell r="J1276" t="str">
            <v>A/R DISTRICT - SECURITIZATION</v>
          </cell>
          <cell r="K1276" t="str">
            <v>CORPORATE</v>
          </cell>
          <cell r="L1276" t="str">
            <v>CORPORATE</v>
          </cell>
        </row>
        <row r="1277">
          <cell r="A1277" t="str">
            <v>WA7</v>
          </cell>
          <cell r="B1277" t="str">
            <v>WA7-10-A-AZ-8ZO-050</v>
          </cell>
          <cell r="C1277">
            <v>1506</v>
          </cell>
          <cell r="D1277">
            <v>6617</v>
          </cell>
          <cell r="F1277" t="str">
            <v>AW Services of TX, LP</v>
          </cell>
          <cell r="G1277" t="str">
            <v>BU-903</v>
          </cell>
          <cell r="H1277" t="str">
            <v>A/R SECURITIZATION</v>
          </cell>
          <cell r="I1277" t="str">
            <v>A/R DIST</v>
          </cell>
          <cell r="J1277" t="str">
            <v>A/R DISTRICT - SECURITIZATION</v>
          </cell>
          <cell r="K1277" t="str">
            <v>CORPORATE</v>
          </cell>
          <cell r="L1277" t="str">
            <v>CORPORATE</v>
          </cell>
        </row>
        <row r="1278">
          <cell r="A1278" t="str">
            <v>WA8</v>
          </cell>
          <cell r="B1278" t="str">
            <v>WA8-10-A-AZ-9BO-050</v>
          </cell>
          <cell r="C1278">
            <v>1507</v>
          </cell>
          <cell r="D1278">
            <v>6618</v>
          </cell>
          <cell r="F1278" t="str">
            <v>AW Services, LLC</v>
          </cell>
          <cell r="G1278" t="str">
            <v>BU-903</v>
          </cell>
          <cell r="H1278" t="str">
            <v>A/R SECURITIZATION</v>
          </cell>
          <cell r="I1278" t="str">
            <v>A/R DIST</v>
          </cell>
          <cell r="J1278" t="str">
            <v>A/R DISTRICT - SECURITIZATION</v>
          </cell>
          <cell r="K1278" t="str">
            <v>CORPORATE</v>
          </cell>
          <cell r="L1278" t="str">
            <v>CORPORATE</v>
          </cell>
        </row>
        <row r="1279">
          <cell r="A1279" t="str">
            <v>WA9</v>
          </cell>
          <cell r="B1279" t="str">
            <v>WA9-10-A-AZ-3PO-050</v>
          </cell>
          <cell r="C1279">
            <v>1508</v>
          </cell>
          <cell r="D1279">
            <v>6619</v>
          </cell>
          <cell r="F1279" t="str">
            <v>AW Sys  of N.A., Inc.</v>
          </cell>
          <cell r="G1279" t="str">
            <v>BU-903</v>
          </cell>
          <cell r="H1279" t="str">
            <v>A/R SECURITIZATION</v>
          </cell>
          <cell r="I1279" t="str">
            <v>A/R DIST</v>
          </cell>
          <cell r="J1279" t="str">
            <v>A/R DISTRICT - SECURITIZATION</v>
          </cell>
          <cell r="K1279" t="str">
            <v>CORPORATE</v>
          </cell>
          <cell r="L1279" t="str">
            <v>CORPORATE</v>
          </cell>
        </row>
        <row r="1280">
          <cell r="A1280" t="str">
            <v>WB0</v>
          </cell>
          <cell r="B1280" t="str">
            <v>WB0-10-A-AZ-9UO-050</v>
          </cell>
          <cell r="C1280">
            <v>1509</v>
          </cell>
          <cell r="D1280">
            <v>6620</v>
          </cell>
          <cell r="F1280" t="str">
            <v>Total Roll-off's, LLC</v>
          </cell>
          <cell r="G1280" t="str">
            <v>BU-903</v>
          </cell>
          <cell r="H1280" t="str">
            <v>A/R SECURITIZATION</v>
          </cell>
          <cell r="I1280" t="str">
            <v>A/R DIST</v>
          </cell>
          <cell r="J1280" t="str">
            <v>A/R DISTRICT - SECURITIZATION</v>
          </cell>
          <cell r="K1280" t="str">
            <v>CORPORATE</v>
          </cell>
          <cell r="L1280" t="str">
            <v>CORPORATE</v>
          </cell>
        </row>
        <row r="1281">
          <cell r="A1281" t="str">
            <v>WB1</v>
          </cell>
          <cell r="B1281" t="str">
            <v>WB1-10-A-AZ-5WO-050</v>
          </cell>
          <cell r="C1281">
            <v>1510</v>
          </cell>
          <cell r="D1281">
            <v>6621</v>
          </cell>
          <cell r="F1281" t="str">
            <v>AW  of Florida, Inc.</v>
          </cell>
          <cell r="G1281" t="str">
            <v>BU-903</v>
          </cell>
          <cell r="H1281" t="str">
            <v>A/R SECURITIZATION</v>
          </cell>
          <cell r="I1281" t="str">
            <v>A/R DIST</v>
          </cell>
          <cell r="J1281" t="str">
            <v>A/R DISTRICT - SECURITIZATION</v>
          </cell>
          <cell r="K1281" t="str">
            <v>CORPORATE</v>
          </cell>
          <cell r="L1281" t="str">
            <v>CORPORATE</v>
          </cell>
        </row>
        <row r="1282">
          <cell r="A1282" t="str">
            <v>WB2</v>
          </cell>
          <cell r="B1282" t="str">
            <v>WB2-10-A-AZ-5ZO-050</v>
          </cell>
          <cell r="C1282">
            <v>1511</v>
          </cell>
          <cell r="D1282">
            <v>6622</v>
          </cell>
          <cell r="F1282" t="str">
            <v>AW  of Ohio, Inc.</v>
          </cell>
          <cell r="G1282" t="str">
            <v>BU-903</v>
          </cell>
          <cell r="H1282" t="str">
            <v>A/R SECURITIZATION</v>
          </cell>
          <cell r="I1282" t="str">
            <v>A/R DIST</v>
          </cell>
          <cell r="J1282" t="str">
            <v>A/R DISTRICT - SECURITIZATION</v>
          </cell>
          <cell r="K1282" t="str">
            <v>CORPORATE</v>
          </cell>
          <cell r="L1282" t="str">
            <v>CORPORATE</v>
          </cell>
        </row>
        <row r="1283">
          <cell r="A1283" t="str">
            <v>WB4</v>
          </cell>
          <cell r="B1283" t="str">
            <v>WB4-10-A-AZ-6BO-050</v>
          </cell>
          <cell r="C1283">
            <v>1512</v>
          </cell>
          <cell r="D1283">
            <v>6623</v>
          </cell>
          <cell r="F1283" t="str">
            <v>AW  of Tennessee, Inc.</v>
          </cell>
          <cell r="G1283" t="str">
            <v>BU-903</v>
          </cell>
          <cell r="H1283" t="str">
            <v>A/R SECURITIZATION</v>
          </cell>
          <cell r="I1283" t="str">
            <v>A/R DIST</v>
          </cell>
          <cell r="J1283" t="str">
            <v>A/R DISTRICT - SECURITIZATION</v>
          </cell>
          <cell r="K1283" t="str">
            <v>CORPORATE</v>
          </cell>
          <cell r="L1283" t="str">
            <v>CORPORATE</v>
          </cell>
        </row>
        <row r="1284">
          <cell r="A1284" t="str">
            <v>WB5</v>
          </cell>
          <cell r="B1284" t="str">
            <v>WB5-10-A-AZ-9OO-050</v>
          </cell>
          <cell r="C1284">
            <v>1513</v>
          </cell>
          <cell r="D1284">
            <v>6624</v>
          </cell>
          <cell r="F1284" t="str">
            <v>Delta Dade Recycling, Inc.</v>
          </cell>
          <cell r="G1284" t="str">
            <v>BU-903</v>
          </cell>
          <cell r="H1284" t="str">
            <v>A/R SECURITIZATION</v>
          </cell>
          <cell r="I1284" t="str">
            <v>A/R DIST</v>
          </cell>
          <cell r="J1284" t="str">
            <v>A/R DISTRICT - SECURITIZATION</v>
          </cell>
          <cell r="K1284" t="str">
            <v>CORPORATE</v>
          </cell>
          <cell r="L1284" t="str">
            <v>CORPORATE</v>
          </cell>
        </row>
        <row r="1285">
          <cell r="A1285" t="str">
            <v>WB7</v>
          </cell>
          <cell r="B1285" t="str">
            <v>WB7-10-A-AZ-9LO-050</v>
          </cell>
          <cell r="C1285">
            <v>1514</v>
          </cell>
          <cell r="D1285">
            <v>6625</v>
          </cell>
          <cell r="F1285" t="str">
            <v>Greenridge Waste Services, LLC</v>
          </cell>
          <cell r="G1285" t="str">
            <v>BU-903</v>
          </cell>
          <cell r="H1285" t="str">
            <v>A/R SECURITIZATION</v>
          </cell>
          <cell r="I1285" t="str">
            <v>A/R DIST</v>
          </cell>
          <cell r="J1285" t="str">
            <v>A/R DISTRICT - SECURITIZATION</v>
          </cell>
          <cell r="K1285" t="str">
            <v>CORPORATE</v>
          </cell>
          <cell r="L1285" t="str">
            <v>CORPORATE</v>
          </cell>
        </row>
        <row r="1286">
          <cell r="A1286" t="str">
            <v>WB8</v>
          </cell>
          <cell r="B1286" t="str">
            <v>WB8-10-A-AZ-6UO-050</v>
          </cell>
          <cell r="C1286">
            <v>1515</v>
          </cell>
          <cell r="D1286">
            <v>6626</v>
          </cell>
          <cell r="F1286" t="str">
            <v>PSI Waste Systems, Inc.</v>
          </cell>
          <cell r="G1286" t="str">
            <v>BU-903</v>
          </cell>
          <cell r="H1286" t="str">
            <v>A/R SECURITIZATION</v>
          </cell>
          <cell r="I1286" t="str">
            <v>A/R DIST</v>
          </cell>
          <cell r="J1286" t="str">
            <v>A/R DISTRICT - SECURITIZATION</v>
          </cell>
          <cell r="K1286" t="str">
            <v>CORPORATE</v>
          </cell>
          <cell r="L1286" t="str">
            <v>CORPORATE</v>
          </cell>
        </row>
        <row r="1287">
          <cell r="A1287" t="str">
            <v>WC0</v>
          </cell>
          <cell r="B1287" t="str">
            <v>WC0-10-A-AZ-06O-050</v>
          </cell>
          <cell r="C1287">
            <v>1516</v>
          </cell>
          <cell r="D1287">
            <v>6627</v>
          </cell>
          <cell r="F1287" t="str">
            <v>ALLIED SERVICES, LLC</v>
          </cell>
          <cell r="G1287" t="str">
            <v>BU-903</v>
          </cell>
          <cell r="H1287" t="str">
            <v>A/R SECURITIZATION</v>
          </cell>
          <cell r="I1287" t="str">
            <v>A/R DIST</v>
          </cell>
          <cell r="J1287" t="str">
            <v>A/R DISTRICT - SECURITIZATION</v>
          </cell>
          <cell r="K1287" t="str">
            <v>CORPORATE</v>
          </cell>
          <cell r="L1287" t="str">
            <v>CORPORATE</v>
          </cell>
        </row>
        <row r="1288">
          <cell r="A1288" t="str">
            <v>WC1</v>
          </cell>
          <cell r="B1288" t="str">
            <v>WC1-10-A-AZ-07O-050</v>
          </cell>
          <cell r="C1288">
            <v>1517</v>
          </cell>
          <cell r="D1288">
            <v>6628</v>
          </cell>
          <cell r="F1288" t="str">
            <v>ALLIED WASTE TRANSPORTATION,</v>
          </cell>
          <cell r="G1288" t="str">
            <v>BU-903</v>
          </cell>
          <cell r="H1288" t="str">
            <v>A/R SECURITIZATION</v>
          </cell>
          <cell r="I1288" t="str">
            <v>A/R DIST</v>
          </cell>
          <cell r="J1288" t="str">
            <v>A/R DISTRICT - SECURITIZATION</v>
          </cell>
          <cell r="K1288" t="str">
            <v>CORPORATE</v>
          </cell>
          <cell r="L1288" t="str">
            <v>CORPORATE</v>
          </cell>
        </row>
        <row r="1289">
          <cell r="A1289" t="str">
            <v>WC2</v>
          </cell>
          <cell r="B1289" t="str">
            <v>WC2-10-A-AZ-13O-050</v>
          </cell>
          <cell r="C1289">
            <v>1518</v>
          </cell>
          <cell r="D1289">
            <v>6629</v>
          </cell>
          <cell r="F1289" t="str">
            <v>ALLIED WASTE SYSTEMS, INC (DE)</v>
          </cell>
          <cell r="G1289" t="str">
            <v>BU-903</v>
          </cell>
          <cell r="H1289" t="str">
            <v>A/R SECURITIZATION</v>
          </cell>
          <cell r="I1289" t="str">
            <v>A/R DIST</v>
          </cell>
          <cell r="J1289" t="str">
            <v>A/R DISTRICT - SECURITIZATION</v>
          </cell>
          <cell r="K1289" t="str">
            <v>CORPORATE</v>
          </cell>
          <cell r="L1289" t="str">
            <v>CORPORATE</v>
          </cell>
        </row>
        <row r="1290">
          <cell r="A1290" t="str">
            <v>WC3</v>
          </cell>
          <cell r="B1290" t="str">
            <v>WC3-10-A-AZ-14O-050</v>
          </cell>
          <cell r="C1290">
            <v>1519</v>
          </cell>
          <cell r="D1290">
            <v>6630</v>
          </cell>
          <cell r="F1290" t="str">
            <v>ADRIAN LANDFILL, INC.</v>
          </cell>
          <cell r="G1290" t="str">
            <v>BU-903</v>
          </cell>
          <cell r="H1290" t="str">
            <v>A/R SECURITIZATION</v>
          </cell>
          <cell r="I1290" t="str">
            <v>A/R DIST</v>
          </cell>
          <cell r="J1290" t="str">
            <v>A/R DISTRICT - SECURITIZATION</v>
          </cell>
          <cell r="K1290" t="str">
            <v>CORPORATE</v>
          </cell>
          <cell r="L1290" t="str">
            <v>CORPORATE</v>
          </cell>
        </row>
        <row r="1291">
          <cell r="A1291" t="str">
            <v>WC4</v>
          </cell>
          <cell r="B1291" t="str">
            <v>WC4-10-A-AZ-16O-050</v>
          </cell>
          <cell r="C1291">
            <v>1520</v>
          </cell>
          <cell r="D1291">
            <v>6631</v>
          </cell>
          <cell r="F1291" t="str">
            <v>CITIZENS DISPOSAL, INC.</v>
          </cell>
          <cell r="G1291" t="str">
            <v>BU-903</v>
          </cell>
          <cell r="H1291" t="str">
            <v>A/R SECURITIZATION</v>
          </cell>
          <cell r="I1291" t="str">
            <v>A/R DIST</v>
          </cell>
          <cell r="J1291" t="str">
            <v>A/R DISTRICT - SECURITIZATION</v>
          </cell>
          <cell r="K1291" t="str">
            <v>CORPORATE</v>
          </cell>
          <cell r="L1291" t="str">
            <v>CORPORATE</v>
          </cell>
        </row>
        <row r="1292">
          <cell r="A1292" t="str">
            <v>WC5</v>
          </cell>
          <cell r="B1292" t="str">
            <v>WC5-10-A-AZ-17O-050</v>
          </cell>
          <cell r="C1292">
            <v>1521</v>
          </cell>
          <cell r="D1292">
            <v>6632</v>
          </cell>
          <cell r="F1292" t="str">
            <v>SAUK TRAIL DEVELOPMENT, INC</v>
          </cell>
          <cell r="G1292" t="str">
            <v>BU-903</v>
          </cell>
          <cell r="H1292" t="str">
            <v>A/R SECURITIZATION</v>
          </cell>
          <cell r="I1292" t="str">
            <v>A/R DIST</v>
          </cell>
          <cell r="J1292" t="str">
            <v>A/R DISTRICT - SECURITIZATION</v>
          </cell>
          <cell r="K1292" t="str">
            <v>CORPORATE</v>
          </cell>
          <cell r="L1292" t="str">
            <v>CORPORATE</v>
          </cell>
        </row>
        <row r="1293">
          <cell r="A1293" t="str">
            <v>WC6</v>
          </cell>
          <cell r="B1293" t="str">
            <v>WC6-10-A-AZ-18O-050</v>
          </cell>
          <cell r="C1293">
            <v>1522</v>
          </cell>
          <cell r="D1293">
            <v>6633</v>
          </cell>
          <cell r="F1293" t="str">
            <v>OAKLAND HEIGHTS DEVELOPMENT, I</v>
          </cell>
          <cell r="G1293" t="str">
            <v>BU-903</v>
          </cell>
          <cell r="H1293" t="str">
            <v>A/R SECURITIZATION</v>
          </cell>
          <cell r="I1293" t="str">
            <v>A/R DIST</v>
          </cell>
          <cell r="J1293" t="str">
            <v>A/R DISTRICT - SECURITIZATION</v>
          </cell>
          <cell r="K1293" t="str">
            <v>CORPORATE</v>
          </cell>
          <cell r="L1293" t="str">
            <v>CORPORATE</v>
          </cell>
        </row>
        <row r="1294">
          <cell r="A1294" t="str">
            <v>WC7</v>
          </cell>
          <cell r="B1294" t="str">
            <v>WC7-10-A-AZ-19O-050</v>
          </cell>
          <cell r="C1294">
            <v>1523</v>
          </cell>
          <cell r="D1294">
            <v>6634</v>
          </cell>
          <cell r="F1294" t="str">
            <v>OTTAWA COUNTY LANDFILL, INC.</v>
          </cell>
          <cell r="G1294" t="str">
            <v>BU-903</v>
          </cell>
          <cell r="H1294" t="str">
            <v>A/R SECURITIZATION</v>
          </cell>
          <cell r="I1294" t="str">
            <v>A/R DIST</v>
          </cell>
          <cell r="J1294" t="str">
            <v>A/R DISTRICT - SECURITIZATION</v>
          </cell>
          <cell r="K1294" t="str">
            <v>CORPORATE</v>
          </cell>
          <cell r="L1294" t="str">
            <v>CORPORATE</v>
          </cell>
        </row>
        <row r="1295">
          <cell r="A1295" t="str">
            <v>WC8</v>
          </cell>
          <cell r="B1295" t="str">
            <v>WC8-10-A-AZ-20O-050</v>
          </cell>
          <cell r="C1295">
            <v>1524</v>
          </cell>
          <cell r="D1295">
            <v>6635</v>
          </cell>
          <cell r="F1295" t="str">
            <v>HARLAND'S SANITARY LANDFILL, I</v>
          </cell>
          <cell r="G1295" t="str">
            <v>BU-903</v>
          </cell>
          <cell r="H1295" t="str">
            <v>A/R SECURITIZATION</v>
          </cell>
          <cell r="I1295" t="str">
            <v>A/R DIST</v>
          </cell>
          <cell r="J1295" t="str">
            <v>A/R DISTRICT - SECURITIZATION</v>
          </cell>
          <cell r="K1295" t="str">
            <v>CORPORATE</v>
          </cell>
          <cell r="L1295" t="str">
            <v>CORPORATE</v>
          </cell>
        </row>
        <row r="1296">
          <cell r="A1296" t="str">
            <v>WC9</v>
          </cell>
          <cell r="B1296" t="str">
            <v>WC9-10-A-AZ-21O-050</v>
          </cell>
          <cell r="C1296">
            <v>1525</v>
          </cell>
          <cell r="D1296">
            <v>6636</v>
          </cell>
          <cell r="F1296" t="str">
            <v>CENTRAL SANITARY LANDFILL, INC</v>
          </cell>
          <cell r="G1296" t="str">
            <v>BU-903</v>
          </cell>
          <cell r="H1296" t="str">
            <v>A/R SECURITIZATION</v>
          </cell>
          <cell r="I1296" t="str">
            <v>A/R DIST</v>
          </cell>
          <cell r="J1296" t="str">
            <v>A/R DISTRICT - SECURITIZATION</v>
          </cell>
          <cell r="K1296" t="str">
            <v>CORPORATE</v>
          </cell>
          <cell r="L1296" t="str">
            <v>CORPORATE</v>
          </cell>
        </row>
        <row r="1297">
          <cell r="A1297" t="str">
            <v>WD0</v>
          </cell>
          <cell r="B1297" t="str">
            <v>WD0-10-A-AZ-22O-050</v>
          </cell>
          <cell r="C1297">
            <v>1526</v>
          </cell>
          <cell r="D1297">
            <v>6637</v>
          </cell>
          <cell r="F1297" t="str">
            <v>COUNTY LINE LANDFILL PARTNERSH</v>
          </cell>
          <cell r="G1297" t="str">
            <v>BU-903</v>
          </cell>
          <cell r="H1297" t="str">
            <v>A/R SECURITIZATION</v>
          </cell>
          <cell r="I1297" t="str">
            <v>A/R DIST</v>
          </cell>
          <cell r="J1297" t="str">
            <v>A/R DISTRICT - SECURITIZATION</v>
          </cell>
          <cell r="K1297" t="str">
            <v>CORPORATE</v>
          </cell>
          <cell r="L1297" t="str">
            <v>CORPORATE</v>
          </cell>
        </row>
        <row r="1298">
          <cell r="A1298" t="str">
            <v>WD1</v>
          </cell>
          <cell r="B1298" t="str">
            <v>WD1-10-A-AZ-23O-050</v>
          </cell>
          <cell r="C1298">
            <v>1527</v>
          </cell>
          <cell r="D1298">
            <v>6638</v>
          </cell>
          <cell r="F1298" t="str">
            <v>ILLIANA DISPOSAL PARTNERSHIP</v>
          </cell>
          <cell r="G1298" t="str">
            <v>BU-903</v>
          </cell>
          <cell r="H1298" t="str">
            <v>A/R SECURITIZATION</v>
          </cell>
          <cell r="I1298" t="str">
            <v>A/R DIST</v>
          </cell>
          <cell r="J1298" t="str">
            <v>A/R DISTRICT - SECURITIZATION</v>
          </cell>
          <cell r="K1298" t="str">
            <v>CORPORATE</v>
          </cell>
          <cell r="L1298" t="str">
            <v>CORPORATE</v>
          </cell>
        </row>
        <row r="1299">
          <cell r="A1299" t="str">
            <v>WD2</v>
          </cell>
          <cell r="B1299" t="str">
            <v>WD2-10-A-AZ-25O-050</v>
          </cell>
          <cell r="C1299">
            <v>1528</v>
          </cell>
          <cell r="D1299">
            <v>6639</v>
          </cell>
          <cell r="F1299" t="str">
            <v>NEWTON COUNTY L/F PARTNERSHIP</v>
          </cell>
          <cell r="G1299" t="str">
            <v>BU-903</v>
          </cell>
          <cell r="H1299" t="str">
            <v>A/R SECURITIZATION</v>
          </cell>
          <cell r="I1299" t="str">
            <v>A/R DIST</v>
          </cell>
          <cell r="J1299" t="str">
            <v>A/R DISTRICT - SECURITIZATION</v>
          </cell>
          <cell r="K1299" t="str">
            <v>CORPORATE</v>
          </cell>
          <cell r="L1299" t="str">
            <v>CORPORATE</v>
          </cell>
        </row>
        <row r="1300">
          <cell r="A1300" t="str">
            <v>WD4</v>
          </cell>
          <cell r="B1300" t="str">
            <v>WD4-10-A-AZ-29O-050</v>
          </cell>
          <cell r="C1300">
            <v>1529</v>
          </cell>
          <cell r="D1300">
            <v>6640</v>
          </cell>
          <cell r="F1300" t="str">
            <v>UPPER ROCK ISLAND CNTY LF.INC.</v>
          </cell>
          <cell r="G1300" t="str">
            <v>BU-903</v>
          </cell>
          <cell r="H1300" t="str">
            <v>A/R SECURITIZATION</v>
          </cell>
          <cell r="I1300" t="str">
            <v>A/R DIST</v>
          </cell>
          <cell r="J1300" t="str">
            <v>A/R DISTRICT - SECURITIZATION</v>
          </cell>
          <cell r="K1300" t="str">
            <v>CORPORATE</v>
          </cell>
          <cell r="L1300" t="str">
            <v>CORPORATE</v>
          </cell>
        </row>
        <row r="1301">
          <cell r="A1301" t="str">
            <v>WD5</v>
          </cell>
          <cell r="B1301" t="str">
            <v>WD5-10-A-AZ-30O-050</v>
          </cell>
          <cell r="C1301">
            <v>1530</v>
          </cell>
          <cell r="D1301">
            <v>6641</v>
          </cell>
          <cell r="F1301" t="str">
            <v>CELINA LANDFILL, INC.</v>
          </cell>
          <cell r="G1301" t="str">
            <v>BU-903</v>
          </cell>
          <cell r="H1301" t="str">
            <v>A/R SECURITIZATION</v>
          </cell>
          <cell r="I1301" t="str">
            <v>A/R DIST</v>
          </cell>
          <cell r="J1301" t="str">
            <v>A/R DISTRICT - SECURITIZATION</v>
          </cell>
          <cell r="K1301" t="str">
            <v>CORPORATE</v>
          </cell>
          <cell r="L1301" t="str">
            <v>CORPORATE</v>
          </cell>
        </row>
        <row r="1302">
          <cell r="A1302" t="str">
            <v>WD6</v>
          </cell>
          <cell r="B1302" t="str">
            <v>WD6-10-A-AZ-31O-050</v>
          </cell>
          <cell r="C1302">
            <v>1531</v>
          </cell>
          <cell r="D1302">
            <v>6642</v>
          </cell>
          <cell r="F1302" t="str">
            <v>CHEROKEE RUN L/F, INC.</v>
          </cell>
          <cell r="G1302" t="str">
            <v>BU-903</v>
          </cell>
          <cell r="H1302" t="str">
            <v>A/R SECURITIZATION</v>
          </cell>
          <cell r="I1302" t="str">
            <v>A/R DIST</v>
          </cell>
          <cell r="J1302" t="str">
            <v>A/R DISTRICT - SECURITIZATION</v>
          </cell>
          <cell r="K1302" t="str">
            <v>CORPORATE</v>
          </cell>
          <cell r="L1302" t="str">
            <v>CORPORATE</v>
          </cell>
        </row>
        <row r="1303">
          <cell r="A1303" t="str">
            <v>WD7</v>
          </cell>
          <cell r="B1303" t="str">
            <v>WD7-10-A-AZ-32O-050</v>
          </cell>
          <cell r="C1303">
            <v>1532</v>
          </cell>
          <cell r="D1303">
            <v>6643</v>
          </cell>
          <cell r="F1303" t="str">
            <v>WILLIAMS COUNTY LANDFILL, INC.</v>
          </cell>
          <cell r="G1303" t="str">
            <v>BU-903</v>
          </cell>
          <cell r="H1303" t="str">
            <v>A/R SECURITIZATION</v>
          </cell>
          <cell r="I1303" t="str">
            <v>A/R DIST</v>
          </cell>
          <cell r="J1303" t="str">
            <v>A/R DISTRICT - SECURITIZATION</v>
          </cell>
          <cell r="K1303" t="str">
            <v>CORPORATE</v>
          </cell>
          <cell r="L1303" t="str">
            <v>CORPORATE</v>
          </cell>
        </row>
        <row r="1304">
          <cell r="A1304" t="str">
            <v>WD8</v>
          </cell>
          <cell r="B1304" t="str">
            <v>WD8-10-A-AZ-34O-050</v>
          </cell>
          <cell r="C1304">
            <v>1533</v>
          </cell>
          <cell r="D1304">
            <v>6644</v>
          </cell>
          <cell r="F1304" t="str">
            <v>JEFFERSON CITY LANDFILL, LLC</v>
          </cell>
          <cell r="G1304" t="str">
            <v>BU-903</v>
          </cell>
          <cell r="H1304" t="str">
            <v>A/R SECURITIZATION</v>
          </cell>
          <cell r="I1304" t="str">
            <v>A/R DIST</v>
          </cell>
          <cell r="J1304" t="str">
            <v>A/R DISTRICT - SECURITIZATION</v>
          </cell>
          <cell r="K1304" t="str">
            <v>CORPORATE</v>
          </cell>
          <cell r="L1304" t="str">
            <v>CORPORATE</v>
          </cell>
        </row>
        <row r="1305">
          <cell r="A1305" t="str">
            <v>WD9</v>
          </cell>
          <cell r="B1305" t="str">
            <v>WD9-10-A-AZ-36O-050</v>
          </cell>
          <cell r="C1305">
            <v>1534</v>
          </cell>
          <cell r="D1305">
            <v>6645</v>
          </cell>
          <cell r="F1305" t="str">
            <v>ROXANA LANDFILL, INC.</v>
          </cell>
          <cell r="G1305" t="str">
            <v>BU-903</v>
          </cell>
          <cell r="H1305" t="str">
            <v>A/R SECURITIZATION</v>
          </cell>
          <cell r="I1305" t="str">
            <v>A/R DIST</v>
          </cell>
          <cell r="J1305" t="str">
            <v>A/R DISTRICT - SECURITIZATION</v>
          </cell>
          <cell r="K1305" t="str">
            <v>CORPORATE</v>
          </cell>
          <cell r="L1305" t="str">
            <v>CORPORATE</v>
          </cell>
        </row>
        <row r="1306">
          <cell r="A1306" t="str">
            <v>WE0</v>
          </cell>
          <cell r="B1306" t="str">
            <v>WE0-10-A-AZ-38O-050</v>
          </cell>
          <cell r="C1306">
            <v>1535</v>
          </cell>
          <cell r="D1306">
            <v>6646</v>
          </cell>
          <cell r="F1306" t="str">
            <v>ENVIRONMENTAL RECLAMATION COMP</v>
          </cell>
          <cell r="G1306" t="str">
            <v>BU-903</v>
          </cell>
          <cell r="H1306" t="str">
            <v>A/R SECURITIZATION</v>
          </cell>
          <cell r="I1306" t="str">
            <v>A/R DIST</v>
          </cell>
          <cell r="J1306" t="str">
            <v>A/R DISTRICT - SECURITIZATION</v>
          </cell>
          <cell r="K1306" t="str">
            <v>CORPORATE</v>
          </cell>
          <cell r="L1306" t="str">
            <v>CORPORATE</v>
          </cell>
        </row>
        <row r="1307">
          <cell r="A1307" t="str">
            <v>WE1</v>
          </cell>
          <cell r="B1307" t="str">
            <v>WE1-10-A-AZ-39O-050</v>
          </cell>
          <cell r="C1307">
            <v>1536</v>
          </cell>
          <cell r="D1307">
            <v>6647</v>
          </cell>
          <cell r="F1307" t="str">
            <v>BRICKYARD DISP &amp; RECYCLING, IN</v>
          </cell>
          <cell r="G1307" t="str">
            <v>BU-903</v>
          </cell>
          <cell r="H1307" t="str">
            <v>A/R SECURITIZATION</v>
          </cell>
          <cell r="I1307" t="str">
            <v>A/R DIST</v>
          </cell>
          <cell r="J1307" t="str">
            <v>A/R DISTRICT - SECURITIZATION</v>
          </cell>
          <cell r="K1307" t="str">
            <v>CORPORATE</v>
          </cell>
          <cell r="L1307" t="str">
            <v>CORPORATE</v>
          </cell>
        </row>
        <row r="1308">
          <cell r="A1308" t="str">
            <v>WE2</v>
          </cell>
          <cell r="B1308" t="str">
            <v>WE2-10-A-AZ-40O-050</v>
          </cell>
          <cell r="C1308">
            <v>1537</v>
          </cell>
          <cell r="D1308">
            <v>6648</v>
          </cell>
          <cell r="F1308" t="str">
            <v>OKLAHOMA CITY LANDFILL, LLC</v>
          </cell>
          <cell r="G1308" t="str">
            <v>BU-903</v>
          </cell>
          <cell r="H1308" t="str">
            <v>A/R SECURITIZATION</v>
          </cell>
          <cell r="I1308" t="str">
            <v>A/R DIST</v>
          </cell>
          <cell r="J1308" t="str">
            <v>A/R DISTRICT - SECURITIZATION</v>
          </cell>
          <cell r="K1308" t="str">
            <v>CORPORATE</v>
          </cell>
          <cell r="L1308" t="str">
            <v>CORPORATE</v>
          </cell>
        </row>
        <row r="1309">
          <cell r="A1309" t="str">
            <v>WE3</v>
          </cell>
          <cell r="B1309" t="str">
            <v>WE3-10-A-AZ-44O-050</v>
          </cell>
          <cell r="C1309">
            <v>1538</v>
          </cell>
          <cell r="D1309">
            <v>6649</v>
          </cell>
          <cell r="F1309" t="str">
            <v>LEMONS LANDFILL, LLC</v>
          </cell>
          <cell r="G1309" t="str">
            <v>BU-903</v>
          </cell>
          <cell r="H1309" t="str">
            <v>A/R SECURITIZATION</v>
          </cell>
          <cell r="I1309" t="str">
            <v>A/R DIST</v>
          </cell>
          <cell r="J1309" t="str">
            <v>A/R DISTRICT - SECURITIZATION</v>
          </cell>
          <cell r="K1309" t="str">
            <v>CORPORATE</v>
          </cell>
          <cell r="L1309" t="str">
            <v>CORPORATE</v>
          </cell>
        </row>
        <row r="1310">
          <cell r="A1310" t="str">
            <v>WE4</v>
          </cell>
          <cell r="B1310" t="str">
            <v>WE4-10-A-AZ-45O-050</v>
          </cell>
          <cell r="C1310">
            <v>1539</v>
          </cell>
          <cell r="D1310">
            <v>6650</v>
          </cell>
          <cell r="F1310" t="str">
            <v>BUTLER COUNTY LANDFILL, LLC</v>
          </cell>
          <cell r="G1310" t="str">
            <v>BU-903</v>
          </cell>
          <cell r="H1310" t="str">
            <v>A/R SECURITIZATION</v>
          </cell>
          <cell r="I1310" t="str">
            <v>A/R DIST</v>
          </cell>
          <cell r="J1310" t="str">
            <v>A/R DISTRICT - SECURITIZATION</v>
          </cell>
          <cell r="K1310" t="str">
            <v>CORPORATE</v>
          </cell>
          <cell r="L1310" t="str">
            <v>CORPORATE</v>
          </cell>
        </row>
        <row r="1311">
          <cell r="A1311" t="str">
            <v>WE5</v>
          </cell>
          <cell r="B1311" t="str">
            <v>WE5-10-A-AZ-48O-050</v>
          </cell>
          <cell r="C1311">
            <v>1540</v>
          </cell>
          <cell r="D1311">
            <v>6651</v>
          </cell>
          <cell r="F1311" t="str">
            <v>SHOW-ME LANDFILL, LLC</v>
          </cell>
          <cell r="G1311" t="str">
            <v>BU-903</v>
          </cell>
          <cell r="H1311" t="str">
            <v>A/R SECURITIZATION</v>
          </cell>
          <cell r="I1311" t="str">
            <v>A/R DIST</v>
          </cell>
          <cell r="J1311" t="str">
            <v>A/R DISTRICT - SECURITIZATION</v>
          </cell>
          <cell r="K1311" t="str">
            <v>CORPORATE</v>
          </cell>
          <cell r="L1311" t="str">
            <v>CORPORATE</v>
          </cell>
        </row>
        <row r="1312">
          <cell r="A1312" t="str">
            <v>WE6</v>
          </cell>
          <cell r="B1312" t="str">
            <v>WE6-10-A-AZ-51O-050</v>
          </cell>
          <cell r="C1312">
            <v>1541</v>
          </cell>
          <cell r="D1312">
            <v>6652</v>
          </cell>
          <cell r="F1312" t="str">
            <v>BRUNSWICK WASTE MANAGEMENT FAC</v>
          </cell>
          <cell r="G1312" t="str">
            <v>BU-903</v>
          </cell>
          <cell r="H1312" t="str">
            <v>A/R SECURITIZATION</v>
          </cell>
          <cell r="I1312" t="str">
            <v>A/R DIST</v>
          </cell>
          <cell r="J1312" t="str">
            <v>A/R DISTRICT - SECURITIZATION</v>
          </cell>
          <cell r="K1312" t="str">
            <v>CORPORATE</v>
          </cell>
          <cell r="L1312" t="str">
            <v>CORPORATE</v>
          </cell>
        </row>
        <row r="1313">
          <cell r="A1313" t="str">
            <v>WE7</v>
          </cell>
          <cell r="B1313" t="str">
            <v>WE7-10-A-AZ-52O-050</v>
          </cell>
          <cell r="C1313">
            <v>1542</v>
          </cell>
          <cell r="D1313">
            <v>6653</v>
          </cell>
          <cell r="F1313" t="str">
            <v>CHAMBERS DEVELOPMENT OF NC, IN</v>
          </cell>
          <cell r="G1313" t="str">
            <v>BU-903</v>
          </cell>
          <cell r="H1313" t="str">
            <v>A/R SECURITIZATION</v>
          </cell>
          <cell r="I1313" t="str">
            <v>A/R DIST</v>
          </cell>
          <cell r="J1313" t="str">
            <v>A/R DISTRICT - SECURITIZATION</v>
          </cell>
          <cell r="K1313" t="str">
            <v>CORPORATE</v>
          </cell>
          <cell r="L1313" t="str">
            <v>CORPORATE</v>
          </cell>
        </row>
        <row r="1314">
          <cell r="A1314" t="str">
            <v>WE8</v>
          </cell>
          <cell r="B1314" t="str">
            <v>WE8-10-A-AZ-53O-050</v>
          </cell>
          <cell r="C1314">
            <v>1543</v>
          </cell>
          <cell r="D1314">
            <v>6654</v>
          </cell>
          <cell r="F1314" t="str">
            <v>LEE COUNTY LANDFILL SC, LLC</v>
          </cell>
          <cell r="G1314" t="str">
            <v>BU-903</v>
          </cell>
          <cell r="H1314" t="str">
            <v>A/R SECURITIZATION</v>
          </cell>
          <cell r="I1314" t="str">
            <v>A/R DIST</v>
          </cell>
          <cell r="J1314" t="str">
            <v>A/R DISTRICT - SECURITIZATION</v>
          </cell>
          <cell r="K1314" t="str">
            <v>CORPORATE</v>
          </cell>
          <cell r="L1314" t="str">
            <v>CORPORATE</v>
          </cell>
        </row>
        <row r="1315">
          <cell r="A1315" t="str">
            <v>WE9</v>
          </cell>
          <cell r="B1315" t="str">
            <v>WE9-10-A-AZ-55O-050</v>
          </cell>
          <cell r="C1315">
            <v>1544</v>
          </cell>
          <cell r="D1315">
            <v>6655</v>
          </cell>
          <cell r="F1315" t="str">
            <v>PINE-HILL FARMS LANDFILL TX, L</v>
          </cell>
          <cell r="G1315" t="str">
            <v>BU-903</v>
          </cell>
          <cell r="H1315" t="str">
            <v>A/R SECURITIZATION</v>
          </cell>
          <cell r="I1315" t="str">
            <v>A/R DIST</v>
          </cell>
          <cell r="J1315" t="str">
            <v>A/R DISTRICT - SECURITIZATION</v>
          </cell>
          <cell r="K1315" t="str">
            <v>CORPORATE</v>
          </cell>
          <cell r="L1315" t="str">
            <v>CORPORATE</v>
          </cell>
        </row>
        <row r="1316">
          <cell r="A1316" t="str">
            <v>WF0</v>
          </cell>
          <cell r="B1316" t="str">
            <v>WF0-10-A-AZ-57O-050</v>
          </cell>
          <cell r="C1316">
            <v>1545</v>
          </cell>
          <cell r="D1316">
            <v>6656</v>
          </cell>
          <cell r="F1316" t="str">
            <v>ELLIS COUNTY LANDFILL TX, LP</v>
          </cell>
          <cell r="G1316" t="str">
            <v>BU-903</v>
          </cell>
          <cell r="H1316" t="str">
            <v>A/R SECURITIZATION</v>
          </cell>
          <cell r="I1316" t="str">
            <v>A/R DIST</v>
          </cell>
          <cell r="J1316" t="str">
            <v>A/R DISTRICT - SECURITIZATION</v>
          </cell>
          <cell r="K1316" t="str">
            <v>CORPORATE</v>
          </cell>
          <cell r="L1316" t="str">
            <v>CORPORATE</v>
          </cell>
        </row>
        <row r="1317">
          <cell r="A1317" t="str">
            <v>WF1</v>
          </cell>
          <cell r="B1317" t="str">
            <v>WF1-10-A-AZ-62O-050</v>
          </cell>
          <cell r="C1317">
            <v>1546</v>
          </cell>
          <cell r="D1317">
            <v>6657</v>
          </cell>
          <cell r="F1317" t="str">
            <v>APACHE JUNCTION LF CORP.</v>
          </cell>
          <cell r="G1317" t="str">
            <v>BU-903</v>
          </cell>
          <cell r="H1317" t="str">
            <v>A/R SECURITIZATION</v>
          </cell>
          <cell r="I1317" t="str">
            <v>A/R DIST</v>
          </cell>
          <cell r="J1317" t="str">
            <v>A/R DISTRICT - SECURITIZATION</v>
          </cell>
          <cell r="K1317" t="str">
            <v>CORPORATE</v>
          </cell>
          <cell r="L1317" t="str">
            <v>CORPORATE</v>
          </cell>
        </row>
        <row r="1318">
          <cell r="A1318" t="str">
            <v>WF2</v>
          </cell>
          <cell r="B1318" t="str">
            <v>WF2-10-A-AZ-63O-050</v>
          </cell>
          <cell r="C1318">
            <v>1547</v>
          </cell>
          <cell r="D1318">
            <v>6658</v>
          </cell>
          <cell r="F1318" t="str">
            <v>AWI ARIZONA, INC</v>
          </cell>
          <cell r="G1318" t="str">
            <v>BU-903</v>
          </cell>
          <cell r="H1318" t="str">
            <v>A/R SECURITIZATION</v>
          </cell>
          <cell r="I1318" t="str">
            <v>A/R DIST</v>
          </cell>
          <cell r="J1318" t="str">
            <v>A/R DISTRICT - SECURITIZATION</v>
          </cell>
          <cell r="K1318" t="str">
            <v>CORPORATE</v>
          </cell>
          <cell r="L1318" t="str">
            <v>CORPORATE</v>
          </cell>
        </row>
        <row r="1319">
          <cell r="A1319" t="str">
            <v>WF3</v>
          </cell>
          <cell r="B1319" t="str">
            <v>WF3-10-A-AZ-64O-050</v>
          </cell>
          <cell r="C1319">
            <v>1548</v>
          </cell>
          <cell r="D1319">
            <v>6659</v>
          </cell>
          <cell r="F1319" t="str">
            <v>SYCAMORE LANDFILL, INC</v>
          </cell>
          <cell r="G1319" t="str">
            <v>BU-903</v>
          </cell>
          <cell r="H1319" t="str">
            <v>A/R SECURITIZATION</v>
          </cell>
          <cell r="I1319" t="str">
            <v>A/R DIST</v>
          </cell>
          <cell r="J1319" t="str">
            <v>A/R DISTRICT - SECURITIZATION</v>
          </cell>
          <cell r="K1319" t="str">
            <v>CORPORATE</v>
          </cell>
          <cell r="L1319" t="str">
            <v>CORPORATE</v>
          </cell>
        </row>
        <row r="1320">
          <cell r="A1320" t="str">
            <v>WF4</v>
          </cell>
          <cell r="B1320" t="str">
            <v>WF4-10-A-AZ-65O-050</v>
          </cell>
          <cell r="C1320">
            <v>1549</v>
          </cell>
          <cell r="D1320">
            <v>6660</v>
          </cell>
          <cell r="F1320" t="str">
            <v>OTAY LANDFILL, INC</v>
          </cell>
          <cell r="G1320" t="str">
            <v>BU-903</v>
          </cell>
          <cell r="H1320" t="str">
            <v>A/R SECURITIZATION</v>
          </cell>
          <cell r="I1320" t="str">
            <v>A/R DIST</v>
          </cell>
          <cell r="J1320" t="str">
            <v>A/R DISTRICT - SECURITIZATION</v>
          </cell>
          <cell r="K1320" t="str">
            <v>CORPORATE</v>
          </cell>
          <cell r="L1320" t="str">
            <v>CORPORATE</v>
          </cell>
        </row>
        <row r="1321">
          <cell r="A1321" t="str">
            <v>WF5</v>
          </cell>
          <cell r="B1321" t="str">
            <v>WF5-10-A-AZ-66O-050</v>
          </cell>
          <cell r="C1321">
            <v>1550</v>
          </cell>
          <cell r="D1321">
            <v>6661</v>
          </cell>
          <cell r="F1321" t="str">
            <v>RAMONA  LANDFILL, INC</v>
          </cell>
          <cell r="G1321" t="str">
            <v>BU-903</v>
          </cell>
          <cell r="H1321" t="str">
            <v>A/R SECURITIZATION</v>
          </cell>
          <cell r="I1321" t="str">
            <v>A/R DIST</v>
          </cell>
          <cell r="J1321" t="str">
            <v>A/R DISTRICT - SECURITIZATION</v>
          </cell>
          <cell r="K1321" t="str">
            <v>CORPORATE</v>
          </cell>
          <cell r="L1321" t="str">
            <v>CORPORATE</v>
          </cell>
        </row>
        <row r="1322">
          <cell r="A1322" t="str">
            <v>WF6</v>
          </cell>
          <cell r="B1322" t="str">
            <v>WF6-10-A-AZ-67O-050</v>
          </cell>
          <cell r="C1322">
            <v>1551</v>
          </cell>
          <cell r="D1322">
            <v>6662</v>
          </cell>
          <cell r="F1322" t="str">
            <v>BORREGO LANDFILL, INC</v>
          </cell>
          <cell r="G1322" t="str">
            <v>BU-903</v>
          </cell>
          <cell r="H1322" t="str">
            <v>A/R SECURITIZATION</v>
          </cell>
          <cell r="I1322" t="str">
            <v>A/R DIST</v>
          </cell>
          <cell r="J1322" t="str">
            <v>A/R DISTRICT - SECURITIZATION</v>
          </cell>
          <cell r="K1322" t="str">
            <v>CORPORATE</v>
          </cell>
          <cell r="L1322" t="str">
            <v>CORPORATE</v>
          </cell>
        </row>
        <row r="1323">
          <cell r="A1323" t="str">
            <v>WF7</v>
          </cell>
          <cell r="B1323" t="str">
            <v>WF7-10-A-AZ-69O-050</v>
          </cell>
          <cell r="C1323">
            <v>1552</v>
          </cell>
          <cell r="D1323">
            <v>6663</v>
          </cell>
          <cell r="F1323" t="str">
            <v>ANDERSON REGIONAL LF, LLC</v>
          </cell>
          <cell r="G1323" t="str">
            <v>BU-903</v>
          </cell>
          <cell r="H1323" t="str">
            <v>A/R SECURITIZATION</v>
          </cell>
          <cell r="I1323" t="str">
            <v>A/R DIST</v>
          </cell>
          <cell r="J1323" t="str">
            <v>A/R DISTRICT - SECURITIZATION</v>
          </cell>
          <cell r="K1323" t="str">
            <v>CORPORATE</v>
          </cell>
          <cell r="L1323" t="str">
            <v>CORPORATE</v>
          </cell>
        </row>
        <row r="1324">
          <cell r="A1324" t="str">
            <v>WF8</v>
          </cell>
          <cell r="B1324" t="str">
            <v>WF8-10-A-AZ-70O-050</v>
          </cell>
          <cell r="C1324">
            <v>1553</v>
          </cell>
          <cell r="D1324">
            <v>6664</v>
          </cell>
          <cell r="F1324" t="str">
            <v>ECDC ENVIRONMENTAL, LC</v>
          </cell>
          <cell r="G1324" t="str">
            <v>BU-903</v>
          </cell>
          <cell r="H1324" t="str">
            <v>A/R SECURITIZATION</v>
          </cell>
          <cell r="I1324" t="str">
            <v>A/R DIST</v>
          </cell>
          <cell r="J1324" t="str">
            <v>A/R DISTRICT - SECURITIZATION</v>
          </cell>
          <cell r="K1324" t="str">
            <v>CORPORATE</v>
          </cell>
          <cell r="L1324" t="str">
            <v>CORPORATE</v>
          </cell>
        </row>
        <row r="1325">
          <cell r="A1325" t="str">
            <v>WF9</v>
          </cell>
          <cell r="B1325" t="str">
            <v>WF9-10-A-AZ-72O-050</v>
          </cell>
          <cell r="C1325">
            <v>1554</v>
          </cell>
          <cell r="D1325">
            <v>6665</v>
          </cell>
          <cell r="F1325" t="str">
            <v>REGIONAL DISPOSAL COMPANY</v>
          </cell>
          <cell r="G1325" t="str">
            <v>BU-903</v>
          </cell>
          <cell r="H1325" t="str">
            <v>A/R SECURITIZATION</v>
          </cell>
          <cell r="I1325" t="str">
            <v>A/R DIST</v>
          </cell>
          <cell r="J1325" t="str">
            <v>A/R DISTRICT - SECURITIZATION</v>
          </cell>
          <cell r="K1325" t="str">
            <v>CORPORATE</v>
          </cell>
          <cell r="L1325" t="str">
            <v>CORPORATE</v>
          </cell>
        </row>
        <row r="1326">
          <cell r="A1326" t="str">
            <v>WG0</v>
          </cell>
          <cell r="B1326" t="str">
            <v>WG0-10-A-AZ-74O-050</v>
          </cell>
          <cell r="C1326">
            <v>1555</v>
          </cell>
          <cell r="D1326">
            <v>6666</v>
          </cell>
          <cell r="F1326" t="str">
            <v>DINVERNO, INC</v>
          </cell>
          <cell r="G1326" t="str">
            <v>BU-903</v>
          </cell>
          <cell r="H1326" t="str">
            <v>A/R SECURITIZATION</v>
          </cell>
          <cell r="I1326" t="str">
            <v>A/R DIST</v>
          </cell>
          <cell r="J1326" t="str">
            <v>A/R DISTRICT - SECURITIZATION</v>
          </cell>
          <cell r="K1326" t="str">
            <v>CORPORATE</v>
          </cell>
          <cell r="L1326" t="str">
            <v>CORPORATE</v>
          </cell>
        </row>
        <row r="1327">
          <cell r="A1327" t="str">
            <v>WG1</v>
          </cell>
          <cell r="B1327" t="str">
            <v>WG1-10-A-AZ-85O-050</v>
          </cell>
          <cell r="C1327">
            <v>1556</v>
          </cell>
          <cell r="D1327">
            <v>6667</v>
          </cell>
          <cell r="F1327" t="str">
            <v>FORWARD, INC.</v>
          </cell>
          <cell r="G1327" t="str">
            <v>BU-903</v>
          </cell>
          <cell r="H1327" t="str">
            <v>A/R SECURITIZATION</v>
          </cell>
          <cell r="I1327" t="str">
            <v>A/R DIST</v>
          </cell>
          <cell r="J1327" t="str">
            <v>A/R DISTRICT - SECURITIZATION</v>
          </cell>
          <cell r="K1327" t="str">
            <v>CORPORATE</v>
          </cell>
          <cell r="L1327" t="str">
            <v>CORPORATE</v>
          </cell>
        </row>
        <row r="1328">
          <cell r="A1328" t="str">
            <v>WG2</v>
          </cell>
          <cell r="B1328" t="str">
            <v>WG2-10-A-AZ-89O-050</v>
          </cell>
          <cell r="C1328">
            <v>1557</v>
          </cell>
          <cell r="D1328">
            <v>6668</v>
          </cell>
          <cell r="F1328" t="str">
            <v>PLEASANT OAKS L/F TX, LP</v>
          </cell>
          <cell r="G1328" t="str">
            <v>BU-903</v>
          </cell>
          <cell r="H1328" t="str">
            <v>A/R SECURITIZATION</v>
          </cell>
          <cell r="I1328" t="str">
            <v>A/R DIST</v>
          </cell>
          <cell r="J1328" t="str">
            <v>A/R DISTRICT - SECURITIZATION</v>
          </cell>
          <cell r="K1328" t="str">
            <v>CORPORATE</v>
          </cell>
          <cell r="L1328" t="str">
            <v>CORPORATE</v>
          </cell>
        </row>
        <row r="1329">
          <cell r="A1329" t="str">
            <v>WG3</v>
          </cell>
          <cell r="B1329" t="str">
            <v>WG3-10-A-AZ-92O-050</v>
          </cell>
          <cell r="C1329">
            <v>1558</v>
          </cell>
          <cell r="D1329">
            <v>6669</v>
          </cell>
          <cell r="F1329" t="str">
            <v>RABANCO, LTD</v>
          </cell>
          <cell r="G1329" t="str">
            <v>BU-903</v>
          </cell>
          <cell r="H1329" t="str">
            <v>A/R SECURITIZATION</v>
          </cell>
          <cell r="I1329" t="str">
            <v>A/R DIST</v>
          </cell>
          <cell r="J1329" t="str">
            <v>A/R DISTRICT - SECURITIZATION</v>
          </cell>
          <cell r="K1329" t="str">
            <v>CORPORATE</v>
          </cell>
          <cell r="L1329" t="str">
            <v>CORPORATE</v>
          </cell>
        </row>
        <row r="1330">
          <cell r="A1330" t="str">
            <v>WG5</v>
          </cell>
          <cell r="B1330" t="str">
            <v>WG5-10-A-AZ-1EO-050</v>
          </cell>
          <cell r="C1330">
            <v>1559</v>
          </cell>
          <cell r="D1330">
            <v>6670</v>
          </cell>
          <cell r="F1330" t="str">
            <v>GOLDEN TRIANGLE L/F TX, LP</v>
          </cell>
          <cell r="G1330" t="str">
            <v>BU-903</v>
          </cell>
          <cell r="H1330" t="str">
            <v>A/R SECURITIZATION</v>
          </cell>
          <cell r="I1330" t="str">
            <v>A/R DIST</v>
          </cell>
          <cell r="J1330" t="str">
            <v>A/R DISTRICT - SECURITIZATION</v>
          </cell>
          <cell r="K1330" t="str">
            <v>CORPORATE</v>
          </cell>
          <cell r="L1330" t="str">
            <v>CORPORATE</v>
          </cell>
        </row>
        <row r="1331">
          <cell r="A1331" t="str">
            <v>WG6</v>
          </cell>
          <cell r="B1331" t="str">
            <v>WG6-10-A-AZ-1GO-050</v>
          </cell>
          <cell r="C1331">
            <v>1560</v>
          </cell>
          <cell r="D1331">
            <v>6671</v>
          </cell>
          <cell r="F1331" t="str">
            <v>ILLINOIS VALLEY RECYCLING, INC</v>
          </cell>
          <cell r="G1331" t="str">
            <v>BU-903</v>
          </cell>
          <cell r="H1331" t="str">
            <v>A/R SECURITIZATION</v>
          </cell>
          <cell r="I1331" t="str">
            <v>A/R DIST</v>
          </cell>
          <cell r="J1331" t="str">
            <v>A/R DISTRICT - SECURITIZATION</v>
          </cell>
          <cell r="K1331" t="str">
            <v>CORPORATE</v>
          </cell>
          <cell r="L1331" t="str">
            <v>CORPORATE</v>
          </cell>
        </row>
        <row r="1332">
          <cell r="A1332" t="str">
            <v>WG7</v>
          </cell>
          <cell r="B1332" t="str">
            <v>WG7-10-A-AZ-1KO-050</v>
          </cell>
          <cell r="C1332">
            <v>1561</v>
          </cell>
          <cell r="D1332">
            <v>6672</v>
          </cell>
          <cell r="F1332" t="str">
            <v>EL CENTRO LANDFILL, LP</v>
          </cell>
          <cell r="G1332" t="str">
            <v>BU-903</v>
          </cell>
          <cell r="H1332" t="str">
            <v>A/R SECURITIZATION</v>
          </cell>
          <cell r="I1332" t="str">
            <v>A/R DIST</v>
          </cell>
          <cell r="J1332" t="str">
            <v>A/R DISTRICT - SECURITIZATION</v>
          </cell>
          <cell r="K1332" t="str">
            <v>CORPORATE</v>
          </cell>
          <cell r="L1332" t="str">
            <v>CORPORATE</v>
          </cell>
        </row>
        <row r="1333">
          <cell r="A1333" t="str">
            <v>WG8</v>
          </cell>
          <cell r="B1333" t="str">
            <v>WG8-10-A-AZ-1LO-050</v>
          </cell>
          <cell r="C1333">
            <v>1562</v>
          </cell>
          <cell r="D1333">
            <v>6673</v>
          </cell>
          <cell r="F1333" t="str">
            <v xml:space="preserve"> LOOP TRANSFER, INC</v>
          </cell>
          <cell r="G1333" t="str">
            <v>BU-903</v>
          </cell>
          <cell r="H1333" t="str">
            <v>A/R SECURITIZATION</v>
          </cell>
          <cell r="I1333" t="str">
            <v>A/R DIST</v>
          </cell>
          <cell r="J1333" t="str">
            <v>A/R DISTRICT - SECURITIZATION</v>
          </cell>
          <cell r="K1333" t="str">
            <v>CORPORATE</v>
          </cell>
          <cell r="L1333" t="str">
            <v>CORPORATE</v>
          </cell>
        </row>
        <row r="1334">
          <cell r="A1334" t="str">
            <v>WG9</v>
          </cell>
          <cell r="B1334" t="str">
            <v>WG9-10-A-AZ-1NO-050</v>
          </cell>
          <cell r="C1334">
            <v>1563</v>
          </cell>
          <cell r="D1334">
            <v>6674</v>
          </cell>
          <cell r="F1334" t="str">
            <v>GULF WEST LANDFILL TX, LP</v>
          </cell>
          <cell r="G1334" t="str">
            <v>BU-903</v>
          </cell>
          <cell r="H1334" t="str">
            <v>A/R SECURITIZATION</v>
          </cell>
          <cell r="I1334" t="str">
            <v>A/R DIST</v>
          </cell>
          <cell r="J1334" t="str">
            <v>A/R DISTRICT - SECURITIZATION</v>
          </cell>
          <cell r="K1334" t="str">
            <v>CORPORATE</v>
          </cell>
          <cell r="L1334" t="str">
            <v>CORPORATE</v>
          </cell>
        </row>
        <row r="1335">
          <cell r="A1335" t="str">
            <v>WH0</v>
          </cell>
          <cell r="B1335" t="str">
            <v>WH0-10-A-AZ-1PO-050</v>
          </cell>
          <cell r="C1335">
            <v>1564</v>
          </cell>
          <cell r="D1335">
            <v>6675</v>
          </cell>
          <cell r="F1335" t="str">
            <v>ITASCA LANDFILL TX, LP</v>
          </cell>
          <cell r="G1335" t="str">
            <v>BU-903</v>
          </cell>
          <cell r="H1335" t="str">
            <v>A/R SECURITIZATION</v>
          </cell>
          <cell r="I1335" t="str">
            <v>A/R DIST</v>
          </cell>
          <cell r="J1335" t="str">
            <v>A/R DISTRICT - SECURITIZATION</v>
          </cell>
          <cell r="K1335" t="str">
            <v>CORPORATE</v>
          </cell>
          <cell r="L1335" t="str">
            <v>CORPORATE</v>
          </cell>
        </row>
        <row r="1336">
          <cell r="A1336" t="str">
            <v>WH1</v>
          </cell>
          <cell r="B1336" t="str">
            <v>WH1-10-A-AZ-1QO-050</v>
          </cell>
          <cell r="C1336">
            <v>1565</v>
          </cell>
          <cell r="D1336">
            <v>6676</v>
          </cell>
          <cell r="F1336" t="str">
            <v>KERRVILLE LANDFILL TX, LP</v>
          </cell>
          <cell r="G1336" t="str">
            <v>BU-903</v>
          </cell>
          <cell r="H1336" t="str">
            <v>A/R SECURITIZATION</v>
          </cell>
          <cell r="I1336" t="str">
            <v>A/R DIST</v>
          </cell>
          <cell r="J1336" t="str">
            <v>A/R DISTRICT - SECURITIZATION</v>
          </cell>
          <cell r="K1336" t="str">
            <v>CORPORATE</v>
          </cell>
          <cell r="L1336" t="str">
            <v>CORPORATE</v>
          </cell>
        </row>
        <row r="1337">
          <cell r="A1337" t="str">
            <v>WH2</v>
          </cell>
          <cell r="B1337" t="str">
            <v>WH2-10-A-AZ-1RO-050</v>
          </cell>
          <cell r="C1337">
            <v>1566</v>
          </cell>
          <cell r="D1337">
            <v>6677</v>
          </cell>
          <cell r="F1337" t="str">
            <v>LEWISVILLE LANDFILL TX. LP</v>
          </cell>
          <cell r="G1337" t="str">
            <v>BU-903</v>
          </cell>
          <cell r="H1337" t="str">
            <v>A/R SECURITIZATION</v>
          </cell>
          <cell r="I1337" t="str">
            <v>A/R DIST</v>
          </cell>
          <cell r="J1337" t="str">
            <v>A/R DISTRICT - SECURITIZATION</v>
          </cell>
          <cell r="K1337" t="str">
            <v>CORPORATE</v>
          </cell>
          <cell r="L1337" t="str">
            <v>CORPORATE</v>
          </cell>
        </row>
        <row r="1338">
          <cell r="A1338" t="str">
            <v>WH3</v>
          </cell>
          <cell r="B1338" t="str">
            <v>WH3-10-A-AZ-1SO-050</v>
          </cell>
          <cell r="C1338">
            <v>1567</v>
          </cell>
          <cell r="D1338">
            <v>6678</v>
          </cell>
          <cell r="F1338" t="str">
            <v>MCCARTY ROAD LANDFILL TX, LP</v>
          </cell>
          <cell r="G1338" t="str">
            <v>BU-903</v>
          </cell>
          <cell r="H1338" t="str">
            <v>A/R SECURITIZATION</v>
          </cell>
          <cell r="I1338" t="str">
            <v>A/R DIST</v>
          </cell>
          <cell r="J1338" t="str">
            <v>A/R DISTRICT - SECURITIZATION</v>
          </cell>
          <cell r="K1338" t="str">
            <v>CORPORATE</v>
          </cell>
          <cell r="L1338" t="str">
            <v>CORPORATE</v>
          </cell>
        </row>
        <row r="1339">
          <cell r="A1339" t="str">
            <v>WH4</v>
          </cell>
          <cell r="B1339" t="str">
            <v>WH4-10-A-AZ-1TO-050</v>
          </cell>
          <cell r="C1339">
            <v>1568</v>
          </cell>
          <cell r="D1339">
            <v>6679</v>
          </cell>
          <cell r="F1339" t="str">
            <v>VICTORIA LANDFILL TX, LP</v>
          </cell>
          <cell r="G1339" t="str">
            <v>BU-903</v>
          </cell>
          <cell r="H1339" t="str">
            <v>A/R SECURITIZATION</v>
          </cell>
          <cell r="I1339" t="str">
            <v>A/R DIST</v>
          </cell>
          <cell r="J1339" t="str">
            <v>A/R DISTRICT - SECURITIZATION</v>
          </cell>
          <cell r="K1339" t="str">
            <v>CORPORATE</v>
          </cell>
          <cell r="L1339" t="str">
            <v>CORPORATE</v>
          </cell>
        </row>
        <row r="1340">
          <cell r="A1340" t="str">
            <v>WH5</v>
          </cell>
          <cell r="B1340" t="str">
            <v>WH5-10-A-AZ-1WO-050</v>
          </cell>
          <cell r="C1340">
            <v>1569</v>
          </cell>
          <cell r="D1340">
            <v>6680</v>
          </cell>
          <cell r="F1340" t="str">
            <v>LOOP RECYCLING, INC</v>
          </cell>
          <cell r="G1340" t="str">
            <v>BU-903</v>
          </cell>
          <cell r="H1340" t="str">
            <v>A/R SECURITIZATION</v>
          </cell>
          <cell r="I1340" t="str">
            <v>A/R DIST</v>
          </cell>
          <cell r="J1340" t="str">
            <v>A/R DISTRICT - SECURITIZATION</v>
          </cell>
          <cell r="K1340" t="str">
            <v>CORPORATE</v>
          </cell>
          <cell r="L1340" t="str">
            <v>CORPORATE</v>
          </cell>
        </row>
        <row r="1341">
          <cell r="A1341" t="str">
            <v>WH6</v>
          </cell>
          <cell r="B1341" t="str">
            <v>WH6-10-A-AZ-1XO-050</v>
          </cell>
          <cell r="C1341">
            <v>1570</v>
          </cell>
          <cell r="D1341">
            <v>6681</v>
          </cell>
          <cell r="F1341" t="str">
            <v>CAMELOT LANDFILL TX, LP</v>
          </cell>
          <cell r="G1341" t="str">
            <v>BU-903</v>
          </cell>
          <cell r="H1341" t="str">
            <v>A/R SECURITIZATION</v>
          </cell>
          <cell r="I1341" t="str">
            <v>A/R DIST</v>
          </cell>
          <cell r="J1341" t="str">
            <v>A/R DISTRICT - SECURITIZATION</v>
          </cell>
          <cell r="K1341" t="str">
            <v>CORPORATE</v>
          </cell>
          <cell r="L1341" t="str">
            <v>CORPORATE</v>
          </cell>
        </row>
        <row r="1342">
          <cell r="A1342" t="str">
            <v>WH7</v>
          </cell>
          <cell r="B1342" t="str">
            <v>WH7-10-A-AZ-2BO-050</v>
          </cell>
          <cell r="C1342">
            <v>1571</v>
          </cell>
          <cell r="D1342">
            <v>6682</v>
          </cell>
          <cell r="F1342" t="str">
            <v>ADS OF ILLINOIS, INC</v>
          </cell>
          <cell r="G1342" t="str">
            <v>BU-903</v>
          </cell>
          <cell r="H1342" t="str">
            <v>A/R SECURITIZATION</v>
          </cell>
          <cell r="I1342" t="str">
            <v>A/R DIST</v>
          </cell>
          <cell r="J1342" t="str">
            <v>A/R DISTRICT - SECURITIZATION</v>
          </cell>
          <cell r="K1342" t="str">
            <v>CORPORATE</v>
          </cell>
          <cell r="L1342" t="str">
            <v>CORPORATE</v>
          </cell>
        </row>
        <row r="1343">
          <cell r="A1343" t="str">
            <v>WH8</v>
          </cell>
          <cell r="B1343" t="str">
            <v>WH8-10-A-AZ-2DO-050</v>
          </cell>
          <cell r="C1343">
            <v>1572</v>
          </cell>
          <cell r="D1343">
            <v>6683</v>
          </cell>
          <cell r="F1343" t="str">
            <v>STANDARD ENVIROMENTAL SV, INC</v>
          </cell>
          <cell r="G1343" t="str">
            <v>BU-903</v>
          </cell>
          <cell r="H1343" t="str">
            <v>A/R SECURITIZATION</v>
          </cell>
          <cell r="I1343" t="str">
            <v>A/R DIST</v>
          </cell>
          <cell r="J1343" t="str">
            <v>A/R DISTRICT - SECURITIZATION</v>
          </cell>
          <cell r="K1343" t="str">
            <v>CORPORATE</v>
          </cell>
          <cell r="L1343" t="str">
            <v>CORPORATE</v>
          </cell>
        </row>
        <row r="1344">
          <cell r="A1344" t="str">
            <v>WH9</v>
          </cell>
          <cell r="B1344" t="str">
            <v>WH9-10-A-AZ-2KO-050</v>
          </cell>
          <cell r="C1344">
            <v>1573</v>
          </cell>
          <cell r="D1344">
            <v>6684</v>
          </cell>
          <cell r="F1344" t="str">
            <v>ENVOTECH - ILLINOIS, LLC</v>
          </cell>
          <cell r="G1344" t="str">
            <v>BU-903</v>
          </cell>
          <cell r="H1344" t="str">
            <v>A/R SECURITIZATION</v>
          </cell>
          <cell r="I1344" t="str">
            <v>A/R DIST</v>
          </cell>
          <cell r="J1344" t="str">
            <v>A/R DISTRICT - SECURITIZATION</v>
          </cell>
          <cell r="K1344" t="str">
            <v>CORPORATE</v>
          </cell>
          <cell r="L1344" t="str">
            <v>CORPORATE</v>
          </cell>
        </row>
        <row r="1345">
          <cell r="A1345" t="str">
            <v>WI0</v>
          </cell>
          <cell r="B1345" t="str">
            <v>WI0-10-A-AZ-6RO-050</v>
          </cell>
          <cell r="C1345">
            <v>1574</v>
          </cell>
          <cell r="D1345">
            <v>6685</v>
          </cell>
          <cell r="F1345" t="str">
            <v>Albany-Lebanon Sanitation,Inc.</v>
          </cell>
          <cell r="G1345" t="str">
            <v>BU-903</v>
          </cell>
          <cell r="H1345" t="str">
            <v>A/R SECURITIZATION</v>
          </cell>
          <cell r="I1345" t="str">
            <v>A/R DIST</v>
          </cell>
          <cell r="J1345" t="str">
            <v>A/R DISTRICT - SECURITIZATION</v>
          </cell>
          <cell r="K1345" t="str">
            <v>CORPORATE</v>
          </cell>
          <cell r="L1345" t="str">
            <v>CORPORATE</v>
          </cell>
        </row>
        <row r="1346">
          <cell r="A1346" t="str">
            <v>WI1</v>
          </cell>
          <cell r="B1346" t="str">
            <v>WI1-10-A-AZ-06O-050</v>
          </cell>
          <cell r="C1346">
            <v>1575</v>
          </cell>
          <cell r="D1346">
            <v>6686</v>
          </cell>
          <cell r="F1346" t="str">
            <v>Allied Services, LLC</v>
          </cell>
          <cell r="G1346" t="str">
            <v>BU-903</v>
          </cell>
          <cell r="H1346" t="str">
            <v>A/R SECURITIZATION</v>
          </cell>
          <cell r="I1346" t="str">
            <v>A/R DIST</v>
          </cell>
          <cell r="J1346" t="str">
            <v>A/R DISTRICT - SECURITIZATION</v>
          </cell>
          <cell r="K1346" t="str">
            <v>CORPORATE</v>
          </cell>
          <cell r="L1346" t="str">
            <v>CORPORATE</v>
          </cell>
        </row>
        <row r="1347">
          <cell r="A1347" t="str">
            <v>WI2</v>
          </cell>
          <cell r="B1347" t="str">
            <v>WI2-10-A-AZ-13O-050</v>
          </cell>
          <cell r="C1347">
            <v>1576</v>
          </cell>
          <cell r="D1347">
            <v>6687</v>
          </cell>
          <cell r="F1347" t="str">
            <v>Allied Waste Systems, Inc (DE)</v>
          </cell>
          <cell r="G1347" t="str">
            <v>BU-903</v>
          </cell>
          <cell r="H1347" t="str">
            <v>A/R SECURITIZATION</v>
          </cell>
          <cell r="I1347" t="str">
            <v>A/R DIST</v>
          </cell>
          <cell r="J1347" t="str">
            <v>A/R DISTRICT - SECURITIZATION</v>
          </cell>
          <cell r="K1347" t="str">
            <v>CORPORATE</v>
          </cell>
          <cell r="L1347" t="str">
            <v>CORPORATE</v>
          </cell>
        </row>
        <row r="1348">
          <cell r="A1348" t="str">
            <v>WI3</v>
          </cell>
          <cell r="B1348" t="str">
            <v>WI3-10-A-AZ-07O-050</v>
          </cell>
          <cell r="C1348">
            <v>1577</v>
          </cell>
          <cell r="D1348">
            <v>6688</v>
          </cell>
          <cell r="F1348" t="str">
            <v>Allied Waste TransportationInc</v>
          </cell>
          <cell r="G1348" t="str">
            <v>BU-903</v>
          </cell>
          <cell r="H1348" t="str">
            <v>A/R SECURITIZATION</v>
          </cell>
          <cell r="I1348" t="str">
            <v>A/R DIST</v>
          </cell>
          <cell r="J1348" t="str">
            <v>A/R DISTRICT - SECURITIZATION</v>
          </cell>
          <cell r="K1348" t="str">
            <v>CORPORATE</v>
          </cell>
          <cell r="L1348" t="str">
            <v>CORPORATE</v>
          </cell>
        </row>
        <row r="1349">
          <cell r="A1349" t="str">
            <v>WI4</v>
          </cell>
          <cell r="B1349" t="str">
            <v>WI4-10-A-AZ-3GO-050</v>
          </cell>
          <cell r="C1349">
            <v>1578</v>
          </cell>
          <cell r="D1349">
            <v>6689</v>
          </cell>
          <cell r="F1349" t="str">
            <v>American Disp Svc of West VA</v>
          </cell>
          <cell r="G1349" t="str">
            <v>BU-903</v>
          </cell>
          <cell r="H1349" t="str">
            <v>A/R SECURITIZATION</v>
          </cell>
          <cell r="I1349" t="str">
            <v>A/R DIST</v>
          </cell>
          <cell r="J1349" t="str">
            <v>A/R DISTRICT - SECURITIZATION</v>
          </cell>
          <cell r="K1349" t="str">
            <v>CORPORATE</v>
          </cell>
          <cell r="L1349" t="str">
            <v>CORPORATE</v>
          </cell>
        </row>
        <row r="1350">
          <cell r="A1350" t="str">
            <v>WI5</v>
          </cell>
          <cell r="B1350" t="str">
            <v>WI5-10-A-AZ-2BO-050</v>
          </cell>
          <cell r="C1350">
            <v>1579</v>
          </cell>
          <cell r="D1350">
            <v>6690</v>
          </cell>
          <cell r="F1350" t="str">
            <v>American Disposal Svcs of Ill.</v>
          </cell>
          <cell r="G1350" t="str">
            <v>BU-903</v>
          </cell>
          <cell r="H1350" t="str">
            <v>A/R SECURITIZATION</v>
          </cell>
          <cell r="I1350" t="str">
            <v>A/R DIST</v>
          </cell>
          <cell r="J1350" t="str">
            <v>A/R DISTRICT - SECURITIZATION</v>
          </cell>
          <cell r="K1350" t="str">
            <v>CORPORATE</v>
          </cell>
          <cell r="L1350" t="str">
            <v>CORPORATE</v>
          </cell>
        </row>
        <row r="1351">
          <cell r="A1351" t="str">
            <v>WI6</v>
          </cell>
          <cell r="B1351" t="str">
            <v>WI6-10-A-AZ-3CO-050</v>
          </cell>
          <cell r="C1351">
            <v>1580</v>
          </cell>
          <cell r="D1351">
            <v>6691</v>
          </cell>
          <cell r="F1351" t="str">
            <v>American Disposal Svcs of MO</v>
          </cell>
          <cell r="G1351" t="str">
            <v>BU-903</v>
          </cell>
          <cell r="H1351" t="str">
            <v>A/R SECURITIZATION</v>
          </cell>
          <cell r="I1351" t="str">
            <v>A/R DIST</v>
          </cell>
          <cell r="J1351" t="str">
            <v>A/R DISTRICT - SECURITIZATION</v>
          </cell>
          <cell r="K1351" t="str">
            <v>CORPORATE</v>
          </cell>
          <cell r="L1351" t="str">
            <v>CORPORATE</v>
          </cell>
        </row>
        <row r="1352">
          <cell r="A1352" t="str">
            <v>WI8</v>
          </cell>
          <cell r="B1352" t="str">
            <v>WI8-10-A-AZ-8WO-050</v>
          </cell>
          <cell r="C1352">
            <v>1581</v>
          </cell>
          <cell r="D1352">
            <v>6692</v>
          </cell>
          <cell r="F1352" t="str">
            <v>AW Services of Indiana</v>
          </cell>
          <cell r="G1352" t="str">
            <v>BU-903</v>
          </cell>
          <cell r="H1352" t="str">
            <v>A/R SECURITIZATION</v>
          </cell>
          <cell r="I1352" t="str">
            <v>A/R DIST</v>
          </cell>
          <cell r="J1352" t="str">
            <v>A/R DISTRICT - SECURITIZATION</v>
          </cell>
          <cell r="K1352" t="str">
            <v>CORPORATE</v>
          </cell>
          <cell r="L1352" t="str">
            <v>CORPORATE</v>
          </cell>
        </row>
        <row r="1353">
          <cell r="A1353" t="str">
            <v>WI9</v>
          </cell>
          <cell r="B1353" t="str">
            <v>WI9-10-A-AZ-8OO-050</v>
          </cell>
          <cell r="C1353">
            <v>1582</v>
          </cell>
          <cell r="D1353">
            <v>6693</v>
          </cell>
          <cell r="F1353" t="str">
            <v>AW SERVICES OF MASSACHUSETTS,</v>
          </cell>
          <cell r="G1353" t="str">
            <v>BU-903</v>
          </cell>
          <cell r="H1353" t="str">
            <v>A/R SECURITIZATION</v>
          </cell>
          <cell r="I1353" t="str">
            <v>A/R DIST</v>
          </cell>
          <cell r="J1353" t="str">
            <v>A/R DISTRICT - SECURITIZATION</v>
          </cell>
          <cell r="K1353" t="str">
            <v>CORPORATE</v>
          </cell>
          <cell r="L1353" t="str">
            <v>CORPORATE</v>
          </cell>
        </row>
        <row r="1354">
          <cell r="A1354" t="str">
            <v>WJ0</v>
          </cell>
          <cell r="B1354" t="str">
            <v>WJ0-10-A-AZ-9BO-050</v>
          </cell>
          <cell r="C1354">
            <v>1583</v>
          </cell>
          <cell r="D1354">
            <v>6694</v>
          </cell>
          <cell r="F1354" t="str">
            <v>AW Services, LLC</v>
          </cell>
          <cell r="G1354" t="str">
            <v>BU-903</v>
          </cell>
          <cell r="H1354" t="str">
            <v>A/R SECURITIZATION</v>
          </cell>
          <cell r="I1354" t="str">
            <v>A/R DIST</v>
          </cell>
          <cell r="J1354" t="str">
            <v>A/R DISTRICT - SECURITIZATION</v>
          </cell>
          <cell r="K1354" t="str">
            <v>CORPORATE</v>
          </cell>
          <cell r="L1354" t="str">
            <v>CORPORATE</v>
          </cell>
        </row>
        <row r="1355">
          <cell r="A1355" t="str">
            <v>WJ1</v>
          </cell>
          <cell r="B1355" t="str">
            <v>WJ1-10-A-AZ-5NO-050</v>
          </cell>
          <cell r="C1355">
            <v>1584</v>
          </cell>
          <cell r="D1355">
            <v>6695</v>
          </cell>
          <cell r="F1355" t="str">
            <v>AW Systems of New Jersey</v>
          </cell>
          <cell r="G1355" t="str">
            <v>BU-903</v>
          </cell>
          <cell r="H1355" t="str">
            <v>A/R SECURITIZATION</v>
          </cell>
          <cell r="I1355" t="str">
            <v>A/R DIST</v>
          </cell>
          <cell r="J1355" t="str">
            <v>A/R DISTRICT - SECURITIZATION</v>
          </cell>
          <cell r="K1355" t="str">
            <v>CORPORATE</v>
          </cell>
          <cell r="L1355" t="str">
            <v>CORPORATE</v>
          </cell>
        </row>
        <row r="1356">
          <cell r="A1356" t="str">
            <v>WJ2</v>
          </cell>
          <cell r="B1356" t="str">
            <v>WJ2-10-A-AZ-3PO-050</v>
          </cell>
          <cell r="C1356">
            <v>1585</v>
          </cell>
          <cell r="D1356">
            <v>6696</v>
          </cell>
          <cell r="F1356" t="str">
            <v>AW Systems of NA, Inc.</v>
          </cell>
          <cell r="G1356" t="str">
            <v>BU-903</v>
          </cell>
          <cell r="H1356" t="str">
            <v>A/R SECURITIZATION</v>
          </cell>
          <cell r="I1356" t="str">
            <v>A/R DIST</v>
          </cell>
          <cell r="J1356" t="str">
            <v>A/R DISTRICT - SECURITIZATION</v>
          </cell>
          <cell r="K1356" t="str">
            <v>CORPORATE</v>
          </cell>
          <cell r="L1356" t="str">
            <v>CORPORATE</v>
          </cell>
        </row>
        <row r="1357">
          <cell r="A1357" t="str">
            <v>WJ3</v>
          </cell>
          <cell r="B1357" t="str">
            <v>WJ3-10-A-AZ-5ZO-050</v>
          </cell>
          <cell r="C1357">
            <v>1586</v>
          </cell>
          <cell r="D1357">
            <v>6697</v>
          </cell>
          <cell r="F1357" t="str">
            <v>Browning-Ferris Ind. of Ohio</v>
          </cell>
          <cell r="G1357" t="str">
            <v>BU-903</v>
          </cell>
          <cell r="H1357" t="str">
            <v>A/R SECURITIZATION</v>
          </cell>
          <cell r="I1357" t="str">
            <v>A/R DIST</v>
          </cell>
          <cell r="J1357" t="str">
            <v>A/R DISTRICT - SECURITIZATION</v>
          </cell>
          <cell r="K1357" t="str">
            <v>CORPORATE</v>
          </cell>
          <cell r="L1357" t="str">
            <v>CORPORATE</v>
          </cell>
        </row>
        <row r="1358">
          <cell r="A1358" t="str">
            <v>WJ4</v>
          </cell>
          <cell r="B1358" t="str">
            <v>WJ4-10-A-AZ-6PO-050</v>
          </cell>
          <cell r="C1358">
            <v>1587</v>
          </cell>
          <cell r="D1358">
            <v>6698</v>
          </cell>
          <cell r="F1358" t="str">
            <v>Capitol Recycling &amp; Disp, Inc.</v>
          </cell>
          <cell r="G1358" t="str">
            <v>BU-903</v>
          </cell>
          <cell r="H1358" t="str">
            <v>A/R SECURITIZATION</v>
          </cell>
          <cell r="I1358" t="str">
            <v>A/R DIST</v>
          </cell>
          <cell r="J1358" t="str">
            <v>A/R DISTRICT - SECURITIZATION</v>
          </cell>
          <cell r="K1358" t="str">
            <v>CORPORATE</v>
          </cell>
          <cell r="L1358" t="str">
            <v>CORPORATE</v>
          </cell>
        </row>
        <row r="1359">
          <cell r="A1359" t="str">
            <v>WJ5</v>
          </cell>
          <cell r="B1359" t="str">
            <v>WJ5-10-A-AZ-1CO-050</v>
          </cell>
          <cell r="C1359">
            <v>1588</v>
          </cell>
          <cell r="D1359">
            <v>6699</v>
          </cell>
          <cell r="F1359" t="str">
            <v>City-Star Services, Inc.</v>
          </cell>
          <cell r="G1359" t="str">
            <v>BU-903</v>
          </cell>
          <cell r="H1359" t="str">
            <v>A/R SECURITIZATION</v>
          </cell>
          <cell r="I1359" t="str">
            <v>A/R DIST</v>
          </cell>
          <cell r="J1359" t="str">
            <v>A/R DISTRICT - SECURITIZATION</v>
          </cell>
          <cell r="K1359" t="str">
            <v>CORPORATE</v>
          </cell>
          <cell r="L1359" t="str">
            <v>CORPORATE</v>
          </cell>
        </row>
        <row r="1360">
          <cell r="A1360" t="str">
            <v>WJ6</v>
          </cell>
          <cell r="B1360" t="str">
            <v>WJ6-10-A-AZ-15O-050</v>
          </cell>
          <cell r="C1360">
            <v>1589</v>
          </cell>
          <cell r="D1360">
            <v>6700</v>
          </cell>
          <cell r="F1360" t="str">
            <v>Clarkston Disposal, Inc.</v>
          </cell>
          <cell r="G1360" t="str">
            <v>BU-903</v>
          </cell>
          <cell r="H1360" t="str">
            <v>A/R SECURITIZATION</v>
          </cell>
          <cell r="I1360" t="str">
            <v>A/R DIST</v>
          </cell>
          <cell r="J1360" t="str">
            <v>A/R DISTRICT - SECURITIZATION</v>
          </cell>
          <cell r="K1360" t="str">
            <v>CORPORATE</v>
          </cell>
          <cell r="L1360" t="str">
            <v>CORPORATE</v>
          </cell>
        </row>
        <row r="1361">
          <cell r="A1361" t="str">
            <v>WJ7</v>
          </cell>
          <cell r="B1361" t="str">
            <v>WJ7-10-A-AZ-6NO-050</v>
          </cell>
          <cell r="C1361">
            <v>1590</v>
          </cell>
          <cell r="D1361">
            <v>6701</v>
          </cell>
          <cell r="F1361" t="str">
            <v>Corvallis Disposal &amp; Co.</v>
          </cell>
          <cell r="G1361" t="str">
            <v>BU-903</v>
          </cell>
          <cell r="H1361" t="str">
            <v>A/R SECURITIZATION</v>
          </cell>
          <cell r="I1361" t="str">
            <v>A/R DIST</v>
          </cell>
          <cell r="J1361" t="str">
            <v>A/R DISTRICT - SECURITIZATION</v>
          </cell>
          <cell r="K1361" t="str">
            <v>CORPORATE</v>
          </cell>
          <cell r="L1361" t="str">
            <v>CORPORATE</v>
          </cell>
        </row>
        <row r="1362">
          <cell r="A1362" t="str">
            <v>WJ8</v>
          </cell>
          <cell r="B1362" t="str">
            <v>WJ8-10-A-AZ-3FO-050</v>
          </cell>
          <cell r="C1362">
            <v>1591</v>
          </cell>
          <cell r="D1362">
            <v>6702</v>
          </cell>
          <cell r="F1362" t="str">
            <v>County Disposal (Ohio) Inc.</v>
          </cell>
          <cell r="G1362" t="str">
            <v>BU-903</v>
          </cell>
          <cell r="H1362" t="str">
            <v>A/R SECURITIZATION</v>
          </cell>
          <cell r="I1362" t="str">
            <v>A/R DIST</v>
          </cell>
          <cell r="J1362" t="str">
            <v>A/R DISTRICT - SECURITIZATION</v>
          </cell>
          <cell r="K1362" t="str">
            <v>CORPORATE</v>
          </cell>
          <cell r="L1362" t="str">
            <v>CORPORATE</v>
          </cell>
        </row>
        <row r="1363">
          <cell r="A1363" t="str">
            <v>WJ9</v>
          </cell>
          <cell r="B1363" t="str">
            <v>WJ9-10-A-AZ-3EO-050</v>
          </cell>
          <cell r="C1363">
            <v>1592</v>
          </cell>
          <cell r="D1363">
            <v>6703</v>
          </cell>
          <cell r="F1363" t="str">
            <v>County Landfill, Inc.</v>
          </cell>
          <cell r="G1363" t="str">
            <v>BU-903</v>
          </cell>
          <cell r="H1363" t="str">
            <v>A/R SECURITIZATION</v>
          </cell>
          <cell r="I1363" t="str">
            <v>A/R DIST</v>
          </cell>
          <cell r="J1363" t="str">
            <v>A/R DISTRICT - SECURITIZATION</v>
          </cell>
          <cell r="K1363" t="str">
            <v>CORPORATE</v>
          </cell>
          <cell r="L1363" t="str">
            <v>CORPORATE</v>
          </cell>
        </row>
        <row r="1364">
          <cell r="A1364" t="str">
            <v>WK0</v>
          </cell>
          <cell r="B1364" t="str">
            <v>WK0-10-A-AZ-2LO-050</v>
          </cell>
          <cell r="C1364">
            <v>1593</v>
          </cell>
          <cell r="D1364">
            <v>6704</v>
          </cell>
          <cell r="F1364" t="str">
            <v>D &amp; L Disposal, L.L.C.</v>
          </cell>
          <cell r="G1364" t="str">
            <v>BU-903</v>
          </cell>
          <cell r="H1364" t="str">
            <v>A/R SECURITIZATION</v>
          </cell>
          <cell r="I1364" t="str">
            <v>A/R DIST</v>
          </cell>
          <cell r="J1364" t="str">
            <v>A/R DISTRICT - SECURITIZATION</v>
          </cell>
          <cell r="K1364" t="str">
            <v>CORPORATE</v>
          </cell>
          <cell r="L1364" t="str">
            <v>CORPORATE</v>
          </cell>
        </row>
        <row r="1365">
          <cell r="A1365" t="str">
            <v>WK1</v>
          </cell>
          <cell r="B1365" t="str">
            <v>WK1-10-A-AZ-4ZO-050</v>
          </cell>
          <cell r="C1365">
            <v>1594</v>
          </cell>
          <cell r="D1365">
            <v>6705</v>
          </cell>
          <cell r="F1365" t="str">
            <v>Dallas Garbage Disposal, Inc.</v>
          </cell>
          <cell r="G1365" t="str">
            <v>BU-903</v>
          </cell>
          <cell r="H1365" t="str">
            <v>A/R SECURITIZATION</v>
          </cell>
          <cell r="I1365" t="str">
            <v>A/R DIST</v>
          </cell>
          <cell r="J1365" t="str">
            <v>A/R DISTRICT - SECURITIZATION</v>
          </cell>
          <cell r="K1365" t="str">
            <v>CORPORATE</v>
          </cell>
          <cell r="L1365" t="str">
            <v>CORPORATE</v>
          </cell>
        </row>
        <row r="1366">
          <cell r="A1366" t="str">
            <v>WK2</v>
          </cell>
          <cell r="B1366" t="str">
            <v>WK2-10-A-AZ-1BO-050</v>
          </cell>
          <cell r="C1366">
            <v>1595</v>
          </cell>
          <cell r="D1366">
            <v>6706</v>
          </cell>
          <cell r="F1366" t="str">
            <v>Delta Container Corporation</v>
          </cell>
          <cell r="G1366" t="str">
            <v>BU-903</v>
          </cell>
          <cell r="H1366" t="str">
            <v>A/R SECURITIZATION</v>
          </cell>
          <cell r="I1366" t="str">
            <v>A/R DIST</v>
          </cell>
          <cell r="J1366" t="str">
            <v>A/R DISTRICT - SECURITIZATION</v>
          </cell>
          <cell r="K1366" t="str">
            <v>CORPORATE</v>
          </cell>
          <cell r="L1366" t="str">
            <v>CORPORATE</v>
          </cell>
        </row>
        <row r="1367">
          <cell r="A1367" t="str">
            <v>WK3</v>
          </cell>
          <cell r="B1367" t="str">
            <v>WK3-10-A-AZ-9FO-050</v>
          </cell>
          <cell r="C1367">
            <v>1596</v>
          </cell>
          <cell r="D1367">
            <v>6707</v>
          </cell>
          <cell r="F1367" t="str">
            <v>Dempsey Waste Systems II, Inc.</v>
          </cell>
          <cell r="G1367" t="str">
            <v>BU-903</v>
          </cell>
          <cell r="H1367" t="str">
            <v>A/R SECURITIZATION</v>
          </cell>
          <cell r="I1367" t="str">
            <v>A/R DIST</v>
          </cell>
          <cell r="J1367" t="str">
            <v>A/R DISTRICT - SECURITIZATION</v>
          </cell>
          <cell r="K1367" t="str">
            <v>CORPORATE</v>
          </cell>
          <cell r="L1367" t="str">
            <v>CORPORATE</v>
          </cell>
        </row>
        <row r="1368">
          <cell r="A1368" t="str">
            <v>WK4</v>
          </cell>
          <cell r="B1368" t="str">
            <v>WK4-10-A-AZ-74O-050</v>
          </cell>
          <cell r="C1368">
            <v>1597</v>
          </cell>
          <cell r="D1368">
            <v>6708</v>
          </cell>
          <cell r="F1368" t="str">
            <v>Dinverno, Inc.</v>
          </cell>
          <cell r="G1368" t="str">
            <v>BU-903</v>
          </cell>
          <cell r="H1368" t="str">
            <v>A/R SECURITIZATION</v>
          </cell>
          <cell r="I1368" t="str">
            <v>A/R DIST</v>
          </cell>
          <cell r="J1368" t="str">
            <v>A/R DISTRICT - SECURITIZATION</v>
          </cell>
          <cell r="K1368" t="str">
            <v>CORPORATE</v>
          </cell>
          <cell r="L1368" t="str">
            <v>CORPORATE</v>
          </cell>
        </row>
        <row r="1369">
          <cell r="A1369" t="str">
            <v>WK5</v>
          </cell>
          <cell r="B1369" t="str">
            <v>WK5-10-A-AZ-4YO-050</v>
          </cell>
          <cell r="C1369">
            <v>1598</v>
          </cell>
          <cell r="D1369">
            <v>6709</v>
          </cell>
          <cell r="F1369" t="str">
            <v>Grants Pass Sanitation, Inc.</v>
          </cell>
          <cell r="G1369" t="str">
            <v>BU-903</v>
          </cell>
          <cell r="H1369" t="str">
            <v>A/R SECURITIZATION</v>
          </cell>
          <cell r="I1369" t="str">
            <v>A/R DIST</v>
          </cell>
          <cell r="J1369" t="str">
            <v>A/R DISTRICT - SECURITIZATION</v>
          </cell>
          <cell r="K1369" t="str">
            <v>CORPORATE</v>
          </cell>
          <cell r="L1369" t="str">
            <v>CORPORATE</v>
          </cell>
        </row>
        <row r="1370">
          <cell r="A1370" t="str">
            <v>WK6</v>
          </cell>
          <cell r="B1370" t="str">
            <v>WK6-10-A-AZ-20O-050</v>
          </cell>
          <cell r="C1370">
            <v>1599</v>
          </cell>
          <cell r="D1370">
            <v>6710</v>
          </cell>
          <cell r="F1370" t="str">
            <v>Harland's Sanitary LF, Inc.</v>
          </cell>
          <cell r="G1370" t="str">
            <v>BU-903</v>
          </cell>
          <cell r="H1370" t="str">
            <v>A/R SECURITIZATION</v>
          </cell>
          <cell r="I1370" t="str">
            <v>A/R DIST</v>
          </cell>
          <cell r="J1370" t="str">
            <v>A/R DISTRICT - SECURITIZATION</v>
          </cell>
          <cell r="K1370" t="str">
            <v>CORPORATE</v>
          </cell>
          <cell r="L1370" t="str">
            <v>CORPORATE</v>
          </cell>
        </row>
        <row r="1371">
          <cell r="A1371" t="str">
            <v>WK7</v>
          </cell>
          <cell r="B1371" t="str">
            <v>WK7-10-A-AZ-23O-050</v>
          </cell>
          <cell r="C1371">
            <v>1600</v>
          </cell>
          <cell r="D1371">
            <v>6711</v>
          </cell>
          <cell r="F1371" t="str">
            <v>Illiana Disposal Partnership</v>
          </cell>
          <cell r="G1371" t="str">
            <v>BU-903</v>
          </cell>
          <cell r="H1371" t="str">
            <v>A/R SECURITIZATION</v>
          </cell>
          <cell r="I1371" t="str">
            <v>A/R DIST</v>
          </cell>
          <cell r="J1371" t="str">
            <v>A/R DISTRICT - SECURITIZATION</v>
          </cell>
          <cell r="K1371" t="str">
            <v>CORPORATE</v>
          </cell>
          <cell r="L1371" t="str">
            <v>CORPORATE</v>
          </cell>
        </row>
        <row r="1372">
          <cell r="A1372" t="str">
            <v>WK8</v>
          </cell>
          <cell r="B1372" t="str">
            <v>WK8-10-A-AZ-50O-050</v>
          </cell>
          <cell r="C1372">
            <v>1601</v>
          </cell>
          <cell r="D1372">
            <v>6712</v>
          </cell>
          <cell r="F1372" t="str">
            <v>Island Waste Services, Ltd.</v>
          </cell>
          <cell r="G1372" t="str">
            <v>BU-903</v>
          </cell>
          <cell r="H1372" t="str">
            <v>A/R SECURITIZATION</v>
          </cell>
          <cell r="I1372" t="str">
            <v>A/R DIST</v>
          </cell>
          <cell r="J1372" t="str">
            <v>A/R DISTRICT - SECURITIZATION</v>
          </cell>
          <cell r="K1372" t="str">
            <v>CORPORATE</v>
          </cell>
          <cell r="L1372" t="str">
            <v>CORPORATE</v>
          </cell>
        </row>
        <row r="1373">
          <cell r="A1373" t="str">
            <v>WK9</v>
          </cell>
          <cell r="B1373" t="str">
            <v>WK9-10-A-AZ-4XO-050</v>
          </cell>
          <cell r="C1373">
            <v>1602</v>
          </cell>
          <cell r="D1373">
            <v>6713</v>
          </cell>
          <cell r="F1373" t="str">
            <v>Keller Drop Box, Inc.</v>
          </cell>
          <cell r="G1373" t="str">
            <v>BU-903</v>
          </cell>
          <cell r="H1373" t="str">
            <v>A/R SECURITIZATION</v>
          </cell>
          <cell r="I1373" t="str">
            <v>A/R DIST</v>
          </cell>
          <cell r="J1373" t="str">
            <v>A/R DISTRICT - SECURITIZATION</v>
          </cell>
          <cell r="K1373" t="str">
            <v>CORPORATE</v>
          </cell>
          <cell r="L1373" t="str">
            <v>CORPORATE</v>
          </cell>
        </row>
        <row r="1374">
          <cell r="A1374" t="str">
            <v>WL1</v>
          </cell>
          <cell r="B1374" t="str">
            <v>WL1-10-A-AZ-24O-050</v>
          </cell>
          <cell r="C1374">
            <v>1603</v>
          </cell>
          <cell r="D1374">
            <v>6714</v>
          </cell>
          <cell r="F1374" t="str">
            <v>Key Waste Indiana Partnership</v>
          </cell>
          <cell r="G1374" t="str">
            <v>BU-903</v>
          </cell>
          <cell r="H1374" t="str">
            <v>A/R SECURITIZATION</v>
          </cell>
          <cell r="I1374" t="str">
            <v>A/R DIST</v>
          </cell>
          <cell r="J1374" t="str">
            <v>A/R DISTRICT - SECURITIZATION</v>
          </cell>
          <cell r="K1374" t="str">
            <v>CORPORATE</v>
          </cell>
          <cell r="L1374" t="str">
            <v>CORPORATE</v>
          </cell>
        </row>
        <row r="1375">
          <cell r="A1375" t="str">
            <v>WL2</v>
          </cell>
          <cell r="B1375" t="str">
            <v>WL2-10-A-AZ-1AO-050</v>
          </cell>
          <cell r="C1375">
            <v>1604</v>
          </cell>
          <cell r="D1375">
            <v>6715</v>
          </cell>
          <cell r="F1375" t="str">
            <v>Lathrop Sunrise Sanitation Crp</v>
          </cell>
          <cell r="G1375" t="str">
            <v>BU-903</v>
          </cell>
          <cell r="H1375" t="str">
            <v>A/R SECURITIZATION</v>
          </cell>
          <cell r="I1375" t="str">
            <v>A/R DIST</v>
          </cell>
          <cell r="J1375" t="str">
            <v>A/R DISTRICT - SECURITIZATION</v>
          </cell>
          <cell r="K1375" t="str">
            <v>CORPORATE</v>
          </cell>
          <cell r="L1375" t="str">
            <v>CORPORATE</v>
          </cell>
        </row>
        <row r="1376">
          <cell r="A1376" t="str">
            <v>WL3</v>
          </cell>
          <cell r="B1376" t="str">
            <v>WL3-10-A-AZ-9GO-050</v>
          </cell>
          <cell r="C1376">
            <v>1605</v>
          </cell>
          <cell r="D1376">
            <v>6716</v>
          </cell>
          <cell r="F1376" t="str">
            <v>Mcinnis Waste Systems, Inc.</v>
          </cell>
          <cell r="G1376" t="str">
            <v>BU-903</v>
          </cell>
          <cell r="H1376" t="str">
            <v>A/R SECURITIZATION</v>
          </cell>
          <cell r="I1376" t="str">
            <v>A/R DIST</v>
          </cell>
          <cell r="J1376" t="str">
            <v>A/R DISTRICT - SECURITIZATION</v>
          </cell>
          <cell r="K1376" t="str">
            <v>CORPORATE</v>
          </cell>
          <cell r="L1376" t="str">
            <v>CORPORATE</v>
          </cell>
        </row>
        <row r="1377">
          <cell r="A1377" t="str">
            <v>WL4</v>
          </cell>
          <cell r="B1377" t="str">
            <v>WL4-10-A-AZ-2UO-050</v>
          </cell>
          <cell r="C1377">
            <v>1606</v>
          </cell>
          <cell r="D1377">
            <v>6717</v>
          </cell>
          <cell r="F1377" t="str">
            <v>Packerton Land Company, L.L.C.</v>
          </cell>
          <cell r="G1377" t="str">
            <v>BU-903</v>
          </cell>
          <cell r="H1377" t="str">
            <v>A/R SECURITIZATION</v>
          </cell>
          <cell r="I1377" t="str">
            <v>A/R DIST</v>
          </cell>
          <cell r="J1377" t="str">
            <v>A/R DISTRICT - SECURITIZATION</v>
          </cell>
          <cell r="K1377" t="str">
            <v>CORPORATE</v>
          </cell>
          <cell r="L1377" t="str">
            <v>CORPORATE</v>
          </cell>
        </row>
        <row r="1378">
          <cell r="A1378" t="str">
            <v>WL5</v>
          </cell>
          <cell r="B1378" t="str">
            <v>WL5-10-A-AZ-6UO-050</v>
          </cell>
          <cell r="C1378">
            <v>1607</v>
          </cell>
          <cell r="D1378">
            <v>6718</v>
          </cell>
          <cell r="F1378" t="str">
            <v>PSI Waste Systems, Inc.</v>
          </cell>
          <cell r="G1378" t="str">
            <v>BU-903</v>
          </cell>
          <cell r="H1378" t="str">
            <v>A/R SECURITIZATION</v>
          </cell>
          <cell r="I1378" t="str">
            <v>A/R DIST</v>
          </cell>
          <cell r="J1378" t="str">
            <v>A/R DISTRICT - SECURITIZATION</v>
          </cell>
          <cell r="K1378" t="str">
            <v>CORPORATE</v>
          </cell>
          <cell r="L1378" t="str">
            <v>CORPORATE</v>
          </cell>
        </row>
        <row r="1379">
          <cell r="A1379" t="str">
            <v>WL6</v>
          </cell>
          <cell r="B1379" t="str">
            <v>WL6-10-A-AZ-92O-050</v>
          </cell>
          <cell r="C1379">
            <v>1608</v>
          </cell>
          <cell r="D1379">
            <v>6719</v>
          </cell>
          <cell r="F1379" t="str">
            <v>Rabanco, Ltd.</v>
          </cell>
          <cell r="G1379" t="str">
            <v>BU-903</v>
          </cell>
          <cell r="H1379" t="str">
            <v>A/R SECURITIZATION</v>
          </cell>
          <cell r="I1379" t="str">
            <v>A/R DIST</v>
          </cell>
          <cell r="J1379" t="str">
            <v>A/R DISTRICT - SECURITIZATION</v>
          </cell>
          <cell r="K1379" t="str">
            <v>CORPORATE</v>
          </cell>
          <cell r="L1379" t="str">
            <v>CORPORATE</v>
          </cell>
        </row>
        <row r="1380">
          <cell r="A1380" t="str">
            <v>WL7</v>
          </cell>
          <cell r="B1380" t="str">
            <v>WL7-10-A-AZ-72O-050</v>
          </cell>
          <cell r="C1380">
            <v>1609</v>
          </cell>
          <cell r="D1380">
            <v>6720</v>
          </cell>
          <cell r="F1380" t="str">
            <v>Regional Disposal Company</v>
          </cell>
          <cell r="G1380" t="str">
            <v>BU-903</v>
          </cell>
          <cell r="H1380" t="str">
            <v>A/R SECURITIZATION</v>
          </cell>
          <cell r="I1380" t="str">
            <v>A/R DIST</v>
          </cell>
          <cell r="J1380" t="str">
            <v>A/R DISTRICT - SECURITIZATION</v>
          </cell>
          <cell r="K1380" t="str">
            <v>CORPORATE</v>
          </cell>
          <cell r="L1380" t="str">
            <v>CORPORATE</v>
          </cell>
        </row>
        <row r="1381">
          <cell r="A1381" t="str">
            <v>WL8</v>
          </cell>
          <cell r="B1381" t="str">
            <v>WL8-10-A-AZ-7QO-050</v>
          </cell>
          <cell r="C1381">
            <v>1610</v>
          </cell>
          <cell r="D1381">
            <v>6721</v>
          </cell>
          <cell r="F1381" t="str">
            <v>Rossman Sanitary Service, Inc.</v>
          </cell>
          <cell r="G1381" t="str">
            <v>BU-903</v>
          </cell>
          <cell r="H1381" t="str">
            <v>A/R SECURITIZATION</v>
          </cell>
          <cell r="I1381" t="str">
            <v>A/R DIST</v>
          </cell>
          <cell r="J1381" t="str">
            <v>A/R DISTRICT - SECURITIZATION</v>
          </cell>
          <cell r="K1381" t="str">
            <v>CORPORATE</v>
          </cell>
          <cell r="L1381" t="str">
            <v>CORPORATE</v>
          </cell>
        </row>
        <row r="1382">
          <cell r="A1382" t="str">
            <v>WL9</v>
          </cell>
          <cell r="B1382" t="str">
            <v>WL9-10-A-AZ-6VO-050</v>
          </cell>
          <cell r="C1382">
            <v>1611</v>
          </cell>
          <cell r="D1382">
            <v>6722</v>
          </cell>
          <cell r="F1382" t="str">
            <v>Suburban Carting Corporation</v>
          </cell>
          <cell r="G1382" t="str">
            <v>BU-903</v>
          </cell>
          <cell r="H1382" t="str">
            <v>A/R SECURITIZATION</v>
          </cell>
          <cell r="I1382" t="str">
            <v>A/R DIST</v>
          </cell>
          <cell r="J1382" t="str">
            <v>A/R DISTRICT - SECURITIZATION</v>
          </cell>
          <cell r="K1382" t="str">
            <v>CORPORATE</v>
          </cell>
          <cell r="L1382" t="str">
            <v>CORPORATE</v>
          </cell>
        </row>
        <row r="1383">
          <cell r="A1383" t="str">
            <v>WM0</v>
          </cell>
          <cell r="B1383" t="str">
            <v>WM0-10-A-AZ-98O-050</v>
          </cell>
          <cell r="C1383">
            <v>1612</v>
          </cell>
          <cell r="D1383">
            <v>6723</v>
          </cell>
          <cell r="F1383" t="str">
            <v>Sunrise Sanitation Service,Inc</v>
          </cell>
          <cell r="G1383" t="str">
            <v>BU-903</v>
          </cell>
          <cell r="H1383" t="str">
            <v>A/R SECURITIZATION</v>
          </cell>
          <cell r="I1383" t="str">
            <v>A/R DIST</v>
          </cell>
          <cell r="J1383" t="str">
            <v>A/R DISTRICT - SECURITIZATION</v>
          </cell>
          <cell r="K1383" t="str">
            <v>CORPORATE</v>
          </cell>
          <cell r="L1383" t="str">
            <v>CORPORATE</v>
          </cell>
        </row>
        <row r="1384">
          <cell r="A1384" t="str">
            <v>WM1</v>
          </cell>
          <cell r="B1384" t="str">
            <v>WM1-10-A-AZ-99O-050</v>
          </cell>
          <cell r="C1384">
            <v>1613</v>
          </cell>
          <cell r="D1384">
            <v>6724</v>
          </cell>
          <cell r="F1384" t="str">
            <v>Sunset Disposal Services, Inc.</v>
          </cell>
          <cell r="G1384" t="str">
            <v>BU-903</v>
          </cell>
          <cell r="H1384" t="str">
            <v>A/R SECURITIZATION</v>
          </cell>
          <cell r="I1384" t="str">
            <v>A/R DIST</v>
          </cell>
          <cell r="J1384" t="str">
            <v>A/R DISTRICT - SECURITIZATION</v>
          </cell>
          <cell r="K1384" t="str">
            <v>CORPORATE</v>
          </cell>
          <cell r="L1384" t="str">
            <v>CORPORATE</v>
          </cell>
        </row>
        <row r="1385">
          <cell r="A1385" t="str">
            <v>WM2</v>
          </cell>
          <cell r="B1385" t="str">
            <v>WM2-10-A-AZ-3DO-050</v>
          </cell>
          <cell r="C1385">
            <v>1614</v>
          </cell>
          <cell r="D1385">
            <v>6725</v>
          </cell>
          <cell r="F1385" t="str">
            <v>Sunset Disposal, Inc.</v>
          </cell>
          <cell r="G1385" t="str">
            <v>BU-903</v>
          </cell>
          <cell r="H1385" t="str">
            <v>A/R SECURITIZATION</v>
          </cell>
          <cell r="I1385" t="str">
            <v>A/R DIST</v>
          </cell>
          <cell r="J1385" t="str">
            <v>A/R DISTRICT - SECURITIZATION</v>
          </cell>
          <cell r="K1385" t="str">
            <v>CORPORATE</v>
          </cell>
          <cell r="L1385" t="str">
            <v>CORPORATE</v>
          </cell>
        </row>
        <row r="1386">
          <cell r="A1386" t="str">
            <v>WM3</v>
          </cell>
          <cell r="B1386" t="str">
            <v>WM3-10-A-AZ-A2O-050</v>
          </cell>
          <cell r="C1386">
            <v>1615</v>
          </cell>
          <cell r="D1386">
            <v>6726</v>
          </cell>
          <cell r="F1386" t="str">
            <v>Thomas Disposal Services,Inc.</v>
          </cell>
          <cell r="G1386" t="str">
            <v>BU-903</v>
          </cell>
          <cell r="H1386" t="str">
            <v>A/R SECURITIZATION</v>
          </cell>
          <cell r="I1386" t="str">
            <v>A/R DIST</v>
          </cell>
          <cell r="J1386" t="str">
            <v>A/R DISTRICT - SECURITIZATION</v>
          </cell>
          <cell r="K1386" t="str">
            <v>CORPORATE</v>
          </cell>
          <cell r="L1386" t="str">
            <v>CORPORATE</v>
          </cell>
        </row>
        <row r="1387">
          <cell r="A1387" t="str">
            <v>WM4</v>
          </cell>
          <cell r="B1387" t="str">
            <v>WM4-10-A-AZ-4UO-050</v>
          </cell>
          <cell r="C1387">
            <v>1616</v>
          </cell>
          <cell r="D1387">
            <v>6727</v>
          </cell>
          <cell r="F1387" t="str">
            <v>United Disposal Services, Inc.</v>
          </cell>
          <cell r="G1387" t="str">
            <v>BU-903</v>
          </cell>
          <cell r="H1387" t="str">
            <v>A/R SECURITIZATION</v>
          </cell>
          <cell r="I1387" t="str">
            <v>A/R DIST</v>
          </cell>
          <cell r="J1387" t="str">
            <v>A/R DISTRICT - SECURITIZATION</v>
          </cell>
          <cell r="K1387" t="str">
            <v>CORPORATE</v>
          </cell>
          <cell r="L1387" t="str">
            <v>CORPORATE</v>
          </cell>
        </row>
        <row r="1388">
          <cell r="A1388" t="str">
            <v>WM5</v>
          </cell>
          <cell r="B1388" t="str">
            <v>WM5-10-A-AZ-C1O-050</v>
          </cell>
          <cell r="C1388">
            <v>1617</v>
          </cell>
          <cell r="D1388">
            <v>6728</v>
          </cell>
          <cell r="F1388" t="str">
            <v>AW Services of NA</v>
          </cell>
          <cell r="G1388" t="str">
            <v>BU-903</v>
          </cell>
          <cell r="H1388" t="str">
            <v>A/R SECURITIZATION</v>
          </cell>
          <cell r="I1388" t="str">
            <v>A/R DIST</v>
          </cell>
          <cell r="J1388" t="str">
            <v>A/R DISTRICT - SECURITIZATION</v>
          </cell>
          <cell r="K1388" t="str">
            <v>CORPORATE</v>
          </cell>
          <cell r="L1388" t="str">
            <v>CORPORATE</v>
          </cell>
        </row>
        <row r="1389">
          <cell r="A1389" t="str">
            <v>WM6</v>
          </cell>
          <cell r="B1389" t="str">
            <v>WM6-10-A-AZ-8AO-050</v>
          </cell>
          <cell r="C1389">
            <v>1618</v>
          </cell>
          <cell r="D1389">
            <v>6729</v>
          </cell>
          <cell r="F1389" t="str">
            <v>AW  PENNSYLVANIA</v>
          </cell>
          <cell r="G1389" t="str">
            <v>BU-903</v>
          </cell>
          <cell r="H1389" t="str">
            <v>A/R SECURITIZATION</v>
          </cell>
          <cell r="I1389" t="str">
            <v>A/R DIST</v>
          </cell>
          <cell r="J1389" t="str">
            <v>A/R DISTRICT - SECURITIZATION</v>
          </cell>
          <cell r="K1389" t="str">
            <v>CORPORATE</v>
          </cell>
          <cell r="L1389" t="str">
            <v>CORPORATE</v>
          </cell>
        </row>
        <row r="1390">
          <cell r="A1390" t="str">
            <v>WM7</v>
          </cell>
          <cell r="B1390" t="str">
            <v>WM7-10-A-AZ-8ZO-050</v>
          </cell>
          <cell r="C1390">
            <v>1619</v>
          </cell>
          <cell r="D1390">
            <v>6730</v>
          </cell>
          <cell r="F1390" t="str">
            <v>AW  TEXAS</v>
          </cell>
          <cell r="G1390" t="str">
            <v>BU-903</v>
          </cell>
          <cell r="H1390" t="str">
            <v>A/R SECURITIZATION</v>
          </cell>
          <cell r="I1390" t="str">
            <v>A/R DIST</v>
          </cell>
          <cell r="J1390" t="str">
            <v>A/R DISTRICT - SECURITIZATION</v>
          </cell>
          <cell r="K1390" t="str">
            <v>CORPORATE</v>
          </cell>
          <cell r="L1390" t="str">
            <v>CORPORATE</v>
          </cell>
        </row>
        <row r="1391">
          <cell r="A1391" t="str">
            <v>WM8</v>
          </cell>
          <cell r="B1391" t="str">
            <v>WM8-10-A-AZ-9UO-050</v>
          </cell>
          <cell r="C1391">
            <v>1620</v>
          </cell>
          <cell r="D1391">
            <v>6731</v>
          </cell>
          <cell r="F1391" t="str">
            <v>Total Roll-offs, LLC</v>
          </cell>
          <cell r="G1391" t="str">
            <v>BU-903</v>
          </cell>
          <cell r="H1391" t="str">
            <v>A/R SECURITIZATION</v>
          </cell>
          <cell r="I1391" t="str">
            <v>A/R DIST</v>
          </cell>
          <cell r="J1391" t="str">
            <v>A/R DISTRICT - SECURITIZATION</v>
          </cell>
          <cell r="K1391" t="str">
            <v>CORPORATE</v>
          </cell>
          <cell r="L1391" t="str">
            <v>CORPORATE</v>
          </cell>
        </row>
        <row r="1392">
          <cell r="A1392" t="str">
            <v>WM9</v>
          </cell>
          <cell r="B1392" t="str">
            <v>WM9-10-A-AZ-9LO-050</v>
          </cell>
          <cell r="C1392">
            <v>1621</v>
          </cell>
          <cell r="D1392">
            <v>6732</v>
          </cell>
          <cell r="F1392" t="str">
            <v>Greenridge Waste Services, LLC</v>
          </cell>
          <cell r="G1392" t="str">
            <v>BU-903</v>
          </cell>
          <cell r="H1392" t="str">
            <v>A/R SECURITIZATION</v>
          </cell>
          <cell r="I1392" t="str">
            <v>A/R DIST</v>
          </cell>
          <cell r="J1392" t="str">
            <v>A/R DISTRICT - SECURITIZATION</v>
          </cell>
          <cell r="K1392" t="str">
            <v>CORPORATE</v>
          </cell>
          <cell r="L1392" t="str">
            <v>CORPORATE</v>
          </cell>
        </row>
        <row r="1393">
          <cell r="A1393" t="str">
            <v>WN0</v>
          </cell>
          <cell r="B1393" t="str">
            <v>WN0-10-A-AZ-2NO-050</v>
          </cell>
          <cell r="C1393">
            <v>1622</v>
          </cell>
          <cell r="D1393">
            <v>6733</v>
          </cell>
          <cell r="F1393" t="str">
            <v>LIBERTY WASTE SVC OF MCCOOK, L</v>
          </cell>
          <cell r="G1393" t="str">
            <v>BU-903</v>
          </cell>
          <cell r="H1393" t="str">
            <v>A/R SECURITIZATION</v>
          </cell>
          <cell r="I1393" t="str">
            <v>A/R DIST</v>
          </cell>
          <cell r="J1393" t="str">
            <v>A/R DISTRICT - SECURITIZATION</v>
          </cell>
          <cell r="K1393" t="str">
            <v>CORPORATE</v>
          </cell>
          <cell r="L1393" t="str">
            <v>CORPORATE</v>
          </cell>
        </row>
        <row r="1394">
          <cell r="A1394" t="str">
            <v>WN1</v>
          </cell>
          <cell r="B1394" t="str">
            <v>WN1-10-A-AZ-2PO-050</v>
          </cell>
          <cell r="C1394">
            <v>1623</v>
          </cell>
          <cell r="D1394">
            <v>6734</v>
          </cell>
          <cell r="F1394" t="str">
            <v>LIBERTY WASTE SVC OF IL, LLC</v>
          </cell>
          <cell r="G1394" t="str">
            <v>BU-903</v>
          </cell>
          <cell r="H1394" t="str">
            <v>A/R SECURITIZATION</v>
          </cell>
          <cell r="I1394" t="str">
            <v>A/R DIST</v>
          </cell>
          <cell r="J1394" t="str">
            <v>A/R DISTRICT - SECURITIZATION</v>
          </cell>
          <cell r="K1394" t="str">
            <v>CORPORATE</v>
          </cell>
          <cell r="L1394" t="str">
            <v>CORPORATE</v>
          </cell>
        </row>
        <row r="1395">
          <cell r="A1395" t="str">
            <v>WN2</v>
          </cell>
          <cell r="B1395" t="str">
            <v>WN2-10-A-AZ-2QO-050</v>
          </cell>
          <cell r="C1395">
            <v>1624</v>
          </cell>
          <cell r="D1395">
            <v>6735</v>
          </cell>
          <cell r="F1395" t="str">
            <v>WHISPERING PINES L/F TX, LP</v>
          </cell>
          <cell r="G1395" t="str">
            <v>BU-903</v>
          </cell>
          <cell r="H1395" t="str">
            <v>A/R SECURITIZATION</v>
          </cell>
          <cell r="I1395" t="str">
            <v>A/R DIST</v>
          </cell>
          <cell r="J1395" t="str">
            <v>A/R DISTRICT - SECURITIZATION</v>
          </cell>
          <cell r="K1395" t="str">
            <v>CORPORATE</v>
          </cell>
          <cell r="L1395" t="str">
            <v>CORPORATE</v>
          </cell>
        </row>
        <row r="1396">
          <cell r="A1396" t="str">
            <v>WN3</v>
          </cell>
          <cell r="B1396" t="str">
            <v>WN3-10-A-AZ-2SO-050</v>
          </cell>
          <cell r="C1396">
            <v>1625</v>
          </cell>
          <cell r="D1396">
            <v>6736</v>
          </cell>
          <cell r="F1396" t="str">
            <v>DTC MANAGEMENT, INC.</v>
          </cell>
          <cell r="G1396" t="str">
            <v>BU-903</v>
          </cell>
          <cell r="H1396" t="str">
            <v>A/R SECURITIZATION</v>
          </cell>
          <cell r="I1396" t="str">
            <v>A/R DIST</v>
          </cell>
          <cell r="J1396" t="str">
            <v>A/R DISTRICT - SECURITIZATION</v>
          </cell>
          <cell r="K1396" t="str">
            <v>CORPORATE</v>
          </cell>
          <cell r="L1396" t="str">
            <v>CORPORATE</v>
          </cell>
        </row>
        <row r="1397">
          <cell r="A1397" t="str">
            <v>WN4</v>
          </cell>
          <cell r="B1397" t="str">
            <v>WN4-10-A-AZ-2YO-050</v>
          </cell>
          <cell r="C1397">
            <v>1626</v>
          </cell>
          <cell r="D1397">
            <v>6737</v>
          </cell>
          <cell r="F1397" t="str">
            <v>ENVIRONTECH, INC</v>
          </cell>
          <cell r="G1397" t="str">
            <v>BU-903</v>
          </cell>
          <cell r="H1397" t="str">
            <v>A/R SECURITIZATION</v>
          </cell>
          <cell r="I1397" t="str">
            <v>A/R DIST</v>
          </cell>
          <cell r="J1397" t="str">
            <v>A/R DISTRICT - SECURITIZATION</v>
          </cell>
          <cell r="K1397" t="str">
            <v>CORPORATE</v>
          </cell>
          <cell r="L1397" t="str">
            <v>CORPORATE</v>
          </cell>
        </row>
        <row r="1398">
          <cell r="A1398" t="str">
            <v>WN5</v>
          </cell>
          <cell r="B1398" t="str">
            <v>WN5-10-A-AZ-2ZO-050</v>
          </cell>
          <cell r="C1398">
            <v>1627</v>
          </cell>
          <cell r="D1398">
            <v>6738</v>
          </cell>
          <cell r="F1398" t="str">
            <v>FRED BARBARA TRUCKING CO., INC</v>
          </cell>
          <cell r="G1398" t="str">
            <v>BU-903</v>
          </cell>
          <cell r="H1398" t="str">
            <v>A/R SECURITIZATION</v>
          </cell>
          <cell r="I1398" t="str">
            <v>A/R DIST</v>
          </cell>
          <cell r="J1398" t="str">
            <v>A/R DISTRICT - SECURITIZATION</v>
          </cell>
          <cell r="K1398" t="str">
            <v>CORPORATE</v>
          </cell>
          <cell r="L1398" t="str">
            <v>CORPORATE</v>
          </cell>
        </row>
        <row r="1399">
          <cell r="A1399" t="str">
            <v>WN6</v>
          </cell>
          <cell r="B1399" t="str">
            <v>WN6-10-A-AZ-3BO-050</v>
          </cell>
          <cell r="C1399">
            <v>1628</v>
          </cell>
          <cell r="D1399">
            <v>6739</v>
          </cell>
          <cell r="F1399" t="str">
            <v>PITTSBURGH COUNTY LF, INC</v>
          </cell>
          <cell r="G1399" t="str">
            <v>BU-903</v>
          </cell>
          <cell r="H1399" t="str">
            <v>A/R SECURITIZATION</v>
          </cell>
          <cell r="I1399" t="str">
            <v>A/R DIST</v>
          </cell>
          <cell r="J1399" t="str">
            <v>A/R DISTRICT - SECURITIZATION</v>
          </cell>
          <cell r="K1399" t="str">
            <v>CORPORATE</v>
          </cell>
          <cell r="L1399" t="str">
            <v>CORPORATE</v>
          </cell>
        </row>
        <row r="1400">
          <cell r="A1400" t="str">
            <v>WN7</v>
          </cell>
          <cell r="B1400" t="str">
            <v>WN7-10-A-AZ-3CO-050</v>
          </cell>
          <cell r="C1400">
            <v>1629</v>
          </cell>
          <cell r="D1400">
            <v>6740</v>
          </cell>
          <cell r="F1400" t="str">
            <v>ADS OF MISSOURI, INC</v>
          </cell>
          <cell r="G1400" t="str">
            <v>BU-903</v>
          </cell>
          <cell r="H1400" t="str">
            <v>A/R SECURITIZATION</v>
          </cell>
          <cell r="I1400" t="str">
            <v>A/R DIST</v>
          </cell>
          <cell r="J1400" t="str">
            <v>A/R DISTRICT - SECURITIZATION</v>
          </cell>
          <cell r="K1400" t="str">
            <v>CORPORATE</v>
          </cell>
          <cell r="L1400" t="str">
            <v>CORPORATE</v>
          </cell>
        </row>
        <row r="1401">
          <cell r="A1401" t="str">
            <v>WN8</v>
          </cell>
          <cell r="B1401" t="str">
            <v>WN8-10-A-AZ-3EO-050</v>
          </cell>
          <cell r="C1401">
            <v>1630</v>
          </cell>
          <cell r="D1401">
            <v>6741</v>
          </cell>
          <cell r="F1401" t="str">
            <v>COUNTY LANDFILL, INC</v>
          </cell>
          <cell r="G1401" t="str">
            <v>BU-903</v>
          </cell>
          <cell r="H1401" t="str">
            <v>A/R SECURITIZATION</v>
          </cell>
          <cell r="I1401" t="str">
            <v>A/R DIST</v>
          </cell>
          <cell r="J1401" t="str">
            <v>A/R DISTRICT - SECURITIZATION</v>
          </cell>
          <cell r="K1401" t="str">
            <v>CORPORATE</v>
          </cell>
          <cell r="L1401" t="str">
            <v>CORPORATE</v>
          </cell>
        </row>
        <row r="1402">
          <cell r="A1402" t="str">
            <v>WN9</v>
          </cell>
          <cell r="B1402" t="str">
            <v>WN9-10-A-AZ-3FO-050</v>
          </cell>
          <cell r="C1402">
            <v>1631</v>
          </cell>
          <cell r="D1402">
            <v>6742</v>
          </cell>
          <cell r="F1402" t="str">
            <v>COUNTY DISPOSAL (OHIO), INC</v>
          </cell>
          <cell r="G1402" t="str">
            <v>BU-903</v>
          </cell>
          <cell r="H1402" t="str">
            <v>A/R SECURITIZATION</v>
          </cell>
          <cell r="I1402" t="str">
            <v>A/R DIST</v>
          </cell>
          <cell r="J1402" t="str">
            <v>A/R DISTRICT - SECURITIZATION</v>
          </cell>
          <cell r="K1402" t="str">
            <v>CORPORATE</v>
          </cell>
          <cell r="L1402" t="str">
            <v>CORPORATE</v>
          </cell>
        </row>
        <row r="1403">
          <cell r="A1403" t="str">
            <v>WO0</v>
          </cell>
          <cell r="B1403" t="str">
            <v>WO0-10-A-AZ-3GO-050</v>
          </cell>
          <cell r="C1403">
            <v>1632</v>
          </cell>
          <cell r="D1403">
            <v>6743</v>
          </cell>
          <cell r="F1403" t="str">
            <v>ADS OF WEST VIRGINIA, INC</v>
          </cell>
          <cell r="G1403" t="str">
            <v>BU-903</v>
          </cell>
          <cell r="H1403" t="str">
            <v>A/R SECURITIZATION</v>
          </cell>
          <cell r="I1403" t="str">
            <v>A/R DIST</v>
          </cell>
          <cell r="J1403" t="str">
            <v>A/R DISTRICT - SECURITIZATION</v>
          </cell>
          <cell r="K1403" t="str">
            <v>CORPORATE</v>
          </cell>
          <cell r="L1403" t="str">
            <v>CORPORATE</v>
          </cell>
        </row>
        <row r="1404">
          <cell r="A1404" t="str">
            <v>WO1</v>
          </cell>
          <cell r="B1404" t="str">
            <v>WO1-10-A-AZ-3JO-050</v>
          </cell>
          <cell r="C1404">
            <v>1633</v>
          </cell>
          <cell r="D1404">
            <v>6744</v>
          </cell>
          <cell r="F1404" t="str">
            <v>ADS OF KANSAS, INC</v>
          </cell>
          <cell r="G1404" t="str">
            <v>BU-903</v>
          </cell>
          <cell r="H1404" t="str">
            <v>A/R SECURITIZATION</v>
          </cell>
          <cell r="I1404" t="str">
            <v>A/R DIST</v>
          </cell>
          <cell r="J1404" t="str">
            <v>A/R DISTRICT - SECURITIZATION</v>
          </cell>
          <cell r="K1404" t="str">
            <v>CORPORATE</v>
          </cell>
          <cell r="L1404" t="str">
            <v>CORPORATE</v>
          </cell>
        </row>
        <row r="1405">
          <cell r="A1405" t="str">
            <v>WO2</v>
          </cell>
          <cell r="B1405" t="str">
            <v>WO2-10-A-AZ-3KO-050</v>
          </cell>
          <cell r="C1405">
            <v>1634</v>
          </cell>
          <cell r="D1405">
            <v>6745</v>
          </cell>
          <cell r="F1405" t="str">
            <v>RESOURCES RECOVERY, INC</v>
          </cell>
          <cell r="G1405" t="str">
            <v>BU-903</v>
          </cell>
          <cell r="H1405" t="str">
            <v>A/R SECURITIZATION</v>
          </cell>
          <cell r="I1405" t="str">
            <v>A/R DIST</v>
          </cell>
          <cell r="J1405" t="str">
            <v>A/R DISTRICT - SECURITIZATION</v>
          </cell>
          <cell r="K1405" t="str">
            <v>CORPORATE</v>
          </cell>
          <cell r="L1405" t="str">
            <v>CORPORATE</v>
          </cell>
        </row>
        <row r="1406">
          <cell r="A1406" t="str">
            <v>WO3</v>
          </cell>
          <cell r="B1406" t="str">
            <v>WO3-10-A-AZ-3PO-050</v>
          </cell>
          <cell r="C1406">
            <v>1635</v>
          </cell>
          <cell r="D1406">
            <v>6746</v>
          </cell>
          <cell r="F1406" t="str">
            <v>AW SYS OF NA, INC</v>
          </cell>
          <cell r="G1406" t="str">
            <v>BU-903</v>
          </cell>
          <cell r="H1406" t="str">
            <v>A/R SECURITIZATION</v>
          </cell>
          <cell r="I1406" t="str">
            <v>A/R DIST</v>
          </cell>
          <cell r="J1406" t="str">
            <v>A/R DISTRICT - SECURITIZATION</v>
          </cell>
          <cell r="K1406" t="str">
            <v>CORPORATE</v>
          </cell>
          <cell r="L1406" t="str">
            <v>CORPORATE</v>
          </cell>
        </row>
        <row r="1407">
          <cell r="A1407" t="str">
            <v>WO4</v>
          </cell>
          <cell r="B1407" t="str">
            <v>WO4-10-A-AZ-3QO-050</v>
          </cell>
          <cell r="C1407">
            <v>1636</v>
          </cell>
          <cell r="D1407">
            <v>6747</v>
          </cell>
          <cell r="F1407" t="str">
            <v>MESA DISPOSAL, INC</v>
          </cell>
          <cell r="G1407" t="str">
            <v>BU-903</v>
          </cell>
          <cell r="H1407" t="str">
            <v>A/R SECURITIZATION</v>
          </cell>
          <cell r="I1407" t="str">
            <v>A/R DIST</v>
          </cell>
          <cell r="J1407" t="str">
            <v>A/R DISTRICT - SECURITIZATION</v>
          </cell>
          <cell r="K1407" t="str">
            <v>CORPORATE</v>
          </cell>
          <cell r="L1407" t="str">
            <v>CORPORATE</v>
          </cell>
        </row>
        <row r="1408">
          <cell r="A1408" t="str">
            <v>WO5</v>
          </cell>
          <cell r="B1408" t="str">
            <v>WO5-10-A-AZ-3WO-050</v>
          </cell>
          <cell r="C1408">
            <v>1637</v>
          </cell>
          <cell r="D1408">
            <v>6748</v>
          </cell>
          <cell r="F1408" t="str">
            <v>KELLER CANYON LANDFILL CO, INC</v>
          </cell>
          <cell r="G1408" t="str">
            <v>BU-903</v>
          </cell>
          <cell r="H1408" t="str">
            <v>A/R SECURITIZATION</v>
          </cell>
          <cell r="I1408" t="str">
            <v>A/R DIST</v>
          </cell>
          <cell r="J1408" t="str">
            <v>A/R DISTRICT - SECURITIZATION</v>
          </cell>
          <cell r="K1408" t="str">
            <v>CORPORATE</v>
          </cell>
          <cell r="L1408" t="str">
            <v>CORPORATE</v>
          </cell>
        </row>
        <row r="1409">
          <cell r="A1409" t="str">
            <v>WO6</v>
          </cell>
          <cell r="B1409" t="str">
            <v>WO6-10-A-AZ-3XO-050</v>
          </cell>
          <cell r="C1409">
            <v>1638</v>
          </cell>
          <cell r="D1409">
            <v>6749</v>
          </cell>
          <cell r="F1409" t="str">
            <v>WASTE SVCS OF NEW YORK, INC</v>
          </cell>
          <cell r="G1409" t="str">
            <v>BU-903</v>
          </cell>
          <cell r="H1409" t="str">
            <v>A/R SECURITIZATION</v>
          </cell>
          <cell r="I1409" t="str">
            <v>A/R DIST</v>
          </cell>
          <cell r="J1409" t="str">
            <v>A/R DISTRICT - SECURITIZATION</v>
          </cell>
          <cell r="K1409" t="str">
            <v>CORPORATE</v>
          </cell>
          <cell r="L1409" t="str">
            <v>CORPORATE</v>
          </cell>
        </row>
        <row r="1410">
          <cell r="A1410" t="str">
            <v>WO7</v>
          </cell>
          <cell r="B1410" t="str">
            <v>WO7-10-A-AZ-4KO-050</v>
          </cell>
          <cell r="C1410">
            <v>1639</v>
          </cell>
          <cell r="D1410">
            <v>6750</v>
          </cell>
          <cell r="F1410" t="str">
            <v>F.P. MCNAMARA RUBBISH REMOVAL</v>
          </cell>
          <cell r="G1410" t="str">
            <v>BU-903</v>
          </cell>
          <cell r="H1410" t="str">
            <v>A/R SECURITIZATION</v>
          </cell>
          <cell r="I1410" t="str">
            <v>A/R DIST</v>
          </cell>
          <cell r="J1410" t="str">
            <v>A/R DISTRICT - SECURITIZATION</v>
          </cell>
          <cell r="K1410" t="str">
            <v>CORPORATE</v>
          </cell>
          <cell r="L1410" t="str">
            <v>CORPORATE</v>
          </cell>
        </row>
        <row r="1411">
          <cell r="A1411" t="str">
            <v>WO8</v>
          </cell>
          <cell r="B1411" t="str">
            <v>WO8-10-A-AZ-4NO-050</v>
          </cell>
          <cell r="C1411">
            <v>1640</v>
          </cell>
          <cell r="D1411">
            <v>6751</v>
          </cell>
          <cell r="F1411" t="str">
            <v>SANGAMON VALLEY LANDFILL, INC</v>
          </cell>
          <cell r="G1411" t="str">
            <v>BU-903</v>
          </cell>
          <cell r="H1411" t="str">
            <v>A/R SECURITIZATION</v>
          </cell>
          <cell r="I1411" t="str">
            <v>A/R DIST</v>
          </cell>
          <cell r="J1411" t="str">
            <v>A/R DISTRICT - SECURITIZATION</v>
          </cell>
          <cell r="K1411" t="str">
            <v>CORPORATE</v>
          </cell>
          <cell r="L1411" t="str">
            <v>CORPORATE</v>
          </cell>
        </row>
        <row r="1412">
          <cell r="A1412" t="str">
            <v>WO9</v>
          </cell>
          <cell r="B1412" t="str">
            <v>WO9-10-A-AZ-4PO-050</v>
          </cell>
          <cell r="C1412">
            <v>1641</v>
          </cell>
          <cell r="D1412">
            <v>6752</v>
          </cell>
          <cell r="F1412" t="str">
            <v>WILLAMETTE RESOURCES, INC</v>
          </cell>
          <cell r="G1412" t="str">
            <v>BU-903</v>
          </cell>
          <cell r="H1412" t="str">
            <v>A/R SECURITIZATION</v>
          </cell>
          <cell r="I1412" t="str">
            <v>A/R DIST</v>
          </cell>
          <cell r="J1412" t="str">
            <v>A/R DISTRICT - SECURITIZATION</v>
          </cell>
          <cell r="K1412" t="str">
            <v>CORPORATE</v>
          </cell>
          <cell r="L1412" t="str">
            <v>CORPORATE</v>
          </cell>
        </row>
        <row r="1413">
          <cell r="A1413" t="str">
            <v>WP0</v>
          </cell>
          <cell r="B1413" t="str">
            <v>WP0-10-A-AZ-4QO-050</v>
          </cell>
          <cell r="C1413">
            <v>1642</v>
          </cell>
          <cell r="D1413">
            <v>6753</v>
          </cell>
          <cell r="F1413" t="str">
            <v>WDTR, INC</v>
          </cell>
          <cell r="G1413" t="str">
            <v>BU-903</v>
          </cell>
          <cell r="H1413" t="str">
            <v>A/R SECURITIZATION</v>
          </cell>
          <cell r="I1413" t="str">
            <v>A/R DIST</v>
          </cell>
          <cell r="J1413" t="str">
            <v>A/R DISTRICT - SECURITIZATION</v>
          </cell>
          <cell r="K1413" t="str">
            <v>CORPORATE</v>
          </cell>
          <cell r="L1413" t="str">
            <v>CORPORATE</v>
          </cell>
        </row>
        <row r="1414">
          <cell r="A1414" t="str">
            <v>WP1</v>
          </cell>
          <cell r="B1414" t="str">
            <v>WP1-10-A-AZ-4TO-050</v>
          </cell>
          <cell r="C1414">
            <v>1643</v>
          </cell>
          <cell r="D1414">
            <v>6754</v>
          </cell>
          <cell r="F1414" t="str">
            <v>VALLEY LANDFILLS, INC</v>
          </cell>
          <cell r="G1414" t="str">
            <v>BU-903</v>
          </cell>
          <cell r="H1414" t="str">
            <v>A/R SECURITIZATION</v>
          </cell>
          <cell r="I1414" t="str">
            <v>A/R DIST</v>
          </cell>
          <cell r="J1414" t="str">
            <v>A/R DISTRICT - SECURITIZATION</v>
          </cell>
          <cell r="K1414" t="str">
            <v>CORPORATE</v>
          </cell>
          <cell r="L1414" t="str">
            <v>CORPORATE</v>
          </cell>
        </row>
        <row r="1415">
          <cell r="A1415" t="str">
            <v>WP2</v>
          </cell>
          <cell r="B1415" t="str">
            <v>WP2-10-A-AZ-4VO-050</v>
          </cell>
          <cell r="C1415">
            <v>1644</v>
          </cell>
          <cell r="D1415">
            <v>6755</v>
          </cell>
          <cell r="F1415" t="str">
            <v>SOURCE RECYCLING, INC</v>
          </cell>
          <cell r="G1415" t="str">
            <v>BU-903</v>
          </cell>
          <cell r="H1415" t="str">
            <v>A/R SECURITIZATION</v>
          </cell>
          <cell r="I1415" t="str">
            <v>A/R DIST</v>
          </cell>
          <cell r="J1415" t="str">
            <v>A/R DISTRICT - SECURITIZATION</v>
          </cell>
          <cell r="K1415" t="str">
            <v>CORPORATE</v>
          </cell>
          <cell r="L1415" t="str">
            <v>CORPORATE</v>
          </cell>
        </row>
        <row r="1416">
          <cell r="A1416" t="str">
            <v>WP3</v>
          </cell>
          <cell r="B1416" t="str">
            <v>WP3-10-A-AZ-4YO-050</v>
          </cell>
          <cell r="C1416">
            <v>1645</v>
          </cell>
          <cell r="D1416">
            <v>6756</v>
          </cell>
          <cell r="F1416" t="str">
            <v>GRANTS PASS SANITATION, INC</v>
          </cell>
          <cell r="G1416" t="str">
            <v>BU-903</v>
          </cell>
          <cell r="H1416" t="str">
            <v>A/R SECURITIZATION</v>
          </cell>
          <cell r="I1416" t="str">
            <v>A/R DIST</v>
          </cell>
          <cell r="J1416" t="str">
            <v>A/R DISTRICT - SECURITIZATION</v>
          </cell>
          <cell r="K1416" t="str">
            <v>CORPORATE</v>
          </cell>
          <cell r="L1416" t="str">
            <v>CORPORATE</v>
          </cell>
        </row>
        <row r="1417">
          <cell r="A1417" t="str">
            <v>WP4</v>
          </cell>
          <cell r="B1417" t="str">
            <v>WP4-10-A-AZ-5KO-050</v>
          </cell>
          <cell r="C1417">
            <v>1646</v>
          </cell>
          <cell r="D1417">
            <v>6757</v>
          </cell>
          <cell r="F1417" t="str">
            <v>NEW MORGAN LANDFILL COMPANY</v>
          </cell>
          <cell r="G1417" t="str">
            <v>BU-903</v>
          </cell>
          <cell r="H1417" t="str">
            <v>A/R SECURITIZATION</v>
          </cell>
          <cell r="I1417" t="str">
            <v>A/R DIST</v>
          </cell>
          <cell r="J1417" t="str">
            <v>A/R DISTRICT - SECURITIZATION</v>
          </cell>
          <cell r="K1417" t="str">
            <v>CORPORATE</v>
          </cell>
          <cell r="L1417" t="str">
            <v>CORPORATE</v>
          </cell>
        </row>
        <row r="1418">
          <cell r="A1418" t="str">
            <v>WP5</v>
          </cell>
          <cell r="B1418" t="str">
            <v>WP5-10-A-AZ-5LO-050</v>
          </cell>
          <cell r="C1418">
            <v>1647</v>
          </cell>
          <cell r="D1418">
            <v>6758</v>
          </cell>
          <cell r="F1418" t="str">
            <v>LAKE NORMAN LANDFILL, INC</v>
          </cell>
          <cell r="G1418" t="str">
            <v>BU-903</v>
          </cell>
          <cell r="H1418" t="str">
            <v>A/R SECURITIZATION</v>
          </cell>
          <cell r="I1418" t="str">
            <v>A/R DIST</v>
          </cell>
          <cell r="J1418" t="str">
            <v>A/R DISTRICT - SECURITIZATION</v>
          </cell>
          <cell r="K1418" t="str">
            <v>CORPORATE</v>
          </cell>
          <cell r="L1418" t="str">
            <v>CORPORATE</v>
          </cell>
        </row>
        <row r="1419">
          <cell r="A1419" t="str">
            <v>WP6</v>
          </cell>
          <cell r="B1419" t="str">
            <v>WP6-10-A-AZ-5SO-050</v>
          </cell>
          <cell r="C1419">
            <v>1648</v>
          </cell>
          <cell r="D1419">
            <v>6759</v>
          </cell>
          <cell r="F1419" t="str">
            <v>GREEN VALLEY LF GEN PRTNRSHP</v>
          </cell>
          <cell r="G1419" t="str">
            <v>BU-903</v>
          </cell>
          <cell r="H1419" t="str">
            <v>A/R SECURITIZATION</v>
          </cell>
          <cell r="I1419" t="str">
            <v>A/R DIST</v>
          </cell>
          <cell r="J1419" t="str">
            <v>A/R DISTRICT - SECURITIZATION</v>
          </cell>
          <cell r="K1419" t="str">
            <v>CORPORATE</v>
          </cell>
          <cell r="L1419" t="str">
            <v>CORPORATE</v>
          </cell>
        </row>
        <row r="1420">
          <cell r="A1420" t="str">
            <v>WP7</v>
          </cell>
          <cell r="B1420" t="str">
            <v>WP7-10-A-AZ-5TO-050</v>
          </cell>
          <cell r="C1420">
            <v>1649</v>
          </cell>
          <cell r="D1420">
            <v>6760</v>
          </cell>
          <cell r="F1420" t="str">
            <v>AW  OF MASS, INC.</v>
          </cell>
          <cell r="G1420" t="str">
            <v>BU-903</v>
          </cell>
          <cell r="H1420" t="str">
            <v>A/R SECURITIZATION</v>
          </cell>
          <cell r="I1420" t="str">
            <v>A/R DIST</v>
          </cell>
          <cell r="J1420" t="str">
            <v>A/R DISTRICT - SECURITIZATION</v>
          </cell>
          <cell r="K1420" t="str">
            <v>CORPORATE</v>
          </cell>
          <cell r="L1420" t="str">
            <v>CORPORATE</v>
          </cell>
        </row>
        <row r="1421">
          <cell r="A1421" t="str">
            <v>WP8</v>
          </cell>
          <cell r="B1421" t="str">
            <v>WP8-10-A-AZ-5UO-050</v>
          </cell>
          <cell r="C1421">
            <v>1650</v>
          </cell>
          <cell r="D1421">
            <v>6761</v>
          </cell>
          <cell r="F1421" t="str">
            <v>AW  OF CALIFORNIA, INC</v>
          </cell>
          <cell r="G1421" t="str">
            <v>BU-903</v>
          </cell>
          <cell r="H1421" t="str">
            <v>A/R SECURITIZATION</v>
          </cell>
          <cell r="I1421" t="str">
            <v>A/R DIST</v>
          </cell>
          <cell r="J1421" t="str">
            <v>A/R DISTRICT - SECURITIZATION</v>
          </cell>
          <cell r="K1421" t="str">
            <v>CORPORATE</v>
          </cell>
          <cell r="L1421" t="str">
            <v>CORPORATE</v>
          </cell>
        </row>
        <row r="1422">
          <cell r="A1422" t="str">
            <v>WP9</v>
          </cell>
          <cell r="B1422" t="str">
            <v>WP9-10-A-AZ-5ZO-050</v>
          </cell>
          <cell r="C1422">
            <v>1651</v>
          </cell>
          <cell r="D1422">
            <v>6762</v>
          </cell>
          <cell r="F1422" t="str">
            <v>AW  OF OHIO, INC</v>
          </cell>
          <cell r="G1422" t="str">
            <v>BU-903</v>
          </cell>
          <cell r="H1422" t="str">
            <v>A/R SECURITIZATION</v>
          </cell>
          <cell r="I1422" t="str">
            <v>A/R DIST</v>
          </cell>
          <cell r="J1422" t="str">
            <v>A/R DISTRICT - SECURITIZATION</v>
          </cell>
          <cell r="K1422" t="str">
            <v>CORPORATE</v>
          </cell>
          <cell r="L1422" t="str">
            <v>CORPORATE</v>
          </cell>
        </row>
        <row r="1423">
          <cell r="A1423" t="str">
            <v>WQ0</v>
          </cell>
          <cell r="B1423" t="str">
            <v>WQ0-10-A-AZ-6EO-050</v>
          </cell>
          <cell r="C1423">
            <v>1652</v>
          </cell>
          <cell r="D1423">
            <v>6763</v>
          </cell>
          <cell r="F1423" t="str">
            <v>INTERNATIONAL DISP CORP OF CA</v>
          </cell>
          <cell r="G1423" t="str">
            <v>BU-903</v>
          </cell>
          <cell r="H1423" t="str">
            <v>A/R SECURITIZATION</v>
          </cell>
          <cell r="I1423" t="str">
            <v>A/R DIST</v>
          </cell>
          <cell r="J1423" t="str">
            <v>A/R DISTRICT - SECURITIZATION</v>
          </cell>
          <cell r="K1423" t="str">
            <v>CORPORATE</v>
          </cell>
          <cell r="L1423" t="str">
            <v>CORPORATE</v>
          </cell>
        </row>
        <row r="1424">
          <cell r="A1424" t="str">
            <v>WQ1</v>
          </cell>
          <cell r="B1424" t="str">
            <v>WQ1-10-A-AZ-6SO-050</v>
          </cell>
          <cell r="C1424">
            <v>1653</v>
          </cell>
          <cell r="D1424">
            <v>6764</v>
          </cell>
          <cell r="F1424" t="str">
            <v>AGRI-TECH, INC</v>
          </cell>
          <cell r="G1424" t="str">
            <v>BU-903</v>
          </cell>
          <cell r="H1424" t="str">
            <v>A/R SECURITIZATION</v>
          </cell>
          <cell r="I1424" t="str">
            <v>A/R DIST</v>
          </cell>
          <cell r="J1424" t="str">
            <v>A/R DISTRICT - SECURITIZATION</v>
          </cell>
          <cell r="K1424" t="str">
            <v>CORPORATE</v>
          </cell>
          <cell r="L1424" t="str">
            <v>CORPORATE</v>
          </cell>
        </row>
        <row r="1425">
          <cell r="A1425" t="str">
            <v>WQ2</v>
          </cell>
          <cell r="B1425" t="str">
            <v>WQ2-10-A-AZ-6UO-050</v>
          </cell>
          <cell r="C1425">
            <v>1654</v>
          </cell>
          <cell r="D1425">
            <v>6765</v>
          </cell>
          <cell r="F1425" t="str">
            <v>PSI WASTE SYSTEMS, INC</v>
          </cell>
          <cell r="G1425" t="str">
            <v>BU-903</v>
          </cell>
          <cell r="H1425" t="str">
            <v>A/R SECURITIZATION</v>
          </cell>
          <cell r="I1425" t="str">
            <v>A/R DIST</v>
          </cell>
          <cell r="J1425" t="str">
            <v>A/R DISTRICT - SECURITIZATION</v>
          </cell>
          <cell r="K1425" t="str">
            <v>CORPORATE</v>
          </cell>
          <cell r="L1425" t="str">
            <v>CORPORATE</v>
          </cell>
        </row>
        <row r="1426">
          <cell r="A1426" t="str">
            <v>WQ3</v>
          </cell>
          <cell r="B1426" t="str">
            <v>WQ3-10-A-AZ-6YO-050</v>
          </cell>
          <cell r="C1426">
            <v>1655</v>
          </cell>
          <cell r="D1426">
            <v>6766</v>
          </cell>
          <cell r="F1426" t="str">
            <v>ELDER CREEK TRANSFER, INC</v>
          </cell>
          <cell r="G1426" t="str">
            <v>BU-903</v>
          </cell>
          <cell r="H1426" t="str">
            <v>A/R SECURITIZATION</v>
          </cell>
          <cell r="I1426" t="str">
            <v>A/R DIST</v>
          </cell>
          <cell r="J1426" t="str">
            <v>A/R DISTRICT - SECURITIZATION</v>
          </cell>
          <cell r="K1426" t="str">
            <v>CORPORATE</v>
          </cell>
          <cell r="L1426" t="str">
            <v>CORPORATE</v>
          </cell>
        </row>
        <row r="1427">
          <cell r="A1427" t="str">
            <v>WQ4</v>
          </cell>
          <cell r="B1427" t="str">
            <v>WQ4-10-A-AZ-7EO-050</v>
          </cell>
          <cell r="C1427">
            <v>1656</v>
          </cell>
          <cell r="D1427">
            <v>6767</v>
          </cell>
          <cell r="F1427" t="str">
            <v>NOBLE ROAD LANDFILL, INC.</v>
          </cell>
          <cell r="G1427" t="str">
            <v>BU-903</v>
          </cell>
          <cell r="H1427" t="str">
            <v>A/R SECURITIZATION</v>
          </cell>
          <cell r="I1427" t="str">
            <v>A/R DIST</v>
          </cell>
          <cell r="J1427" t="str">
            <v>A/R DISTRICT - SECURITIZATION</v>
          </cell>
          <cell r="K1427" t="str">
            <v>CORPORATE</v>
          </cell>
          <cell r="L1427" t="str">
            <v>CORPORATE</v>
          </cell>
        </row>
        <row r="1428">
          <cell r="A1428" t="str">
            <v>WQ5</v>
          </cell>
          <cell r="B1428" t="str">
            <v>WQ5-10-A-AZ-7FO-050</v>
          </cell>
          <cell r="C1428">
            <v>1657</v>
          </cell>
          <cell r="D1428">
            <v>6768</v>
          </cell>
          <cell r="F1428" t="str">
            <v>WILLOW RIDGE LANDFILL, LLC</v>
          </cell>
          <cell r="G1428" t="str">
            <v>BU-903</v>
          </cell>
          <cell r="H1428" t="str">
            <v>A/R SECURITIZATION</v>
          </cell>
          <cell r="I1428" t="str">
            <v>A/R DIST</v>
          </cell>
          <cell r="J1428" t="str">
            <v>A/R DISTRICT - SECURITIZATION</v>
          </cell>
          <cell r="K1428" t="str">
            <v>CORPORATE</v>
          </cell>
          <cell r="L1428" t="str">
            <v>CORPORATE</v>
          </cell>
        </row>
        <row r="1429">
          <cell r="A1429" t="str">
            <v>WQ6</v>
          </cell>
          <cell r="B1429" t="str">
            <v>WQ6-10-A-AZ-7GO-050</v>
          </cell>
          <cell r="C1429">
            <v>1658</v>
          </cell>
          <cell r="D1429">
            <v>6769</v>
          </cell>
          <cell r="F1429" t="str">
            <v>GEK, INC.</v>
          </cell>
          <cell r="G1429" t="str">
            <v>BU-903</v>
          </cell>
          <cell r="H1429" t="str">
            <v>A/R SECURITIZATION</v>
          </cell>
          <cell r="I1429" t="str">
            <v>A/R DIST</v>
          </cell>
          <cell r="J1429" t="str">
            <v>A/R DISTRICT - SECURITIZATION</v>
          </cell>
          <cell r="K1429" t="str">
            <v>CORPORATE</v>
          </cell>
          <cell r="L1429" t="str">
            <v>CORPORATE</v>
          </cell>
        </row>
        <row r="1430">
          <cell r="A1430" t="str">
            <v>WQ7</v>
          </cell>
          <cell r="B1430" t="str">
            <v>WQ7-10-A-AZ-7HO-050</v>
          </cell>
          <cell r="C1430">
            <v>1659</v>
          </cell>
          <cell r="D1430">
            <v>6770</v>
          </cell>
          <cell r="F1430" t="str">
            <v>SYCAMORE LANDFILL</v>
          </cell>
          <cell r="G1430" t="str">
            <v>BU-903</v>
          </cell>
          <cell r="H1430" t="str">
            <v>A/R SECURITIZATION</v>
          </cell>
          <cell r="I1430" t="str">
            <v>A/R DIST</v>
          </cell>
          <cell r="J1430" t="str">
            <v>A/R DISTRICT - SECURITIZATION</v>
          </cell>
          <cell r="K1430" t="str">
            <v>CORPORATE</v>
          </cell>
          <cell r="L1430" t="str">
            <v>CORPORATE</v>
          </cell>
        </row>
        <row r="1431">
          <cell r="A1431" t="str">
            <v>WQ8</v>
          </cell>
          <cell r="B1431" t="str">
            <v>WQ8-10-A-AZ-7JO-050</v>
          </cell>
          <cell r="C1431">
            <v>1660</v>
          </cell>
          <cell r="D1431">
            <v>6771</v>
          </cell>
          <cell r="F1431" t="str">
            <v>COPPER MOUNTAIN LANDFILL, INC.</v>
          </cell>
          <cell r="G1431" t="str">
            <v>BU-903</v>
          </cell>
          <cell r="H1431" t="str">
            <v>A/R SECURITIZATION</v>
          </cell>
          <cell r="I1431" t="str">
            <v>A/R DIST</v>
          </cell>
          <cell r="J1431" t="str">
            <v>A/R DISTRICT - SECURITIZATION</v>
          </cell>
          <cell r="K1431" t="str">
            <v>CORPORATE</v>
          </cell>
          <cell r="L1431" t="str">
            <v>CORPORATE</v>
          </cell>
        </row>
        <row r="1432">
          <cell r="A1432" t="str">
            <v>WQ9</v>
          </cell>
          <cell r="B1432" t="str">
            <v>WQ9-10-A-AZ-7LO-050</v>
          </cell>
          <cell r="C1432">
            <v>1661</v>
          </cell>
          <cell r="D1432">
            <v>6772</v>
          </cell>
          <cell r="F1432" t="str">
            <v>SPRINGFIELD ENVIRONMENTAL, GP</v>
          </cell>
          <cell r="G1432" t="str">
            <v>BU-903</v>
          </cell>
          <cell r="H1432" t="str">
            <v>A/R SECURITIZATION</v>
          </cell>
          <cell r="I1432" t="str">
            <v>A/R DIST</v>
          </cell>
          <cell r="J1432" t="str">
            <v>A/R DISTRICT - SECURITIZATION</v>
          </cell>
          <cell r="K1432" t="str">
            <v>CORPORATE</v>
          </cell>
          <cell r="L1432" t="str">
            <v>CORPORATE</v>
          </cell>
        </row>
        <row r="1433">
          <cell r="A1433" t="str">
            <v>WR0</v>
          </cell>
          <cell r="B1433" t="str">
            <v>WR0-10-A-AZ-7NO-050</v>
          </cell>
          <cell r="C1433">
            <v>1662</v>
          </cell>
          <cell r="D1433">
            <v>6773</v>
          </cell>
          <cell r="F1433" t="str">
            <v>IMPERIAL LANDFILL, INC</v>
          </cell>
          <cell r="G1433" t="str">
            <v>BU-903</v>
          </cell>
          <cell r="H1433" t="str">
            <v>A/R SECURITIZATION</v>
          </cell>
          <cell r="I1433" t="str">
            <v>A/R DIST</v>
          </cell>
          <cell r="J1433" t="str">
            <v>A/R DISTRICT - SECURITIZATION</v>
          </cell>
          <cell r="K1433" t="str">
            <v>CORPORATE</v>
          </cell>
          <cell r="L1433" t="str">
            <v>CORPORATE</v>
          </cell>
        </row>
        <row r="1434">
          <cell r="A1434" t="str">
            <v>WR1</v>
          </cell>
          <cell r="B1434" t="str">
            <v>WR1-10-A-AZ-7OO-050</v>
          </cell>
          <cell r="C1434">
            <v>1663</v>
          </cell>
          <cell r="D1434">
            <v>6774</v>
          </cell>
          <cell r="F1434" t="str">
            <v>COURTNEY RIDGE LANDFILL LLC</v>
          </cell>
          <cell r="G1434" t="str">
            <v>BU-903</v>
          </cell>
          <cell r="H1434" t="str">
            <v>A/R SECURITIZATION</v>
          </cell>
          <cell r="I1434" t="str">
            <v>A/R DIST</v>
          </cell>
          <cell r="J1434" t="str">
            <v>A/R DISTRICT - SECURITIZATION</v>
          </cell>
          <cell r="K1434" t="str">
            <v>CORPORATE</v>
          </cell>
          <cell r="L1434" t="str">
            <v>CORPORATE</v>
          </cell>
        </row>
        <row r="1435">
          <cell r="A1435" t="str">
            <v>WR2</v>
          </cell>
          <cell r="B1435" t="str">
            <v>WR2-10-A-AZ-7PO-050</v>
          </cell>
          <cell r="C1435">
            <v>1664</v>
          </cell>
          <cell r="D1435">
            <v>6775</v>
          </cell>
          <cell r="F1435" t="str">
            <v>FOREST VIEW LANDFILL LLC</v>
          </cell>
          <cell r="G1435" t="str">
            <v>BU-903</v>
          </cell>
          <cell r="H1435" t="str">
            <v>A/R SECURITIZATION</v>
          </cell>
          <cell r="I1435" t="str">
            <v>A/R DIST</v>
          </cell>
          <cell r="J1435" t="str">
            <v>A/R DISTRICT - SECURITIZATION</v>
          </cell>
          <cell r="K1435" t="str">
            <v>CORPORATE</v>
          </cell>
          <cell r="L1435" t="str">
            <v>CORPORATE</v>
          </cell>
        </row>
        <row r="1436">
          <cell r="A1436" t="str">
            <v>WR3</v>
          </cell>
          <cell r="B1436" t="str">
            <v>WR3-10-A-AZ-7RO-050</v>
          </cell>
          <cell r="C1436">
            <v>1665</v>
          </cell>
          <cell r="D1436">
            <v>6776</v>
          </cell>
          <cell r="F1436" t="str">
            <v>LAKE CNTY C&amp;D DEV'MENT PARTNER</v>
          </cell>
          <cell r="G1436" t="str">
            <v>BU-903</v>
          </cell>
          <cell r="H1436" t="str">
            <v>A/R SECURITIZATION</v>
          </cell>
          <cell r="I1436" t="str">
            <v>A/R DIST</v>
          </cell>
          <cell r="J1436" t="str">
            <v>A/R DISTRICT - SECURITIZATION</v>
          </cell>
          <cell r="K1436" t="str">
            <v>CORPORATE</v>
          </cell>
          <cell r="L1436" t="str">
            <v>CORPORATE</v>
          </cell>
        </row>
        <row r="1437">
          <cell r="A1437" t="str">
            <v>WR4</v>
          </cell>
          <cell r="B1437" t="str">
            <v>WR4-10-A-AZ-8AO-050</v>
          </cell>
          <cell r="C1437">
            <v>1666</v>
          </cell>
          <cell r="D1437">
            <v>6777</v>
          </cell>
          <cell r="F1437" t="str">
            <v>AW SERVICES OF PA,LLC</v>
          </cell>
          <cell r="G1437" t="str">
            <v>BU-903</v>
          </cell>
          <cell r="H1437" t="str">
            <v>A/R SECURITIZATION</v>
          </cell>
          <cell r="I1437" t="str">
            <v>A/R DIST</v>
          </cell>
          <cell r="J1437" t="str">
            <v>A/R DISTRICT - SECURITIZATION</v>
          </cell>
          <cell r="K1437" t="str">
            <v>CORPORATE</v>
          </cell>
          <cell r="L1437" t="str">
            <v>CORPORATE</v>
          </cell>
        </row>
        <row r="1438">
          <cell r="A1438" t="str">
            <v>WR5</v>
          </cell>
          <cell r="B1438" t="str">
            <v>WR5-10-A-AZ-8DO-050</v>
          </cell>
          <cell r="C1438">
            <v>1667</v>
          </cell>
          <cell r="D1438">
            <v>6778</v>
          </cell>
          <cell r="F1438" t="str">
            <v>AW SYSTEMS OF AL, LLC</v>
          </cell>
          <cell r="G1438" t="str">
            <v>BU-903</v>
          </cell>
          <cell r="H1438" t="str">
            <v>A/R SECURITIZATION</v>
          </cell>
          <cell r="I1438" t="str">
            <v>A/R DIST</v>
          </cell>
          <cell r="J1438" t="str">
            <v>A/R DISTRICT - SECURITIZATION</v>
          </cell>
          <cell r="K1438" t="str">
            <v>CORPORATE</v>
          </cell>
          <cell r="L1438" t="str">
            <v>CORPORATE</v>
          </cell>
        </row>
        <row r="1439">
          <cell r="A1439" t="str">
            <v>WR6</v>
          </cell>
          <cell r="B1439" t="str">
            <v>WR6-10-A-AZ-8EO-050</v>
          </cell>
          <cell r="C1439">
            <v>1668</v>
          </cell>
          <cell r="D1439">
            <v>6779</v>
          </cell>
          <cell r="F1439" t="str">
            <v>AW SYSTEMS OF AR, LLC</v>
          </cell>
          <cell r="G1439" t="str">
            <v>BU-903</v>
          </cell>
          <cell r="H1439" t="str">
            <v>A/R SECURITIZATION</v>
          </cell>
          <cell r="I1439" t="str">
            <v>A/R DIST</v>
          </cell>
          <cell r="J1439" t="str">
            <v>A/R DISTRICT - SECURITIZATION</v>
          </cell>
          <cell r="K1439" t="str">
            <v>CORPORATE</v>
          </cell>
          <cell r="L1439" t="str">
            <v>CORPORATE</v>
          </cell>
        </row>
        <row r="1440">
          <cell r="A1440" t="str">
            <v>WR7</v>
          </cell>
          <cell r="B1440" t="str">
            <v>WR7-10-A-AZ-8FO-050</v>
          </cell>
          <cell r="C1440">
            <v>1669</v>
          </cell>
          <cell r="D1440">
            <v>6780</v>
          </cell>
          <cell r="F1440" t="str">
            <v>AW SYSTEMS OF GA, LLC</v>
          </cell>
          <cell r="G1440" t="str">
            <v>BU-903</v>
          </cell>
          <cell r="H1440" t="str">
            <v>A/R SECURITIZATION</v>
          </cell>
          <cell r="I1440" t="str">
            <v>A/R DIST</v>
          </cell>
          <cell r="J1440" t="str">
            <v>A/R DISTRICT - SECURITIZATION</v>
          </cell>
          <cell r="K1440" t="str">
            <v>CORPORATE</v>
          </cell>
          <cell r="L1440" t="str">
            <v>CORPORATE</v>
          </cell>
        </row>
        <row r="1441">
          <cell r="A1441" t="str">
            <v>WR8</v>
          </cell>
          <cell r="B1441" t="str">
            <v>WR8-10-A-AZ-8HO-050</v>
          </cell>
          <cell r="C1441">
            <v>1670</v>
          </cell>
          <cell r="D1441">
            <v>6781</v>
          </cell>
          <cell r="F1441" t="str">
            <v>AW SYSTEMS OF LA, LLC</v>
          </cell>
          <cell r="G1441" t="str">
            <v>BU-903</v>
          </cell>
          <cell r="H1441" t="str">
            <v>A/R SECURITIZATION</v>
          </cell>
          <cell r="I1441" t="str">
            <v>A/R DIST</v>
          </cell>
          <cell r="J1441" t="str">
            <v>A/R DISTRICT - SECURITIZATION</v>
          </cell>
          <cell r="K1441" t="str">
            <v>CORPORATE</v>
          </cell>
          <cell r="L1441" t="str">
            <v>CORPORATE</v>
          </cell>
        </row>
        <row r="1442">
          <cell r="A1442" t="str">
            <v>WR9</v>
          </cell>
          <cell r="B1442" t="str">
            <v>WR9-10-A-AZ-8IO-050</v>
          </cell>
          <cell r="C1442">
            <v>1671</v>
          </cell>
          <cell r="D1442">
            <v>6782</v>
          </cell>
          <cell r="F1442" t="str">
            <v>AW SYSTEMS OF MO, LLC</v>
          </cell>
          <cell r="G1442" t="str">
            <v>BU-903</v>
          </cell>
          <cell r="H1442" t="str">
            <v>A/R SECURITIZATION</v>
          </cell>
          <cell r="I1442" t="str">
            <v>A/R DIST</v>
          </cell>
          <cell r="J1442" t="str">
            <v>A/R DISTRICT - SECURITIZATION</v>
          </cell>
          <cell r="K1442" t="str">
            <v>CORPORATE</v>
          </cell>
          <cell r="L1442" t="str">
            <v>CORPORATE</v>
          </cell>
        </row>
        <row r="1443">
          <cell r="A1443" t="str">
            <v>WS0</v>
          </cell>
          <cell r="B1443" t="str">
            <v>WS0-10-A-AZ-8JO-050</v>
          </cell>
          <cell r="C1443">
            <v>1672</v>
          </cell>
          <cell r="D1443">
            <v>6783</v>
          </cell>
          <cell r="F1443" t="str">
            <v>AW SYSTEMS OF MISSISSIP</v>
          </cell>
          <cell r="G1443" t="str">
            <v>BU-903</v>
          </cell>
          <cell r="H1443" t="str">
            <v>A/R SECURITIZATION</v>
          </cell>
          <cell r="I1443" t="str">
            <v>A/R DIST</v>
          </cell>
          <cell r="J1443" t="str">
            <v>A/R DISTRICT - SECURITIZATION</v>
          </cell>
          <cell r="K1443" t="str">
            <v>CORPORATE</v>
          </cell>
          <cell r="L1443" t="str">
            <v>CORPORATE</v>
          </cell>
        </row>
        <row r="1444">
          <cell r="A1444" t="str">
            <v>WS1</v>
          </cell>
          <cell r="B1444" t="str">
            <v>WS1-10-A-AZ-8MO-050</v>
          </cell>
          <cell r="C1444">
            <v>1673</v>
          </cell>
          <cell r="D1444">
            <v>6784</v>
          </cell>
          <cell r="F1444" t="str">
            <v>AW SYSTEMS OF TN, LLC</v>
          </cell>
          <cell r="G1444" t="str">
            <v>BU-903</v>
          </cell>
          <cell r="H1444" t="str">
            <v>A/R SECURITIZATION</v>
          </cell>
          <cell r="I1444" t="str">
            <v>A/R DIST</v>
          </cell>
          <cell r="J1444" t="str">
            <v>A/R DISTRICT - SECURITIZATION</v>
          </cell>
          <cell r="K1444" t="str">
            <v>CORPORATE</v>
          </cell>
          <cell r="L1444" t="str">
            <v>CORPORATE</v>
          </cell>
        </row>
        <row r="1445">
          <cell r="A1445" t="str">
            <v>WS2</v>
          </cell>
          <cell r="B1445" t="str">
            <v>WS2-10-A-AZ-8NO-050</v>
          </cell>
          <cell r="C1445">
            <v>1674</v>
          </cell>
          <cell r="D1445">
            <v>6785</v>
          </cell>
          <cell r="F1445" t="str">
            <v>AW SYSTEMS OF VA, LLC</v>
          </cell>
          <cell r="G1445" t="str">
            <v>BU-903</v>
          </cell>
          <cell r="H1445" t="str">
            <v>A/R SECURITIZATION</v>
          </cell>
          <cell r="I1445" t="str">
            <v>A/R DIST</v>
          </cell>
          <cell r="J1445" t="str">
            <v>A/R DISTRICT - SECURITIZATION</v>
          </cell>
          <cell r="K1445" t="str">
            <v>CORPORATE</v>
          </cell>
          <cell r="L1445" t="str">
            <v>CORPORATE</v>
          </cell>
        </row>
        <row r="1446">
          <cell r="A1446" t="str">
            <v>WS3</v>
          </cell>
          <cell r="B1446" t="str">
            <v>WS3-10-A-AZ-8OO-050</v>
          </cell>
          <cell r="C1446">
            <v>1675</v>
          </cell>
          <cell r="D1446">
            <v>6786</v>
          </cell>
          <cell r="F1446" t="str">
            <v>ALLIED WASTE SERVICES OF MA, L</v>
          </cell>
          <cell r="G1446" t="str">
            <v>BU-903</v>
          </cell>
          <cell r="H1446" t="str">
            <v>A/R SECURITIZATION</v>
          </cell>
          <cell r="I1446" t="str">
            <v>A/R DIST</v>
          </cell>
          <cell r="J1446" t="str">
            <v>A/R DISTRICT - SECURITIZATION</v>
          </cell>
          <cell r="K1446" t="str">
            <v>CORPORATE</v>
          </cell>
          <cell r="L1446" t="str">
            <v>CORPORATE</v>
          </cell>
        </row>
        <row r="1447">
          <cell r="A1447" t="str">
            <v>WS4</v>
          </cell>
          <cell r="B1447" t="str">
            <v>WS4-10-A-AZ-8PO-050</v>
          </cell>
          <cell r="C1447">
            <v>1676</v>
          </cell>
          <cell r="D1447">
            <v>6787</v>
          </cell>
          <cell r="F1447" t="str">
            <v>AW  TRANSFER SYSTEMS OF AL, LL</v>
          </cell>
          <cell r="G1447" t="str">
            <v>BU-903</v>
          </cell>
          <cell r="H1447" t="str">
            <v>A/R SECURITIZATION</v>
          </cell>
          <cell r="I1447" t="str">
            <v>A/R DIST</v>
          </cell>
          <cell r="J1447" t="str">
            <v>A/R DISTRICT - SECURITIZATION</v>
          </cell>
          <cell r="K1447" t="str">
            <v>CORPORATE</v>
          </cell>
          <cell r="L1447" t="str">
            <v>CORPORATE</v>
          </cell>
        </row>
        <row r="1448">
          <cell r="A1448" t="str">
            <v>WS5</v>
          </cell>
          <cell r="B1448" t="str">
            <v>WS5-10-A-AZ-8QO-050</v>
          </cell>
          <cell r="C1448">
            <v>1677</v>
          </cell>
          <cell r="D1448">
            <v>6788</v>
          </cell>
          <cell r="F1448" t="str">
            <v>AW  TRANSFER SYSTEMS OF GA, LL</v>
          </cell>
          <cell r="G1448" t="str">
            <v>BU-903</v>
          </cell>
          <cell r="H1448" t="str">
            <v>A/R SECURITIZATION</v>
          </cell>
          <cell r="I1448" t="str">
            <v>A/R DIST</v>
          </cell>
          <cell r="J1448" t="str">
            <v>A/R DISTRICT - SECURITIZATION</v>
          </cell>
          <cell r="K1448" t="str">
            <v>CORPORATE</v>
          </cell>
          <cell r="L1448" t="str">
            <v>CORPORATE</v>
          </cell>
        </row>
        <row r="1449">
          <cell r="A1449" t="str">
            <v>WS6</v>
          </cell>
          <cell r="B1449" t="str">
            <v>WS6-10-A-AZ-8RO-050</v>
          </cell>
          <cell r="C1449">
            <v>1678</v>
          </cell>
          <cell r="D1449">
            <v>6789</v>
          </cell>
          <cell r="F1449" t="str">
            <v>AW  TRANSFER SYSTEMS OF MA, LL</v>
          </cell>
          <cell r="G1449" t="str">
            <v>BU-903</v>
          </cell>
          <cell r="H1449" t="str">
            <v>A/R SECURITIZATION</v>
          </cell>
          <cell r="I1449" t="str">
            <v>A/R DIST</v>
          </cell>
          <cell r="J1449" t="str">
            <v>A/R DISTRICT - SECURITIZATION</v>
          </cell>
          <cell r="K1449" t="str">
            <v>CORPORATE</v>
          </cell>
          <cell r="L1449" t="str">
            <v>CORPORATE</v>
          </cell>
        </row>
        <row r="1450">
          <cell r="A1450" t="str">
            <v>WS7</v>
          </cell>
          <cell r="B1450" t="str">
            <v>WS7-10-A-AZ-8SO-050</v>
          </cell>
          <cell r="C1450">
            <v>1679</v>
          </cell>
          <cell r="D1450">
            <v>6790</v>
          </cell>
          <cell r="F1450" t="str">
            <v>AW  TRANSFER SYSTEMS OF MD, LL</v>
          </cell>
          <cell r="G1450" t="str">
            <v>BU-903</v>
          </cell>
          <cell r="H1450" t="str">
            <v>A/R SECURITIZATION</v>
          </cell>
          <cell r="I1450" t="str">
            <v>A/R DIST</v>
          </cell>
          <cell r="J1450" t="str">
            <v>A/R DISTRICT - SECURITIZATION</v>
          </cell>
          <cell r="K1450" t="str">
            <v>CORPORATE</v>
          </cell>
          <cell r="L1450" t="str">
            <v>CORPORATE</v>
          </cell>
        </row>
        <row r="1451">
          <cell r="A1451" t="str">
            <v>WS8</v>
          </cell>
          <cell r="B1451" t="str">
            <v>WS8-10-A-AZ-8TO-050</v>
          </cell>
          <cell r="C1451">
            <v>1680</v>
          </cell>
          <cell r="D1451">
            <v>6791</v>
          </cell>
          <cell r="F1451" t="str">
            <v>AW  TRANSFER SYSTEMS OF MISSIS</v>
          </cell>
          <cell r="G1451" t="str">
            <v>BU-903</v>
          </cell>
          <cell r="H1451" t="str">
            <v>A/R SECURITIZATION</v>
          </cell>
          <cell r="I1451" t="str">
            <v>A/R DIST</v>
          </cell>
          <cell r="J1451" t="str">
            <v>A/R DISTRICT - SECURITIZATION</v>
          </cell>
          <cell r="K1451" t="str">
            <v>CORPORATE</v>
          </cell>
          <cell r="L1451" t="str">
            <v>CORPORATE</v>
          </cell>
        </row>
        <row r="1452">
          <cell r="A1452" t="str">
            <v>WS9</v>
          </cell>
          <cell r="B1452" t="str">
            <v>WS9-10-A-AZ-8UO-050</v>
          </cell>
          <cell r="C1452">
            <v>1681</v>
          </cell>
          <cell r="D1452">
            <v>6792</v>
          </cell>
          <cell r="F1452" t="str">
            <v>AW  TRANSFER SYSTEMS OF PENN,</v>
          </cell>
          <cell r="G1452" t="str">
            <v>BU-903</v>
          </cell>
          <cell r="H1452" t="str">
            <v>A/R SECURITIZATION</v>
          </cell>
          <cell r="I1452" t="str">
            <v>A/R DIST</v>
          </cell>
          <cell r="J1452" t="str">
            <v>A/R DISTRICT - SECURITIZATION</v>
          </cell>
          <cell r="K1452" t="str">
            <v>CORPORATE</v>
          </cell>
          <cell r="L1452" t="str">
            <v>CORPORATE</v>
          </cell>
        </row>
        <row r="1453">
          <cell r="A1453" t="str">
            <v>WT0</v>
          </cell>
          <cell r="B1453" t="str">
            <v>WT0-10-A-AZ-8VO-050</v>
          </cell>
          <cell r="C1453">
            <v>1682</v>
          </cell>
          <cell r="D1453">
            <v>6793</v>
          </cell>
          <cell r="F1453" t="str">
            <v>AW  TRANSFER SYSTEMS OF VA, LL</v>
          </cell>
          <cell r="G1453" t="str">
            <v>BU-903</v>
          </cell>
          <cell r="H1453" t="str">
            <v>A/R SECURITIZATION</v>
          </cell>
          <cell r="I1453" t="str">
            <v>A/R DIST</v>
          </cell>
          <cell r="J1453" t="str">
            <v>A/R DISTRICT - SECURITIZATION</v>
          </cell>
          <cell r="K1453" t="str">
            <v>CORPORATE</v>
          </cell>
          <cell r="L1453" t="str">
            <v>CORPORATE</v>
          </cell>
        </row>
        <row r="1454">
          <cell r="A1454" t="str">
            <v>WT1</v>
          </cell>
          <cell r="B1454" t="str">
            <v>WT1-10-A-AZ-8ZO-050</v>
          </cell>
          <cell r="C1454">
            <v>1683</v>
          </cell>
          <cell r="D1454">
            <v>6794</v>
          </cell>
          <cell r="F1454" t="str">
            <v>AW  WASTE SERVICES OF TX, LP</v>
          </cell>
          <cell r="G1454" t="str">
            <v>BU-903</v>
          </cell>
          <cell r="H1454" t="str">
            <v>A/R SECURITIZATION</v>
          </cell>
          <cell r="I1454" t="str">
            <v>A/R DIST</v>
          </cell>
          <cell r="J1454" t="str">
            <v>A/R DISTRICT - SECURITIZATION</v>
          </cell>
          <cell r="K1454" t="str">
            <v>CORPORATE</v>
          </cell>
          <cell r="L1454" t="str">
            <v>CORPORATE</v>
          </cell>
        </row>
        <row r="1455">
          <cell r="A1455" t="str">
            <v>WT2</v>
          </cell>
          <cell r="B1455" t="str">
            <v>WT2-10-A-AZ-9AO-050</v>
          </cell>
          <cell r="C1455">
            <v>1684</v>
          </cell>
          <cell r="D1455">
            <v>6795</v>
          </cell>
          <cell r="F1455" t="str">
            <v>AW  TRANSFER SYSTEMS OF TEXAS,</v>
          </cell>
          <cell r="G1455" t="str">
            <v>BU-903</v>
          </cell>
          <cell r="H1455" t="str">
            <v>A/R SECURITIZATION</v>
          </cell>
          <cell r="I1455" t="str">
            <v>A/R DIST</v>
          </cell>
          <cell r="J1455" t="str">
            <v>A/R DISTRICT - SECURITIZATION</v>
          </cell>
          <cell r="K1455" t="str">
            <v>CORPORATE</v>
          </cell>
          <cell r="L1455" t="str">
            <v>CORPORATE</v>
          </cell>
        </row>
        <row r="1456">
          <cell r="A1456" t="str">
            <v>WT3</v>
          </cell>
          <cell r="B1456" t="str">
            <v>WT3-10-A-AZ-9BO-050</v>
          </cell>
          <cell r="C1456">
            <v>1685</v>
          </cell>
          <cell r="D1456">
            <v>6796</v>
          </cell>
          <cell r="F1456" t="str">
            <v>AW  WASTE SERVICES, LLC</v>
          </cell>
          <cell r="G1456" t="str">
            <v>BU-903</v>
          </cell>
          <cell r="H1456" t="str">
            <v>A/R SECURITIZATION</v>
          </cell>
          <cell r="I1456" t="str">
            <v>A/R DIST</v>
          </cell>
          <cell r="J1456" t="str">
            <v>A/R DISTRICT - SECURITIZATION</v>
          </cell>
          <cell r="K1456" t="str">
            <v>CORPORATE</v>
          </cell>
          <cell r="L1456" t="str">
            <v>CORPORATE</v>
          </cell>
        </row>
        <row r="1457">
          <cell r="A1457" t="str">
            <v>WT4</v>
          </cell>
          <cell r="B1457" t="str">
            <v>WT4-10-A-AZ-9CO-050</v>
          </cell>
          <cell r="C1457">
            <v>1686</v>
          </cell>
          <cell r="D1457">
            <v>6797</v>
          </cell>
          <cell r="F1457" t="str">
            <v>WEBSTER PARISH LANDFILL, LLC</v>
          </cell>
          <cell r="G1457" t="str">
            <v>BU-903</v>
          </cell>
          <cell r="H1457" t="str">
            <v>A/R SECURITIZATION</v>
          </cell>
          <cell r="I1457" t="str">
            <v>A/R DIST</v>
          </cell>
          <cell r="J1457" t="str">
            <v>A/R DISTRICT - SECURITIZATION</v>
          </cell>
          <cell r="K1457" t="str">
            <v>CORPORATE</v>
          </cell>
          <cell r="L1457" t="str">
            <v>CORPORATE</v>
          </cell>
        </row>
        <row r="1458">
          <cell r="A1458" t="str">
            <v>WT5</v>
          </cell>
          <cell r="B1458" t="str">
            <v>WT5-10-A-AZ-9HO-050</v>
          </cell>
          <cell r="C1458">
            <v>1687</v>
          </cell>
          <cell r="D1458">
            <v>6798</v>
          </cell>
          <cell r="F1458" t="str">
            <v>LEE COUNTY LANDFILL, INC.</v>
          </cell>
          <cell r="G1458" t="str">
            <v>BU-903</v>
          </cell>
          <cell r="H1458" t="str">
            <v>A/R SECURITIZATION</v>
          </cell>
          <cell r="I1458" t="str">
            <v>A/R DIST</v>
          </cell>
          <cell r="J1458" t="str">
            <v>A/R DISTRICT - SECURITIZATION</v>
          </cell>
          <cell r="K1458" t="str">
            <v>CORPORATE</v>
          </cell>
          <cell r="L1458" t="str">
            <v>CORPORATE</v>
          </cell>
        </row>
        <row r="1459">
          <cell r="A1459" t="str">
            <v>WT6</v>
          </cell>
          <cell r="B1459" t="str">
            <v>WT6-10-A-AZ-9IO-050</v>
          </cell>
          <cell r="C1459">
            <v>1688</v>
          </cell>
          <cell r="D1459">
            <v>6799</v>
          </cell>
          <cell r="F1459" t="str">
            <v>SALINE COUNTY LANDFILL, INC.</v>
          </cell>
          <cell r="G1459" t="str">
            <v>BU-903</v>
          </cell>
          <cell r="H1459" t="str">
            <v>A/R SECURITIZATION</v>
          </cell>
          <cell r="I1459" t="str">
            <v>A/R DIST</v>
          </cell>
          <cell r="J1459" t="str">
            <v>A/R DISTRICT - SECURITIZATION</v>
          </cell>
          <cell r="K1459" t="str">
            <v>CORPORATE</v>
          </cell>
          <cell r="L1459" t="str">
            <v>CORPORATE</v>
          </cell>
        </row>
        <row r="1460">
          <cell r="A1460" t="str">
            <v>WT7</v>
          </cell>
          <cell r="B1460" t="str">
            <v>WT7-10-A-AZ-9KO-050</v>
          </cell>
          <cell r="C1460">
            <v>1689</v>
          </cell>
          <cell r="D1460">
            <v>6800</v>
          </cell>
          <cell r="F1460" t="str">
            <v>GREENRIDGE RECLAMATION, LLC</v>
          </cell>
          <cell r="G1460" t="str">
            <v>BU-903</v>
          </cell>
          <cell r="H1460" t="str">
            <v>A/R SECURITIZATION</v>
          </cell>
          <cell r="I1460" t="str">
            <v>A/R DIST</v>
          </cell>
          <cell r="J1460" t="str">
            <v>A/R DISTRICT - SECURITIZATION</v>
          </cell>
          <cell r="K1460" t="str">
            <v>CORPORATE</v>
          </cell>
          <cell r="L1460" t="str">
            <v>CORPORATE</v>
          </cell>
        </row>
        <row r="1461">
          <cell r="A1461" t="str">
            <v>WT8</v>
          </cell>
          <cell r="B1461" t="str">
            <v>WT8-10-A-AZ-9UO-050</v>
          </cell>
          <cell r="C1461">
            <v>1690</v>
          </cell>
          <cell r="D1461">
            <v>6801</v>
          </cell>
          <cell r="F1461" t="str">
            <v>TOTAL ROLL-OFF'S, LLC</v>
          </cell>
          <cell r="G1461" t="str">
            <v>BU-903</v>
          </cell>
          <cell r="H1461" t="str">
            <v>A/R SECURITIZATION</v>
          </cell>
          <cell r="I1461" t="str">
            <v>A/R DIST</v>
          </cell>
          <cell r="J1461" t="str">
            <v>A/R DISTRICT - SECURITIZATION</v>
          </cell>
          <cell r="K1461" t="str">
            <v>CORPORATE</v>
          </cell>
          <cell r="L1461" t="str">
            <v>CORPORATE</v>
          </cell>
        </row>
        <row r="1462">
          <cell r="A1462" t="str">
            <v>WT9</v>
          </cell>
          <cell r="B1462" t="str">
            <v>WT9-10-A-AZ-9VO-050</v>
          </cell>
          <cell r="C1462">
            <v>1691</v>
          </cell>
          <cell r="D1462">
            <v>6802</v>
          </cell>
          <cell r="F1462" t="str">
            <v>PALOMAR TRANSFER STATION, INC.</v>
          </cell>
          <cell r="G1462" t="str">
            <v>BU-903</v>
          </cell>
          <cell r="H1462" t="str">
            <v>A/R SECURITIZATION</v>
          </cell>
          <cell r="I1462" t="str">
            <v>A/R DIST</v>
          </cell>
          <cell r="J1462" t="str">
            <v>A/R DISTRICT - SECURITIZATION</v>
          </cell>
          <cell r="K1462" t="str">
            <v>CORPORATE</v>
          </cell>
          <cell r="L1462" t="str">
            <v>CORPORATE</v>
          </cell>
        </row>
        <row r="1463">
          <cell r="A1463" t="str">
            <v>WU0</v>
          </cell>
          <cell r="B1463" t="str">
            <v>WU0-10-A-AZ-9XO-050</v>
          </cell>
          <cell r="C1463">
            <v>1692</v>
          </cell>
          <cell r="D1463">
            <v>6803</v>
          </cell>
          <cell r="F1463" t="str">
            <v>NORTHEAST LANDFILL, LLC</v>
          </cell>
          <cell r="G1463" t="str">
            <v>BU-903</v>
          </cell>
          <cell r="H1463" t="str">
            <v>A/R SECURITIZATION</v>
          </cell>
          <cell r="I1463" t="str">
            <v>A/R DIST</v>
          </cell>
          <cell r="J1463" t="str">
            <v>A/R DISTRICT - SECURITIZATION</v>
          </cell>
          <cell r="K1463" t="str">
            <v>CORPORATE</v>
          </cell>
          <cell r="L1463" t="str">
            <v>CORPORATE</v>
          </cell>
        </row>
        <row r="1464">
          <cell r="A1464" t="str">
            <v>WU1</v>
          </cell>
          <cell r="B1464" t="str">
            <v>WU1-10-A-AZ-9YO-050</v>
          </cell>
          <cell r="C1464">
            <v>1693</v>
          </cell>
          <cell r="D1464">
            <v>6804</v>
          </cell>
          <cell r="F1464" t="str">
            <v>ABILENE LANDFILL TX, LP</v>
          </cell>
          <cell r="G1464" t="str">
            <v>BU-903</v>
          </cell>
          <cell r="H1464" t="str">
            <v>A/R SECURITIZATION</v>
          </cell>
          <cell r="I1464" t="str">
            <v>A/R DIST</v>
          </cell>
          <cell r="J1464" t="str">
            <v>A/R DISTRICT - SECURITIZATION</v>
          </cell>
          <cell r="K1464" t="str">
            <v>CORPORATE</v>
          </cell>
          <cell r="L1464" t="str">
            <v>CORPORATE</v>
          </cell>
        </row>
        <row r="1465">
          <cell r="A1465" t="str">
            <v>WU2</v>
          </cell>
          <cell r="B1465" t="str">
            <v>WU2-10-A-AZ-9ZO-050</v>
          </cell>
          <cell r="C1465">
            <v>1694</v>
          </cell>
          <cell r="D1465">
            <v>6805</v>
          </cell>
          <cell r="F1465" t="str">
            <v>GALVESTON COUNTY LANDFILL TX,</v>
          </cell>
          <cell r="G1465" t="str">
            <v>BU-903</v>
          </cell>
          <cell r="H1465" t="str">
            <v>A/R SECURITIZATION</v>
          </cell>
          <cell r="I1465" t="str">
            <v>A/R DIST</v>
          </cell>
          <cell r="J1465" t="str">
            <v>A/R DISTRICT - SECURITIZATION</v>
          </cell>
          <cell r="K1465" t="str">
            <v>CORPORATE</v>
          </cell>
          <cell r="L1465" t="str">
            <v>CORPORATE</v>
          </cell>
        </row>
        <row r="1466">
          <cell r="A1466" t="str">
            <v>WU3</v>
          </cell>
          <cell r="B1466" t="str">
            <v>WU3-10-A-AZ-A5O-050</v>
          </cell>
          <cell r="C1466">
            <v>1695</v>
          </cell>
          <cell r="D1466">
            <v>6806</v>
          </cell>
          <cell r="F1466" t="str">
            <v>SOUTHWEST LANDFILL TX, LP</v>
          </cell>
          <cell r="G1466" t="str">
            <v>BU-903</v>
          </cell>
          <cell r="H1466" t="str">
            <v>A/R SECURITIZATION</v>
          </cell>
          <cell r="I1466" t="str">
            <v>A/R DIST</v>
          </cell>
          <cell r="J1466" t="str">
            <v>A/R DISTRICT - SECURITIZATION</v>
          </cell>
          <cell r="K1466" t="str">
            <v>CORPORATE</v>
          </cell>
          <cell r="L1466" t="str">
            <v>CORPORATE</v>
          </cell>
        </row>
        <row r="1467">
          <cell r="A1467" t="str">
            <v>WU4</v>
          </cell>
          <cell r="B1467" t="str">
            <v>WU4-10-A-AZ-A7O-050</v>
          </cell>
          <cell r="C1467">
            <v>1696</v>
          </cell>
          <cell r="D1467">
            <v>6807</v>
          </cell>
          <cell r="F1467" t="str">
            <v>GREENWOOD LANDFILL TX, LP</v>
          </cell>
          <cell r="G1467" t="str">
            <v>BU-903</v>
          </cell>
          <cell r="H1467" t="str">
            <v>A/R SECURITIZATION</v>
          </cell>
          <cell r="I1467" t="str">
            <v>A/R DIST</v>
          </cell>
          <cell r="J1467" t="str">
            <v>A/R DISTRICT - SECURITIZATION</v>
          </cell>
          <cell r="K1467" t="str">
            <v>CORPORATE</v>
          </cell>
          <cell r="L1467" t="str">
            <v>CORPORATE</v>
          </cell>
        </row>
        <row r="1468">
          <cell r="A1468" t="str">
            <v>WU5</v>
          </cell>
          <cell r="B1468" t="str">
            <v>WU5-10-A-AZ-A8O-050</v>
          </cell>
          <cell r="C1468">
            <v>1697</v>
          </cell>
          <cell r="D1468">
            <v>6808</v>
          </cell>
          <cell r="F1468" t="str">
            <v>BLUE RIDGE LANDFILL TX, LP</v>
          </cell>
          <cell r="G1468" t="str">
            <v>BU-903</v>
          </cell>
          <cell r="H1468" t="str">
            <v>A/R SECURITIZATION</v>
          </cell>
          <cell r="I1468" t="str">
            <v>A/R DIST</v>
          </cell>
          <cell r="J1468" t="str">
            <v>A/R DISTRICT - SECURITIZATION</v>
          </cell>
          <cell r="K1468" t="str">
            <v>CORPORATE</v>
          </cell>
          <cell r="L1468" t="str">
            <v>CORPORATE</v>
          </cell>
        </row>
        <row r="1469">
          <cell r="A1469" t="str">
            <v>WU6</v>
          </cell>
          <cell r="B1469" t="str">
            <v>WU6-10-A-AZ-A9O-050</v>
          </cell>
          <cell r="C1469">
            <v>1698</v>
          </cell>
          <cell r="D1469">
            <v>6809</v>
          </cell>
          <cell r="F1469" t="str">
            <v>BRIDGETON TRANSFER STATION, LL</v>
          </cell>
          <cell r="G1469" t="str">
            <v>BU-903</v>
          </cell>
          <cell r="H1469" t="str">
            <v>A/R SECURITIZATION</v>
          </cell>
          <cell r="I1469" t="str">
            <v>A/R DIST</v>
          </cell>
          <cell r="J1469" t="str">
            <v>A/R DISTRICT - SECURITIZATION</v>
          </cell>
          <cell r="K1469" t="str">
            <v>CORPORATE</v>
          </cell>
          <cell r="L1469" t="str">
            <v>CORPORATE</v>
          </cell>
        </row>
        <row r="1470">
          <cell r="A1470" t="str">
            <v>WU7</v>
          </cell>
          <cell r="B1470" t="str">
            <v>WU7-10-A-AZ-B1O-050</v>
          </cell>
          <cell r="C1470">
            <v>1699</v>
          </cell>
          <cell r="D1470">
            <v>6810</v>
          </cell>
          <cell r="F1470" t="str">
            <v>BOND COUNTY LF, INC.</v>
          </cell>
          <cell r="G1470" t="str">
            <v>BU-903</v>
          </cell>
          <cell r="H1470" t="str">
            <v>A/R SECURITIZATION</v>
          </cell>
          <cell r="I1470" t="str">
            <v>A/R DIST</v>
          </cell>
          <cell r="J1470" t="str">
            <v>A/R DISTRICT - SECURITIZATION</v>
          </cell>
          <cell r="K1470" t="str">
            <v>CORPORATE</v>
          </cell>
          <cell r="L1470" t="str">
            <v>CORPORATE</v>
          </cell>
        </row>
        <row r="1471">
          <cell r="A1471" t="str">
            <v>WU8</v>
          </cell>
          <cell r="B1471" t="str">
            <v>WU8-10-A-AZ-B2O-050</v>
          </cell>
          <cell r="C1471">
            <v>1700</v>
          </cell>
          <cell r="D1471">
            <v>6811</v>
          </cell>
          <cell r="F1471" t="str">
            <v>MEXIA COUNTY LF, INC</v>
          </cell>
          <cell r="G1471" t="str">
            <v>BU-903</v>
          </cell>
          <cell r="H1471" t="str">
            <v>A/R SECURITIZATION</v>
          </cell>
          <cell r="I1471" t="str">
            <v>A/R DIST</v>
          </cell>
          <cell r="J1471" t="str">
            <v>A/R DISTRICT - SECURITIZATION</v>
          </cell>
          <cell r="K1471" t="str">
            <v>CORPORATE</v>
          </cell>
          <cell r="L1471" t="str">
            <v>CORPORATE</v>
          </cell>
        </row>
        <row r="1472">
          <cell r="A1472" t="str">
            <v>WU9</v>
          </cell>
          <cell r="B1472" t="str">
            <v>WU9-10-A-AZ-B3O-050</v>
          </cell>
          <cell r="C1472">
            <v>1701</v>
          </cell>
          <cell r="D1472">
            <v>6812</v>
          </cell>
          <cell r="F1472" t="str">
            <v>CLINTON COUNTY LF PARTNERSHIP</v>
          </cell>
          <cell r="G1472" t="str">
            <v>BU-903</v>
          </cell>
          <cell r="H1472" t="str">
            <v>A/R SECURITIZATION</v>
          </cell>
          <cell r="I1472" t="str">
            <v>A/R DIST</v>
          </cell>
          <cell r="J1472" t="str">
            <v>A/R DISTRICT - SECURITIZATION</v>
          </cell>
          <cell r="K1472" t="str">
            <v>CORPORATE</v>
          </cell>
          <cell r="L1472" t="str">
            <v>CORPORATE</v>
          </cell>
        </row>
        <row r="1473">
          <cell r="A1473" t="str">
            <v>WV0</v>
          </cell>
          <cell r="B1473" t="str">
            <v>WV0-10-A-AZ-B7O-050</v>
          </cell>
          <cell r="C1473">
            <v>1702</v>
          </cell>
          <cell r="D1473">
            <v>6813</v>
          </cell>
          <cell r="F1473" t="str">
            <v>ALLIED WASTE SERVICES OF STILL</v>
          </cell>
          <cell r="G1473" t="str">
            <v>BU-903</v>
          </cell>
          <cell r="H1473" t="str">
            <v>A/R SECURITIZATION</v>
          </cell>
          <cell r="I1473" t="str">
            <v>A/R DIST</v>
          </cell>
          <cell r="J1473" t="str">
            <v>A/R DISTRICT - SECURITIZATION</v>
          </cell>
          <cell r="K1473" t="str">
            <v>CORPORATE</v>
          </cell>
          <cell r="L1473" t="str">
            <v>CORPORATE</v>
          </cell>
        </row>
        <row r="1474">
          <cell r="A1474" t="str">
            <v>WV1</v>
          </cell>
          <cell r="B1474" t="str">
            <v>WV1-10-A-AZ-B9O-050</v>
          </cell>
          <cell r="C1474">
            <v>1703</v>
          </cell>
          <cell r="D1474">
            <v>6814</v>
          </cell>
          <cell r="F1474" t="str">
            <v>AUTAUGA COUNTY LANDFILL, LLC</v>
          </cell>
          <cell r="G1474" t="str">
            <v>BU-903</v>
          </cell>
          <cell r="H1474" t="str">
            <v>A/R SECURITIZATION</v>
          </cell>
          <cell r="I1474" t="str">
            <v>A/R DIST</v>
          </cell>
          <cell r="J1474" t="str">
            <v>A/R DISTRICT - SECURITIZATION</v>
          </cell>
          <cell r="K1474" t="str">
            <v>CORPORATE</v>
          </cell>
          <cell r="L1474" t="str">
            <v>CORPORATE</v>
          </cell>
        </row>
        <row r="1475">
          <cell r="A1475" t="str">
            <v>WV2</v>
          </cell>
          <cell r="B1475" t="str">
            <v>WV2-10-A-AZ-C1O-050</v>
          </cell>
          <cell r="C1475">
            <v>1704</v>
          </cell>
          <cell r="D1475">
            <v>6815</v>
          </cell>
          <cell r="F1475" t="str">
            <v>ALLIED WASTE SERVICES OF NORTH</v>
          </cell>
          <cell r="G1475" t="str">
            <v>BU-903</v>
          </cell>
          <cell r="H1475" t="str">
            <v>A/R SECURITIZATION</v>
          </cell>
          <cell r="I1475" t="str">
            <v>A/R DIST</v>
          </cell>
          <cell r="J1475" t="str">
            <v>A/R DISTRICT - SECURITIZATION</v>
          </cell>
          <cell r="K1475" t="str">
            <v>CORPORATE</v>
          </cell>
          <cell r="L1475" t="str">
            <v>CORPORATE</v>
          </cell>
        </row>
        <row r="1476">
          <cell r="A1476" t="str">
            <v>WV3</v>
          </cell>
          <cell r="B1476" t="str">
            <v>WV3-10-A-AZ-C2O-050</v>
          </cell>
          <cell r="C1476">
            <v>1705</v>
          </cell>
          <cell r="D1476">
            <v>6816</v>
          </cell>
          <cell r="F1476" t="str">
            <v>WASATCH REGIONAL LANDFILL, INC</v>
          </cell>
          <cell r="G1476" t="str">
            <v>BU-903</v>
          </cell>
          <cell r="H1476" t="str">
            <v>A/R SECURITIZATION</v>
          </cell>
          <cell r="I1476" t="str">
            <v>A/R DIST</v>
          </cell>
          <cell r="J1476" t="str">
            <v>A/R DISTRICT - SECURITIZATION</v>
          </cell>
          <cell r="K1476" t="str">
            <v>CORPORATE</v>
          </cell>
          <cell r="L1476" t="str">
            <v>CORPORATE</v>
          </cell>
        </row>
        <row r="1477">
          <cell r="A1477" t="str">
            <v>WV4</v>
          </cell>
          <cell r="B1477" t="str">
            <v>WV4-10-A-AZ-C3O-050</v>
          </cell>
          <cell r="C1477">
            <v>1706</v>
          </cell>
          <cell r="D1477">
            <v>6817</v>
          </cell>
          <cell r="F1477" t="str">
            <v>AW TRANS. SVCS OF UTAH, INC.</v>
          </cell>
          <cell r="G1477" t="str">
            <v>BU-903</v>
          </cell>
          <cell r="H1477" t="str">
            <v>A/R SECURITIZATION</v>
          </cell>
          <cell r="I1477" t="str">
            <v>A/R DIST</v>
          </cell>
          <cell r="J1477" t="str">
            <v>A/R DISTRICT - SECURITIZATION</v>
          </cell>
          <cell r="K1477" t="str">
            <v>CORPORATE</v>
          </cell>
          <cell r="L1477" t="str">
            <v>CORPORATE</v>
          </cell>
        </row>
        <row r="1478">
          <cell r="A1478" t="str">
            <v>WV5</v>
          </cell>
          <cell r="B1478" t="str">
            <v>WV5-10-A-AZ-C4O-050</v>
          </cell>
          <cell r="C1478">
            <v>1707</v>
          </cell>
          <cell r="D1478">
            <v>6818</v>
          </cell>
          <cell r="F1478" t="str">
            <v>AW TRANS SVCS OF IOWA, LLC</v>
          </cell>
          <cell r="G1478" t="str">
            <v>BU-903</v>
          </cell>
          <cell r="H1478" t="str">
            <v>A/R SECURITIZATION</v>
          </cell>
          <cell r="I1478" t="str">
            <v>A/R DIST</v>
          </cell>
          <cell r="J1478" t="str">
            <v>A/R DISTRICT - SECURITIZATION</v>
          </cell>
          <cell r="K1478" t="str">
            <v>CORPORATE</v>
          </cell>
          <cell r="L1478" t="str">
            <v>CORPORATE</v>
          </cell>
        </row>
        <row r="1479">
          <cell r="A1479" t="str">
            <v>WV6</v>
          </cell>
          <cell r="B1479" t="str">
            <v>WV6-10-A-AZ-C7O-050</v>
          </cell>
          <cell r="C1479">
            <v>1708</v>
          </cell>
          <cell r="D1479">
            <v>6819</v>
          </cell>
          <cell r="F1479" t="str">
            <v>HANCOCK COUNTY DEVELOPMENT COM</v>
          </cell>
          <cell r="G1479" t="str">
            <v>BU-903</v>
          </cell>
          <cell r="H1479" t="str">
            <v>A/R SECURITIZATION</v>
          </cell>
          <cell r="I1479" t="str">
            <v>A/R DIST</v>
          </cell>
          <cell r="J1479" t="str">
            <v>A/R DISTRICT - SECURITIZATION</v>
          </cell>
          <cell r="K1479" t="str">
            <v>CORPORATE</v>
          </cell>
          <cell r="L1479" t="str">
            <v>CORPORATE</v>
          </cell>
        </row>
        <row r="1480">
          <cell r="A1480" t="str">
            <v>WV7</v>
          </cell>
          <cell r="B1480" t="str">
            <v>WV7-10-A-AZ-C8O-050</v>
          </cell>
          <cell r="C1480">
            <v>1709</v>
          </cell>
          <cell r="D1480">
            <v>6820</v>
          </cell>
          <cell r="F1480" t="str">
            <v>MADISON COUNTY DEVELOPMENT, LL</v>
          </cell>
          <cell r="G1480" t="str">
            <v>BU-903</v>
          </cell>
          <cell r="H1480" t="str">
            <v>A/R SECURITIZATION</v>
          </cell>
          <cell r="I1480" t="str">
            <v>A/R DIST</v>
          </cell>
          <cell r="J1480" t="str">
            <v>A/R DISTRICT - SECURITIZATION</v>
          </cell>
          <cell r="K1480" t="str">
            <v>CORPORATE</v>
          </cell>
          <cell r="L1480" t="str">
            <v>CORPORATE</v>
          </cell>
        </row>
        <row r="1481">
          <cell r="A1481" t="str">
            <v>WV8</v>
          </cell>
          <cell r="B1481" t="str">
            <v>WV8-10-A-AZ-C9O-050</v>
          </cell>
          <cell r="C1481">
            <v>1710</v>
          </cell>
          <cell r="D1481">
            <v>6821</v>
          </cell>
          <cell r="F1481" t="str">
            <v>CENTRAL ARIZONA TRANSFER, INC.</v>
          </cell>
          <cell r="G1481" t="str">
            <v>BU-903</v>
          </cell>
          <cell r="H1481" t="str">
            <v>A/R SECURITIZATION</v>
          </cell>
          <cell r="I1481" t="str">
            <v>A/R DIST</v>
          </cell>
          <cell r="J1481" t="str">
            <v>A/R DISTRICT - SECURITIZATION</v>
          </cell>
          <cell r="K1481" t="str">
            <v>CORPORATE</v>
          </cell>
          <cell r="L1481" t="str">
            <v>CORPORATE</v>
          </cell>
        </row>
        <row r="1482">
          <cell r="A1482" t="str">
            <v>WV9</v>
          </cell>
          <cell r="B1482" t="str">
            <v>WV9-10-A-AZ-D1O-050</v>
          </cell>
          <cell r="C1482">
            <v>1711</v>
          </cell>
          <cell r="D1482">
            <v>6822</v>
          </cell>
          <cell r="F1482" t="str">
            <v>AW TRANS SVCS OF NEW YORK, LLC</v>
          </cell>
          <cell r="G1482" t="str">
            <v>BU-903</v>
          </cell>
          <cell r="H1482" t="str">
            <v>A/R SECURITIZATION</v>
          </cell>
          <cell r="I1482" t="str">
            <v>A/R DIST</v>
          </cell>
          <cell r="J1482" t="str">
            <v>A/R DISTRICT - SECURITIZATION</v>
          </cell>
          <cell r="K1482" t="str">
            <v>CORPORATE</v>
          </cell>
          <cell r="L1482" t="str">
            <v>CORPORATE</v>
          </cell>
        </row>
        <row r="1483">
          <cell r="A1483" t="str">
            <v>WW0</v>
          </cell>
          <cell r="B1483" t="str">
            <v>WW0-10-A-AZ-D3O-050</v>
          </cell>
          <cell r="C1483">
            <v>1712</v>
          </cell>
          <cell r="D1483">
            <v>6823</v>
          </cell>
          <cell r="F1483" t="str">
            <v>AW SYSTEMS OF MONTANA, LLC</v>
          </cell>
          <cell r="G1483" t="str">
            <v>BU-903</v>
          </cell>
          <cell r="H1483" t="str">
            <v>A/R SECURITIZATION</v>
          </cell>
          <cell r="I1483" t="str">
            <v>A/R DIST</v>
          </cell>
          <cell r="J1483" t="str">
            <v>A/R DISTRICT - SECURITIZATION</v>
          </cell>
          <cell r="K1483" t="str">
            <v>CORPORATE</v>
          </cell>
          <cell r="L1483" t="str">
            <v>CORPORATE</v>
          </cell>
        </row>
        <row r="1484">
          <cell r="A1484" t="str">
            <v>WW1</v>
          </cell>
          <cell r="B1484" t="str">
            <v>WW1-10-A-AZ-D4O-050</v>
          </cell>
          <cell r="C1484">
            <v>1713</v>
          </cell>
          <cell r="D1484">
            <v>6824</v>
          </cell>
          <cell r="F1484" t="str">
            <v>ALLIED WASTE TRANSFER SERVICES</v>
          </cell>
          <cell r="G1484" t="str">
            <v>BU-903</v>
          </cell>
          <cell r="H1484" t="str">
            <v>A/R SECURITIZATION</v>
          </cell>
          <cell r="I1484" t="str">
            <v>A/R DIST</v>
          </cell>
          <cell r="J1484" t="str">
            <v>A/R DISTRICT - SECURITIZATION</v>
          </cell>
          <cell r="K1484" t="str">
            <v>CORPORATE</v>
          </cell>
          <cell r="L1484" t="str">
            <v>CORPORATE</v>
          </cell>
        </row>
        <row r="1485">
          <cell r="A1485" t="str">
            <v>WW2</v>
          </cell>
          <cell r="B1485" t="str">
            <v>WW2-10-A-AZ-D5O-050</v>
          </cell>
          <cell r="C1485">
            <v>1714</v>
          </cell>
          <cell r="D1485">
            <v>6825</v>
          </cell>
          <cell r="F1485" t="str">
            <v>ALLIED WASTE SYSTEMS OF COLORA</v>
          </cell>
          <cell r="G1485" t="str">
            <v>BU-903</v>
          </cell>
          <cell r="H1485" t="str">
            <v>A/R SECURITIZATION</v>
          </cell>
          <cell r="I1485" t="str">
            <v>A/R DIST</v>
          </cell>
          <cell r="J1485" t="str">
            <v>A/R DISTRICT - SECURITIZATION</v>
          </cell>
          <cell r="K1485" t="str">
            <v>CORPORATE</v>
          </cell>
          <cell r="L1485" t="str">
            <v>CORPORATE</v>
          </cell>
        </row>
        <row r="1486">
          <cell r="A1486" t="str">
            <v>WW3</v>
          </cell>
          <cell r="B1486" t="str">
            <v>WW3-10-A-AZ-D6O-050</v>
          </cell>
          <cell r="C1486">
            <v>1715</v>
          </cell>
          <cell r="D1486">
            <v>6826</v>
          </cell>
          <cell r="F1486" t="str">
            <v>ALLIED WASTE TRANSFER SERVICES</v>
          </cell>
          <cell r="G1486" t="str">
            <v>BU-903</v>
          </cell>
          <cell r="H1486" t="str">
            <v>A/R SECURITIZATION</v>
          </cell>
          <cell r="I1486" t="str">
            <v>A/R DIST</v>
          </cell>
          <cell r="J1486" t="str">
            <v>A/R DISTRICT - SECURITIZATION</v>
          </cell>
          <cell r="K1486" t="str">
            <v>CORPORATE</v>
          </cell>
          <cell r="L1486" t="str">
            <v>CORPORATE</v>
          </cell>
        </row>
        <row r="1487">
          <cell r="A1487" t="str">
            <v>WW4</v>
          </cell>
          <cell r="B1487" t="str">
            <v>WW4-10-A-AZ-D8O-050</v>
          </cell>
          <cell r="C1487">
            <v>1716</v>
          </cell>
          <cell r="D1487">
            <v>6827</v>
          </cell>
          <cell r="F1487" t="str">
            <v>ALLIED WASTE SYS OF AZ, LLC</v>
          </cell>
          <cell r="G1487" t="str">
            <v>BU-903</v>
          </cell>
          <cell r="H1487" t="str">
            <v>A/R SECURITIZATION</v>
          </cell>
          <cell r="I1487" t="str">
            <v>A/R DIST</v>
          </cell>
          <cell r="J1487" t="str">
            <v>A/R DISTRICT - SECURITIZATION</v>
          </cell>
          <cell r="K1487" t="str">
            <v>CORPORATE</v>
          </cell>
          <cell r="L1487" t="str">
            <v>CORPORATE</v>
          </cell>
        </row>
        <row r="1488">
          <cell r="A1488" t="str">
            <v>WW5</v>
          </cell>
          <cell r="B1488" t="str">
            <v>WW5-10-A-AZ-D9O-050</v>
          </cell>
          <cell r="C1488">
            <v>1717</v>
          </cell>
          <cell r="D1488">
            <v>6828</v>
          </cell>
          <cell r="F1488" t="str">
            <v>AW NIAGARA FALLS LF. LLC</v>
          </cell>
          <cell r="G1488" t="str">
            <v>BU-903</v>
          </cell>
          <cell r="H1488" t="str">
            <v>A/R SECURITIZATION</v>
          </cell>
          <cell r="I1488" t="str">
            <v>A/R DIST</v>
          </cell>
          <cell r="J1488" t="str">
            <v>A/R DISTRICT - SECURITIZATION</v>
          </cell>
          <cell r="K1488" t="str">
            <v>CORPORATE</v>
          </cell>
          <cell r="L1488" t="str">
            <v>CORPORATE</v>
          </cell>
        </row>
        <row r="1489">
          <cell r="A1489" t="str">
            <v>WW6</v>
          </cell>
          <cell r="B1489" t="str">
            <v>WW6-10-A-AZ-E1O-050</v>
          </cell>
          <cell r="C1489">
            <v>1718</v>
          </cell>
          <cell r="D1489">
            <v>6829</v>
          </cell>
          <cell r="F1489" t="str">
            <v>CACTUS WASTE SYS</v>
          </cell>
          <cell r="G1489" t="str">
            <v>BU-903</v>
          </cell>
          <cell r="H1489" t="str">
            <v>A/R SECURITIZATION</v>
          </cell>
          <cell r="I1489" t="str">
            <v>A/R DIST</v>
          </cell>
          <cell r="J1489" t="str">
            <v>A/R DISTRICT - SECURITIZATION</v>
          </cell>
          <cell r="K1489" t="str">
            <v>CORPORATE</v>
          </cell>
          <cell r="L1489" t="str">
            <v>CORPORATE</v>
          </cell>
        </row>
        <row r="1490">
          <cell r="A1490" t="str">
            <v>WW7</v>
          </cell>
          <cell r="B1490" t="str">
            <v>WW7-10-A-AZ-E2O-050</v>
          </cell>
          <cell r="C1490">
            <v>1719</v>
          </cell>
          <cell r="D1490">
            <v>6830</v>
          </cell>
          <cell r="F1490" t="str">
            <v>AW TRANSFER SERVICES OF AZ,LLC</v>
          </cell>
          <cell r="G1490" t="str">
            <v>BU-903</v>
          </cell>
          <cell r="H1490" t="str">
            <v>A/R SECURITIZATION</v>
          </cell>
          <cell r="I1490" t="str">
            <v>A/R DIST</v>
          </cell>
          <cell r="J1490" t="str">
            <v>A/R DISTRICT - SECURITIZATION</v>
          </cell>
          <cell r="K1490" t="str">
            <v>CORPORATE</v>
          </cell>
          <cell r="L1490" t="str">
            <v>CORPORATE</v>
          </cell>
        </row>
        <row r="1491">
          <cell r="A1491" t="str">
            <v>CLM</v>
          </cell>
          <cell r="B1491" t="str">
            <v>CLM-10-A-AZ-01O-050</v>
          </cell>
          <cell r="C1491">
            <v>478</v>
          </cell>
          <cell r="D1491">
            <v>6901</v>
          </cell>
          <cell r="F1491" t="str">
            <v>Continuops Elimination Company</v>
          </cell>
          <cell r="G1491" t="str">
            <v>BU-908</v>
          </cell>
          <cell r="H1491" t="str">
            <v>CORPORATE INACTIVE</v>
          </cell>
          <cell r="I1491" t="str">
            <v>INACTCORP</v>
          </cell>
          <cell r="J1491" t="str">
            <v>INACTIVE CORPORATE DISTRICT</v>
          </cell>
          <cell r="K1491" t="str">
            <v>CORPORATE</v>
          </cell>
          <cell r="L1491" t="str">
            <v>CORPORATE</v>
          </cell>
        </row>
        <row r="1492">
          <cell r="A1492">
            <v>298</v>
          </cell>
          <cell r="B1492" t="str">
            <v>298-10-A-PA-2JO-050</v>
          </cell>
          <cell r="C1492">
            <v>125</v>
          </cell>
          <cell r="D1492">
            <v>6902</v>
          </cell>
          <cell r="F1492" t="str">
            <v>Liberty Waste Holdings</v>
          </cell>
          <cell r="G1492" t="str">
            <v>BU-908</v>
          </cell>
          <cell r="H1492" t="str">
            <v>CORPORATE INACTIVE</v>
          </cell>
          <cell r="I1492" t="str">
            <v>INACTCORP</v>
          </cell>
          <cell r="J1492" t="str">
            <v>INACTIVE CORPORATE DISTRICT</v>
          </cell>
          <cell r="K1492" t="str">
            <v>CORPORATE</v>
          </cell>
          <cell r="L1492" t="str">
            <v>CORPORATE</v>
          </cell>
        </row>
        <row r="1493">
          <cell r="A1493">
            <v>360</v>
          </cell>
          <cell r="B1493" t="str">
            <v>360-10-A-IL-2VO-050</v>
          </cell>
          <cell r="C1493">
            <v>153</v>
          </cell>
          <cell r="D1493">
            <v>6903</v>
          </cell>
          <cell r="F1493" t="str">
            <v>American Disposal Services</v>
          </cell>
          <cell r="G1493" t="str">
            <v>BU-908</v>
          </cell>
          <cell r="H1493" t="str">
            <v>CORPORATE INACTIVE</v>
          </cell>
          <cell r="I1493" t="str">
            <v>INACTCORP</v>
          </cell>
          <cell r="J1493" t="str">
            <v>INACTIVE CORPORATE DISTRICT</v>
          </cell>
          <cell r="K1493" t="str">
            <v>CORPORATE</v>
          </cell>
          <cell r="L1493" t="str">
            <v>CORPORATE</v>
          </cell>
        </row>
        <row r="1494">
          <cell r="A1494">
            <v>361</v>
          </cell>
          <cell r="B1494" t="str">
            <v>361-10-A-IL-2WO-050</v>
          </cell>
          <cell r="C1494">
            <v>154</v>
          </cell>
          <cell r="D1494">
            <v>6904</v>
          </cell>
          <cell r="F1494" t="str">
            <v>ADS-Delaware</v>
          </cell>
          <cell r="G1494" t="str">
            <v>BU-908</v>
          </cell>
          <cell r="H1494" t="str">
            <v>CORPORATE INACTIVE</v>
          </cell>
          <cell r="I1494" t="str">
            <v>INACTCORP</v>
          </cell>
          <cell r="J1494" t="str">
            <v>INACTIVE CORPORATE DISTRICT</v>
          </cell>
          <cell r="K1494" t="str">
            <v>CORPORATE</v>
          </cell>
          <cell r="L1494" t="str">
            <v>CORPORATE</v>
          </cell>
        </row>
        <row r="1495">
          <cell r="A1495">
            <v>362</v>
          </cell>
          <cell r="B1495" t="str">
            <v>362-10-A-IL-2XO-050</v>
          </cell>
          <cell r="C1495">
            <v>155</v>
          </cell>
          <cell r="D1495">
            <v>6905</v>
          </cell>
          <cell r="F1495" t="str">
            <v>County Disposal</v>
          </cell>
          <cell r="G1495" t="str">
            <v>BU-908</v>
          </cell>
          <cell r="H1495" t="str">
            <v>CORPORATE INACTIVE</v>
          </cell>
          <cell r="I1495" t="str">
            <v>INACTCORP</v>
          </cell>
          <cell r="J1495" t="str">
            <v>INACTIVE CORPORATE DISTRICT</v>
          </cell>
          <cell r="K1495" t="str">
            <v>CORPORATE</v>
          </cell>
          <cell r="L1495" t="str">
            <v>CORPORATE</v>
          </cell>
        </row>
        <row r="1496">
          <cell r="A1496">
            <v>670</v>
          </cell>
          <cell r="B1496" t="str">
            <v>670-10-A-AZ-7SO-050</v>
          </cell>
          <cell r="C1496">
            <v>265</v>
          </cell>
          <cell r="D1496">
            <v>6906</v>
          </cell>
          <cell r="F1496" t="str">
            <v>H Leasing, LLC</v>
          </cell>
          <cell r="G1496" t="str">
            <v>BU-904</v>
          </cell>
          <cell r="H1496" t="str">
            <v>AWIN LEASING</v>
          </cell>
          <cell r="I1496" t="str">
            <v>AWIN LEASE</v>
          </cell>
          <cell r="J1496" t="str">
            <v>CORPORATE GROUP AWIN LEASE</v>
          </cell>
          <cell r="K1496" t="str">
            <v>CORPORATE</v>
          </cell>
          <cell r="L1496" t="str">
            <v>CORPORATE</v>
          </cell>
        </row>
        <row r="1497">
          <cell r="A1497">
            <v>671</v>
          </cell>
          <cell r="B1497" t="str">
            <v>671-10-A-AZ-7TO-050</v>
          </cell>
          <cell r="C1497">
            <v>266</v>
          </cell>
          <cell r="D1497">
            <v>6907</v>
          </cell>
          <cell r="F1497" t="str">
            <v>E Leasing, LLC</v>
          </cell>
          <cell r="G1497" t="str">
            <v>BU-904</v>
          </cell>
          <cell r="H1497" t="str">
            <v>AWIN LEASING</v>
          </cell>
          <cell r="I1497" t="str">
            <v>AWIN LEASE</v>
          </cell>
          <cell r="J1497" t="str">
            <v>CORPORATE GROUP AWIN LEASE</v>
          </cell>
          <cell r="K1497" t="str">
            <v>CORPORATE</v>
          </cell>
          <cell r="L1497" t="str">
            <v>CORPORATE</v>
          </cell>
        </row>
        <row r="1498">
          <cell r="A1498">
            <v>672</v>
          </cell>
          <cell r="B1498" t="str">
            <v>672-10-A-AZ-7UO-050</v>
          </cell>
          <cell r="C1498">
            <v>267</v>
          </cell>
          <cell r="D1498">
            <v>6908</v>
          </cell>
          <cell r="F1498" t="str">
            <v>N Leasing, LLC</v>
          </cell>
          <cell r="G1498" t="str">
            <v>BU-904</v>
          </cell>
          <cell r="H1498" t="str">
            <v>AWIN LEASING</v>
          </cell>
          <cell r="I1498" t="str">
            <v>AWIN LEASE</v>
          </cell>
          <cell r="J1498" t="str">
            <v>CORPORATE GROUP AWIN LEASE</v>
          </cell>
          <cell r="K1498" t="str">
            <v>CORPORATE</v>
          </cell>
          <cell r="L1498" t="str">
            <v>CORPORATE</v>
          </cell>
        </row>
        <row r="1499">
          <cell r="A1499">
            <v>673</v>
          </cell>
          <cell r="B1499" t="str">
            <v>673-10-A-AZ-7VO-050</v>
          </cell>
          <cell r="C1499">
            <v>268</v>
          </cell>
          <cell r="D1499">
            <v>6909</v>
          </cell>
          <cell r="F1499" t="str">
            <v>S Leasing, LLC</v>
          </cell>
          <cell r="G1499" t="str">
            <v>BU-904</v>
          </cell>
          <cell r="H1499" t="str">
            <v>AWIN LEASING</v>
          </cell>
          <cell r="I1499" t="str">
            <v>AWIN LEASE</v>
          </cell>
          <cell r="J1499" t="str">
            <v>CORPORATE GROUP AWIN LEASE</v>
          </cell>
          <cell r="K1499" t="str">
            <v>CORPORATE</v>
          </cell>
          <cell r="L1499" t="str">
            <v>CORPORATE</v>
          </cell>
        </row>
        <row r="1500">
          <cell r="A1500">
            <v>680</v>
          </cell>
          <cell r="B1500" t="str">
            <v>680-10-A-AZ-7WO-050</v>
          </cell>
          <cell r="C1500">
            <v>270</v>
          </cell>
          <cell r="D1500">
            <v>6910</v>
          </cell>
          <cell r="F1500" t="str">
            <v>H Leasing Elimination Company</v>
          </cell>
          <cell r="G1500" t="str">
            <v>BU-904</v>
          </cell>
          <cell r="H1500" t="str">
            <v>AWIN LEASING</v>
          </cell>
          <cell r="I1500" t="str">
            <v>AWIN LEASE</v>
          </cell>
          <cell r="J1500" t="str">
            <v>CORPORATE GROUP AWIN LEASE</v>
          </cell>
          <cell r="K1500" t="str">
            <v>CORPORATE</v>
          </cell>
          <cell r="L1500" t="str">
            <v>CORPORATE</v>
          </cell>
        </row>
        <row r="1501">
          <cell r="A1501">
            <v>681</v>
          </cell>
          <cell r="B1501" t="str">
            <v>681-10-A-AZ-7XO-050</v>
          </cell>
          <cell r="C1501">
            <v>271</v>
          </cell>
          <cell r="D1501">
            <v>6911</v>
          </cell>
          <cell r="F1501" t="str">
            <v>E Leasing Elimination Company</v>
          </cell>
          <cell r="G1501" t="str">
            <v>BU-904</v>
          </cell>
          <cell r="H1501" t="str">
            <v>AWIN LEASING</v>
          </cell>
          <cell r="I1501" t="str">
            <v>AWIN LEASE</v>
          </cell>
          <cell r="J1501" t="str">
            <v>CORPORATE GROUP AWIN LEASE</v>
          </cell>
          <cell r="K1501" t="str">
            <v>CORPORATE</v>
          </cell>
          <cell r="L1501" t="str">
            <v>CORPORATE</v>
          </cell>
        </row>
        <row r="1502">
          <cell r="A1502">
            <v>682</v>
          </cell>
          <cell r="B1502" t="str">
            <v>682-10-A-AZ-7YO-050</v>
          </cell>
          <cell r="C1502">
            <v>272</v>
          </cell>
          <cell r="D1502">
            <v>6912</v>
          </cell>
          <cell r="F1502" t="str">
            <v>N Leasing Elimination Company</v>
          </cell>
          <cell r="G1502" t="str">
            <v>BU-904</v>
          </cell>
          <cell r="H1502" t="str">
            <v>AWIN LEASING</v>
          </cell>
          <cell r="I1502" t="str">
            <v>AWIN LEASE</v>
          </cell>
          <cell r="J1502" t="str">
            <v>CORPORATE GROUP AWIN LEASE</v>
          </cell>
          <cell r="K1502" t="str">
            <v>CORPORATE</v>
          </cell>
          <cell r="L1502" t="str">
            <v>CORPORATE</v>
          </cell>
        </row>
        <row r="1503">
          <cell r="A1503">
            <v>683</v>
          </cell>
          <cell r="B1503" t="str">
            <v>683-10-A-AZ-7ZO-050</v>
          </cell>
          <cell r="C1503">
            <v>273</v>
          </cell>
          <cell r="D1503">
            <v>6913</v>
          </cell>
          <cell r="F1503" t="str">
            <v>S Leasing Elimination Company</v>
          </cell>
          <cell r="G1503" t="str">
            <v>BU-904</v>
          </cell>
          <cell r="H1503" t="str">
            <v>AWIN LEASING</v>
          </cell>
          <cell r="I1503" t="str">
            <v>AWIN LEASE</v>
          </cell>
          <cell r="J1503" t="str">
            <v>CORPORATE GROUP AWIN LEASE</v>
          </cell>
          <cell r="K1503" t="str">
            <v>CORPORATE</v>
          </cell>
          <cell r="L1503" t="str">
            <v>CORPORATE</v>
          </cell>
        </row>
        <row r="1504">
          <cell r="A1504">
            <v>703</v>
          </cell>
          <cell r="B1504" t="str">
            <v>703-10-A-AZ-04O-050</v>
          </cell>
          <cell r="C1504">
            <v>281</v>
          </cell>
          <cell r="D1504">
            <v>6914</v>
          </cell>
          <cell r="F1504" t="str">
            <v>AWIN Leasing, Inc.</v>
          </cell>
          <cell r="G1504" t="str">
            <v>BU-904</v>
          </cell>
          <cell r="H1504" t="str">
            <v>AWIN LEASING</v>
          </cell>
          <cell r="I1504" t="str">
            <v>AWIN LEASE</v>
          </cell>
          <cell r="J1504" t="str">
            <v>CORPORATE GROUP AWIN LEASE</v>
          </cell>
          <cell r="K1504" t="str">
            <v>CORPORATE</v>
          </cell>
          <cell r="L1504" t="str">
            <v>CORPORATE</v>
          </cell>
        </row>
        <row r="1505">
          <cell r="A1505" t="str">
            <v>G50</v>
          </cell>
          <cell r="B1505" t="str">
            <v>G50-10-A-AZ-A1O-050</v>
          </cell>
          <cell r="C1505">
            <v>624</v>
          </cell>
          <cell r="D1505">
            <v>6920</v>
          </cell>
          <cell r="F1505" t="str">
            <v>Allied Green Power, Inc.</v>
          </cell>
          <cell r="G1505" t="str">
            <v>BU-902</v>
          </cell>
          <cell r="H1505" t="str">
            <v>CORPORATE GAS COMPANIES</v>
          </cell>
          <cell r="I1505" t="str">
            <v>GAS CO</v>
          </cell>
          <cell r="J1505" t="str">
            <v>CORPORATE REGION GAS COMPANIES</v>
          </cell>
          <cell r="K1505" t="str">
            <v>CORPORATE</v>
          </cell>
          <cell r="L1505" t="str">
            <v>CORPORATE</v>
          </cell>
        </row>
        <row r="1506">
          <cell r="A1506" t="str">
            <v>G51</v>
          </cell>
          <cell r="B1506" t="str">
            <v>G51-10-A-AZ-24O-050</v>
          </cell>
          <cell r="C1506">
            <v>625</v>
          </cell>
          <cell r="D1506">
            <v>6921</v>
          </cell>
          <cell r="F1506" t="str">
            <v>Key Waste Indiana Partnership</v>
          </cell>
          <cell r="G1506" t="str">
            <v>BU-902</v>
          </cell>
          <cell r="H1506" t="str">
            <v>CORPORATE GAS COMPANIES</v>
          </cell>
          <cell r="I1506" t="str">
            <v>GAS CO</v>
          </cell>
          <cell r="J1506" t="str">
            <v>CORPORATE REGION GAS COMPANIES</v>
          </cell>
          <cell r="K1506" t="str">
            <v>CORPORATE</v>
          </cell>
          <cell r="L1506" t="str">
            <v>CORPORATE</v>
          </cell>
        </row>
        <row r="1507">
          <cell r="A1507" t="str">
            <v>G52</v>
          </cell>
          <cell r="B1507" t="str">
            <v>G52-10-A-AZ-3PO-050</v>
          </cell>
          <cell r="C1507">
            <v>626</v>
          </cell>
          <cell r="D1507">
            <v>6922</v>
          </cell>
          <cell r="F1507" t="str">
            <v>AW Systems of NA, Inc.</v>
          </cell>
          <cell r="G1507" t="str">
            <v>BU-902</v>
          </cell>
          <cell r="H1507" t="str">
            <v>CORPORATE GAS COMPANIES</v>
          </cell>
          <cell r="I1507" t="str">
            <v>GAS CO</v>
          </cell>
          <cell r="J1507" t="str">
            <v>CORPORATE REGION GAS COMPANIES</v>
          </cell>
          <cell r="K1507" t="str">
            <v>CORPORATE</v>
          </cell>
          <cell r="L1507" t="str">
            <v>CORPORATE</v>
          </cell>
        </row>
        <row r="1508">
          <cell r="A1508" t="str">
            <v>G53</v>
          </cell>
          <cell r="B1508" t="str">
            <v>G53-10-A-AZ-6HO-050</v>
          </cell>
          <cell r="C1508">
            <v>627</v>
          </cell>
          <cell r="D1508">
            <v>6923</v>
          </cell>
          <cell r="F1508" t="str">
            <v>Woodlake Sanitary Svc, Inc,</v>
          </cell>
          <cell r="G1508" t="str">
            <v>BU-902</v>
          </cell>
          <cell r="H1508" t="str">
            <v>CORPORATE GAS COMPANIES</v>
          </cell>
          <cell r="I1508" t="str">
            <v>GAS CO</v>
          </cell>
          <cell r="J1508" t="str">
            <v>CORPORATE REGION GAS COMPANIES</v>
          </cell>
          <cell r="K1508" t="str">
            <v>CORPORATE</v>
          </cell>
          <cell r="L1508" t="str">
            <v>CORPORATE</v>
          </cell>
        </row>
        <row r="1509">
          <cell r="A1509" t="str">
            <v>G54</v>
          </cell>
          <cell r="B1509" t="str">
            <v>G54-10-A-AZ-5ZO-050</v>
          </cell>
          <cell r="C1509">
            <v>628</v>
          </cell>
          <cell r="D1509">
            <v>6924</v>
          </cell>
          <cell r="F1509" t="str">
            <v>AW  of Ohio, Inc.</v>
          </cell>
          <cell r="G1509" t="str">
            <v>BU-902</v>
          </cell>
          <cell r="H1509" t="str">
            <v>CORPORATE GAS COMPANIES</v>
          </cell>
          <cell r="I1509" t="str">
            <v>GAS CO</v>
          </cell>
          <cell r="J1509" t="str">
            <v>CORPORATE REGION GAS COMPANIES</v>
          </cell>
          <cell r="K1509" t="str">
            <v>CORPORATE</v>
          </cell>
          <cell r="L1509" t="str">
            <v>CORPORATE</v>
          </cell>
        </row>
        <row r="1510">
          <cell r="A1510" t="str">
            <v>G55</v>
          </cell>
          <cell r="B1510" t="str">
            <v>G55-10-A-AZ-6EO-050</v>
          </cell>
          <cell r="C1510">
            <v>629</v>
          </cell>
          <cell r="D1510">
            <v>6925</v>
          </cell>
          <cell r="F1510" t="str">
            <v>Intl Disposal Corp of CA</v>
          </cell>
          <cell r="G1510" t="str">
            <v>BU-902</v>
          </cell>
          <cell r="H1510" t="str">
            <v>CORPORATE GAS COMPANIES</v>
          </cell>
          <cell r="I1510" t="str">
            <v>GAS CO</v>
          </cell>
          <cell r="J1510" t="str">
            <v>CORPORATE REGION GAS COMPANIES</v>
          </cell>
          <cell r="K1510" t="str">
            <v>CORPORATE</v>
          </cell>
          <cell r="L1510" t="str">
            <v>CORPORATE</v>
          </cell>
        </row>
        <row r="1511">
          <cell r="A1511" t="str">
            <v>G56</v>
          </cell>
          <cell r="B1511" t="str">
            <v>G56-10-A-AZ-5TO-050</v>
          </cell>
          <cell r="C1511">
            <v>630</v>
          </cell>
          <cell r="D1511">
            <v>6926</v>
          </cell>
          <cell r="F1511" t="str">
            <v>AW, Inc. (Mass)</v>
          </cell>
          <cell r="G1511" t="str">
            <v>BU-902</v>
          </cell>
          <cell r="H1511" t="str">
            <v>CORPORATE GAS COMPANIES</v>
          </cell>
          <cell r="I1511" t="str">
            <v>GAS CO</v>
          </cell>
          <cell r="J1511" t="str">
            <v>CORPORATE REGION GAS COMPANIES</v>
          </cell>
          <cell r="K1511" t="str">
            <v>CORPORATE</v>
          </cell>
          <cell r="L1511" t="str">
            <v>CORPORATE</v>
          </cell>
        </row>
        <row r="1512">
          <cell r="A1512" t="str">
            <v>G57</v>
          </cell>
          <cell r="B1512" t="str">
            <v>G57-10-A-AZ-8FO-050</v>
          </cell>
          <cell r="C1512">
            <v>631</v>
          </cell>
          <cell r="D1512">
            <v>6927</v>
          </cell>
          <cell r="F1512" t="str">
            <v>AW SYS OF GA, LLC</v>
          </cell>
          <cell r="G1512" t="str">
            <v>BU-902</v>
          </cell>
          <cell r="H1512" t="str">
            <v>CORPORATE GAS COMPANIES</v>
          </cell>
          <cell r="I1512" t="str">
            <v>GAS CO</v>
          </cell>
          <cell r="J1512" t="str">
            <v>CORPORATE REGION GAS COMPANIES</v>
          </cell>
          <cell r="K1512" t="str">
            <v>CORPORATE</v>
          </cell>
          <cell r="L1512" t="str">
            <v>CORPORATE</v>
          </cell>
        </row>
        <row r="1513">
          <cell r="A1513" t="str">
            <v>G58</v>
          </cell>
          <cell r="B1513" t="str">
            <v>G58-10-A-AZ-17O-050</v>
          </cell>
          <cell r="C1513">
            <v>632</v>
          </cell>
          <cell r="D1513">
            <v>6928</v>
          </cell>
          <cell r="F1513" t="str">
            <v>Sauk Trail Development, Inc.</v>
          </cell>
          <cell r="G1513" t="str">
            <v>BU-902</v>
          </cell>
          <cell r="H1513" t="str">
            <v>CORPORATE GAS COMPANIES</v>
          </cell>
          <cell r="I1513" t="str">
            <v>GAS CO</v>
          </cell>
          <cell r="J1513" t="str">
            <v>CORPORATE REGION GAS COMPANIES</v>
          </cell>
          <cell r="K1513" t="str">
            <v>CORPORATE</v>
          </cell>
          <cell r="L1513" t="str">
            <v>CORPORATE</v>
          </cell>
        </row>
        <row r="1514">
          <cell r="A1514" t="str">
            <v>G59</v>
          </cell>
          <cell r="B1514" t="str">
            <v>G59-10-A-AZ-18O-050</v>
          </cell>
          <cell r="C1514">
            <v>633</v>
          </cell>
          <cell r="D1514">
            <v>6929</v>
          </cell>
          <cell r="F1514" t="str">
            <v>Oakland Heights Dvlpmnt, Inc.</v>
          </cell>
          <cell r="G1514" t="str">
            <v>BU-902</v>
          </cell>
          <cell r="H1514" t="str">
            <v>CORPORATE GAS COMPANIES</v>
          </cell>
          <cell r="I1514" t="str">
            <v>GAS CO</v>
          </cell>
          <cell r="J1514" t="str">
            <v>CORPORATE REGION GAS COMPANIES</v>
          </cell>
          <cell r="K1514" t="str">
            <v>CORPORATE</v>
          </cell>
          <cell r="L1514" t="str">
            <v>CORPORATE</v>
          </cell>
        </row>
        <row r="1515">
          <cell r="A1515" t="str">
            <v>G60</v>
          </cell>
          <cell r="B1515" t="str">
            <v>G60-10-A-AZ-4TO-050</v>
          </cell>
          <cell r="C1515">
            <v>634</v>
          </cell>
          <cell r="D1515">
            <v>6930</v>
          </cell>
          <cell r="F1515" t="str">
            <v>Valley Landfills, Inc.</v>
          </cell>
          <cell r="G1515" t="str">
            <v>BU-902</v>
          </cell>
          <cell r="H1515" t="str">
            <v>CORPORATE GAS COMPANIES</v>
          </cell>
          <cell r="I1515" t="str">
            <v>GAS CO</v>
          </cell>
          <cell r="J1515" t="str">
            <v>CORPORATE REGION GAS COMPANIES</v>
          </cell>
          <cell r="K1515" t="str">
            <v>CORPORATE</v>
          </cell>
          <cell r="L1515" t="str">
            <v>CORPORATE</v>
          </cell>
        </row>
        <row r="1516">
          <cell r="A1516" t="str">
            <v>G61</v>
          </cell>
          <cell r="B1516" t="str">
            <v>G61-10-A-AZ-06O-050</v>
          </cell>
          <cell r="C1516">
            <v>635</v>
          </cell>
          <cell r="D1516">
            <v>6931</v>
          </cell>
          <cell r="F1516" t="str">
            <v>Allied Services, LLC</v>
          </cell>
          <cell r="G1516" t="str">
            <v>BU-902</v>
          </cell>
          <cell r="H1516" t="str">
            <v>CORPORATE GAS COMPANIES</v>
          </cell>
          <cell r="I1516" t="str">
            <v>GAS CO</v>
          </cell>
          <cell r="J1516" t="str">
            <v>CORPORATE REGION GAS COMPANIES</v>
          </cell>
          <cell r="K1516" t="str">
            <v>CORPORATE</v>
          </cell>
          <cell r="L1516" t="str">
            <v>CORPORATE</v>
          </cell>
        </row>
        <row r="1517">
          <cell r="A1517" t="str">
            <v>G62</v>
          </cell>
          <cell r="B1517" t="str">
            <v>G62-10-A-AZ-61O-050</v>
          </cell>
          <cell r="C1517">
            <v>636</v>
          </cell>
          <cell r="D1517">
            <v>6932</v>
          </cell>
          <cell r="F1517" t="str">
            <v>Crow Landfill TX, LP</v>
          </cell>
          <cell r="G1517" t="str">
            <v>BU-902</v>
          </cell>
          <cell r="H1517" t="str">
            <v>CORPORATE GAS COMPANIES</v>
          </cell>
          <cell r="I1517" t="str">
            <v>GAS CO</v>
          </cell>
          <cell r="J1517" t="str">
            <v>CORPORATE REGION GAS COMPANIES</v>
          </cell>
          <cell r="K1517" t="str">
            <v>CORPORATE</v>
          </cell>
          <cell r="L1517" t="str">
            <v>CORPORATE</v>
          </cell>
        </row>
        <row r="1518">
          <cell r="A1518" t="str">
            <v>G63</v>
          </cell>
          <cell r="B1518" t="str">
            <v>G63-10-A-AZ-16O-050</v>
          </cell>
          <cell r="C1518">
            <v>637</v>
          </cell>
          <cell r="D1518">
            <v>6933</v>
          </cell>
          <cell r="F1518" t="str">
            <v>Citizens Disposal, Inc.</v>
          </cell>
          <cell r="G1518" t="str">
            <v>BU-902</v>
          </cell>
          <cell r="H1518" t="str">
            <v>CORPORATE GAS COMPANIES</v>
          </cell>
          <cell r="I1518" t="str">
            <v>GAS CO</v>
          </cell>
          <cell r="J1518" t="str">
            <v>CORPORATE REGION GAS COMPANIES</v>
          </cell>
          <cell r="K1518" t="str">
            <v>CORPORATE</v>
          </cell>
          <cell r="L1518" t="str">
            <v>CORPORATE</v>
          </cell>
        </row>
        <row r="1519">
          <cell r="A1519" t="str">
            <v>G64</v>
          </cell>
          <cell r="B1519" t="str">
            <v>G64-10-A-AZ-08O-050</v>
          </cell>
          <cell r="C1519">
            <v>638</v>
          </cell>
          <cell r="D1519">
            <v>6934</v>
          </cell>
          <cell r="F1519" t="str">
            <v>Allied Waste LF Holdings, Inc.</v>
          </cell>
          <cell r="G1519" t="str">
            <v>BU-902</v>
          </cell>
          <cell r="H1519" t="str">
            <v>CORPORATE GAS COMPANIES</v>
          </cell>
          <cell r="I1519" t="str">
            <v>GAS CO</v>
          </cell>
          <cell r="J1519" t="str">
            <v>CORPORATE REGION GAS COMPANIES</v>
          </cell>
          <cell r="K1519" t="str">
            <v>CORPORATE</v>
          </cell>
          <cell r="L1519" t="str">
            <v>CORPORATE</v>
          </cell>
        </row>
        <row r="1520">
          <cell r="A1520" t="str">
            <v>G66</v>
          </cell>
          <cell r="B1520" t="str">
            <v>G66-10-A-AZ-02O-050</v>
          </cell>
          <cell r="C1520">
            <v>639</v>
          </cell>
          <cell r="D1520">
            <v>6935</v>
          </cell>
          <cell r="F1520" t="str">
            <v>Allied Waste N.A., Inc.</v>
          </cell>
          <cell r="G1520" t="str">
            <v>BU-902</v>
          </cell>
          <cell r="H1520" t="str">
            <v>CORPORATE GAS COMPANIES</v>
          </cell>
          <cell r="I1520" t="str">
            <v>GAS CO</v>
          </cell>
          <cell r="J1520" t="str">
            <v>CORPORATE REGION GAS COMPANIES</v>
          </cell>
          <cell r="K1520" t="str">
            <v>CORPORATE</v>
          </cell>
          <cell r="L1520" t="str">
            <v>CORPORATE</v>
          </cell>
        </row>
        <row r="1521">
          <cell r="A1521" t="str">
            <v>G67</v>
          </cell>
          <cell r="B1521" t="str">
            <v>G67-10-A-AZ-8HO-050</v>
          </cell>
          <cell r="C1521">
            <v>640</v>
          </cell>
          <cell r="D1521">
            <v>6936</v>
          </cell>
          <cell r="F1521" t="str">
            <v>AW SYS OF LOUISIANA,LLC</v>
          </cell>
          <cell r="G1521" t="str">
            <v>BU-902</v>
          </cell>
          <cell r="H1521" t="str">
            <v>CORPORATE GAS COMPANIES</v>
          </cell>
          <cell r="I1521" t="str">
            <v>GAS CO</v>
          </cell>
          <cell r="J1521" t="str">
            <v>CORPORATE REGION GAS COMPANIES</v>
          </cell>
          <cell r="K1521" t="str">
            <v>CORPORATE</v>
          </cell>
          <cell r="L1521" t="str">
            <v>CORPORATE</v>
          </cell>
        </row>
        <row r="1522">
          <cell r="A1522" t="str">
            <v>G68</v>
          </cell>
          <cell r="B1522" t="str">
            <v>G68-10-A-AZ-8MO-050</v>
          </cell>
          <cell r="C1522">
            <v>641</v>
          </cell>
          <cell r="D1522">
            <v>6937</v>
          </cell>
          <cell r="F1522" t="str">
            <v>AW SYS OF TENNESSEE</v>
          </cell>
          <cell r="G1522" t="str">
            <v>BU-902</v>
          </cell>
          <cell r="H1522" t="str">
            <v>CORPORATE GAS COMPANIES</v>
          </cell>
          <cell r="I1522" t="str">
            <v>GAS CO</v>
          </cell>
          <cell r="J1522" t="str">
            <v>CORPORATE REGION GAS COMPANIES</v>
          </cell>
          <cell r="K1522" t="str">
            <v>CORPORATE</v>
          </cell>
          <cell r="L1522" t="str">
            <v>CORPORATE</v>
          </cell>
        </row>
        <row r="1523">
          <cell r="A1523" t="str">
            <v>G69</v>
          </cell>
          <cell r="B1523" t="str">
            <v>G69-10-A-AZ-D5O-050</v>
          </cell>
          <cell r="C1523">
            <v>642</v>
          </cell>
          <cell r="D1523">
            <v>6938</v>
          </cell>
          <cell r="F1523" t="str">
            <v>AW Systems of Colorado, LLC</v>
          </cell>
          <cell r="G1523" t="str">
            <v>BU-902</v>
          </cell>
          <cell r="H1523" t="str">
            <v>CORPORATE GAS COMPANIES</v>
          </cell>
          <cell r="I1523" t="str">
            <v>GAS CO</v>
          </cell>
          <cell r="J1523" t="str">
            <v>CORPORATE REGION GAS COMPANIES</v>
          </cell>
          <cell r="K1523" t="str">
            <v>CORPORATE</v>
          </cell>
          <cell r="L1523" t="str">
            <v>CORPORATE</v>
          </cell>
        </row>
        <row r="1524">
          <cell r="A1524" t="str">
            <v>G70</v>
          </cell>
          <cell r="B1524" t="str">
            <v>G70-10-A-AZ-06O-050</v>
          </cell>
          <cell r="C1524">
            <v>643</v>
          </cell>
          <cell r="D1524">
            <v>6939</v>
          </cell>
          <cell r="F1524" t="str">
            <v>ALLIED SERVICES, LLC</v>
          </cell>
          <cell r="G1524" t="str">
            <v>BU-902</v>
          </cell>
          <cell r="H1524" t="str">
            <v>CORPORATE GAS COMPANIES</v>
          </cell>
          <cell r="I1524" t="str">
            <v>GAS CO</v>
          </cell>
          <cell r="J1524" t="str">
            <v>CORPORATE REGION GAS COMPANIES</v>
          </cell>
          <cell r="K1524" t="str">
            <v>CORPORATE</v>
          </cell>
          <cell r="L1524" t="str">
            <v>CORPORATE</v>
          </cell>
        </row>
        <row r="1525">
          <cell r="A1525" t="str">
            <v>G71</v>
          </cell>
          <cell r="B1525" t="str">
            <v>G71-10-A-AZ-E8O-050</v>
          </cell>
          <cell r="C1525">
            <v>644</v>
          </cell>
          <cell r="D1525">
            <v>6940</v>
          </cell>
          <cell r="F1525" t="str">
            <v>PORT CLINTON LANDFILL, INC</v>
          </cell>
          <cell r="G1525" t="str">
            <v>BU-902</v>
          </cell>
          <cell r="H1525" t="str">
            <v>CORPORATE GAS COMPANIES</v>
          </cell>
          <cell r="I1525" t="str">
            <v>GAS CO</v>
          </cell>
          <cell r="J1525" t="str">
            <v>CORPORATE REGION GAS COMPANIES</v>
          </cell>
          <cell r="K1525" t="str">
            <v>CORPORATE</v>
          </cell>
          <cell r="L1525" t="str">
            <v>CORPORATE</v>
          </cell>
        </row>
        <row r="1526">
          <cell r="A1526" t="str">
            <v>HB2</v>
          </cell>
          <cell r="B1526" t="str">
            <v>HB2-10-A-AZ-4JO-050</v>
          </cell>
          <cell r="C1526">
            <v>652</v>
          </cell>
          <cell r="D1526">
            <v>7001</v>
          </cell>
          <cell r="F1526" t="str">
            <v>Calcasieu</v>
          </cell>
          <cell r="G1526" t="str">
            <v>BU-907</v>
          </cell>
          <cell r="H1526" t="str">
            <v>ERMI / SIRMI</v>
          </cell>
          <cell r="I1526" t="str">
            <v>ERMI/SIRMI</v>
          </cell>
          <cell r="J1526" t="str">
            <v>ERMI / SIRMI GROUP</v>
          </cell>
          <cell r="K1526" t="str">
            <v>CORPORATE</v>
          </cell>
          <cell r="L1526" t="str">
            <v>CORPORATE</v>
          </cell>
        </row>
        <row r="1527">
          <cell r="A1527" t="str">
            <v>P44</v>
          </cell>
          <cell r="B1527" t="str">
            <v>P44-10-A-MT-4GO-050</v>
          </cell>
          <cell r="C1527">
            <v>936</v>
          </cell>
          <cell r="D1527">
            <v>7002</v>
          </cell>
          <cell r="F1527" t="str">
            <v>Missoula</v>
          </cell>
          <cell r="G1527" t="str">
            <v>BU-907</v>
          </cell>
          <cell r="H1527" t="str">
            <v>ERMI / SIRMI</v>
          </cell>
          <cell r="I1527" t="str">
            <v>ERMI/SIRMI</v>
          </cell>
          <cell r="J1527" t="str">
            <v>ERMI / SIRMI GROUP</v>
          </cell>
          <cell r="K1527" t="str">
            <v>CORPORATE</v>
          </cell>
          <cell r="L1527" t="str">
            <v>CORPORATE</v>
          </cell>
        </row>
        <row r="1528">
          <cell r="A1528" t="str">
            <v>Q31</v>
          </cell>
          <cell r="B1528" t="str">
            <v>Q31-10-A-MI-4FO-050</v>
          </cell>
          <cell r="C1528">
            <v>1036</v>
          </cell>
          <cell r="D1528">
            <v>7003</v>
          </cell>
          <cell r="F1528" t="str">
            <v>Milford Road Landfill</v>
          </cell>
          <cell r="G1528" t="str">
            <v>BU-907</v>
          </cell>
          <cell r="H1528" t="str">
            <v>ERMI / SIRMI</v>
          </cell>
          <cell r="I1528" t="str">
            <v>ERMI/SIRMI</v>
          </cell>
          <cell r="J1528" t="str">
            <v>ERMI / SIRMI GROUP</v>
          </cell>
          <cell r="K1528" t="str">
            <v>CORPORATE</v>
          </cell>
          <cell r="L1528" t="str">
            <v>CORPORATE</v>
          </cell>
        </row>
        <row r="1529">
          <cell r="A1529" t="str">
            <v>Q36</v>
          </cell>
          <cell r="B1529" t="str">
            <v>Q36-10-A-PA-4FO-050</v>
          </cell>
          <cell r="C1529">
            <v>1041</v>
          </cell>
          <cell r="D1529">
            <v>7004</v>
          </cell>
          <cell r="F1529" t="str">
            <v>Mon Valley Landfill</v>
          </cell>
          <cell r="G1529" t="str">
            <v>BU-907</v>
          </cell>
          <cell r="H1529" t="str">
            <v>ERMI / SIRMI</v>
          </cell>
          <cell r="I1529" t="str">
            <v>ERMI/SIRMI</v>
          </cell>
          <cell r="J1529" t="str">
            <v>ERMI / SIRMI GROUP</v>
          </cell>
          <cell r="K1529" t="str">
            <v>CORPORATE</v>
          </cell>
          <cell r="L1529" t="str">
            <v>CORPORATE</v>
          </cell>
        </row>
        <row r="1530">
          <cell r="A1530" t="str">
            <v>Q59</v>
          </cell>
          <cell r="B1530" t="str">
            <v>Q59-10-A-TN-4FO-050</v>
          </cell>
          <cell r="C1530">
            <v>1064</v>
          </cell>
          <cell r="D1530">
            <v>7005</v>
          </cell>
          <cell r="F1530" t="str">
            <v>Twin Oaks Landfill</v>
          </cell>
          <cell r="G1530" t="str">
            <v>BU-907</v>
          </cell>
          <cell r="H1530" t="str">
            <v>ERMI / SIRMI</v>
          </cell>
          <cell r="I1530" t="str">
            <v>ERMI/SIRMI</v>
          </cell>
          <cell r="J1530" t="str">
            <v>ERMI / SIRMI GROUP</v>
          </cell>
          <cell r="K1530" t="str">
            <v>CORPORATE</v>
          </cell>
          <cell r="L1530" t="str">
            <v>CORPORATE</v>
          </cell>
        </row>
        <row r="1531">
          <cell r="A1531" t="str">
            <v>P41</v>
          </cell>
          <cell r="B1531" t="str">
            <v>P41-10-A-OH-4GO-050</v>
          </cell>
          <cell r="C1531">
            <v>933</v>
          </cell>
          <cell r="D1531">
            <v>7006</v>
          </cell>
          <cell r="F1531" t="str">
            <v>Lorain County</v>
          </cell>
          <cell r="G1531" t="str">
            <v>BU-907</v>
          </cell>
          <cell r="H1531" t="str">
            <v>ERMI / SIRMI</v>
          </cell>
          <cell r="I1531" t="str">
            <v>ERMI/SIRMI</v>
          </cell>
          <cell r="J1531" t="str">
            <v>ERMI / SIRMI GROUP</v>
          </cell>
          <cell r="K1531" t="str">
            <v>CORPORATE</v>
          </cell>
          <cell r="L1531" t="str">
            <v>CORPORATE</v>
          </cell>
        </row>
        <row r="1532">
          <cell r="A1532" t="str">
            <v>P10</v>
          </cell>
          <cell r="B1532" t="str">
            <v>P10-10-A-MI-4GO-050</v>
          </cell>
          <cell r="C1532">
            <v>902</v>
          </cell>
          <cell r="D1532">
            <v>7007</v>
          </cell>
          <cell r="F1532" t="str">
            <v>C &amp; C</v>
          </cell>
          <cell r="G1532" t="str">
            <v>BU-907</v>
          </cell>
          <cell r="H1532" t="str">
            <v>ERMI / SIRMI</v>
          </cell>
          <cell r="I1532" t="str">
            <v>ERMI/SIRMI</v>
          </cell>
          <cell r="J1532" t="str">
            <v>ERMI / SIRMI GROUP</v>
          </cell>
          <cell r="K1532" t="str">
            <v>CORPORATE</v>
          </cell>
          <cell r="L1532" t="str">
            <v>CORPORATE</v>
          </cell>
        </row>
        <row r="1533">
          <cell r="A1533" t="str">
            <v>P59</v>
          </cell>
          <cell r="B1533" t="str">
            <v>P59-10-A-MO-4GO-050</v>
          </cell>
          <cell r="C1533">
            <v>951</v>
          </cell>
          <cell r="D1533">
            <v>7008</v>
          </cell>
          <cell r="F1533" t="str">
            <v>Springfield (Lamar)</v>
          </cell>
          <cell r="G1533" t="str">
            <v>BU-907</v>
          </cell>
          <cell r="H1533" t="str">
            <v>ERMI / SIRMI</v>
          </cell>
          <cell r="I1533" t="str">
            <v>ERMI/SIRMI</v>
          </cell>
          <cell r="J1533" t="str">
            <v>ERMI / SIRMI GROUP</v>
          </cell>
          <cell r="K1533" t="str">
            <v>CORPORATE</v>
          </cell>
          <cell r="L1533" t="str">
            <v>CORPORATE</v>
          </cell>
        </row>
        <row r="1534">
          <cell r="A1534" t="str">
            <v>P22</v>
          </cell>
          <cell r="B1534" t="str">
            <v>P22-10-A-KS-4GO-050</v>
          </cell>
          <cell r="C1534">
            <v>914</v>
          </cell>
          <cell r="D1534">
            <v>7009</v>
          </cell>
          <cell r="F1534" t="str">
            <v>Finney County</v>
          </cell>
          <cell r="G1534" t="str">
            <v>BU-907</v>
          </cell>
          <cell r="H1534" t="str">
            <v>ERMI / SIRMI</v>
          </cell>
          <cell r="I1534" t="str">
            <v>ERMI/SIRMI</v>
          </cell>
          <cell r="J1534" t="str">
            <v>ERMI / SIRMI GROUP</v>
          </cell>
          <cell r="K1534" t="str">
            <v>CORPORATE</v>
          </cell>
          <cell r="L1534" t="str">
            <v>CORPORATE</v>
          </cell>
        </row>
        <row r="1535">
          <cell r="A1535" t="str">
            <v>P14</v>
          </cell>
          <cell r="B1535" t="str">
            <v>P14-10-A-NC-4GO-050</v>
          </cell>
          <cell r="C1535">
            <v>906</v>
          </cell>
          <cell r="D1535">
            <v>7010</v>
          </cell>
          <cell r="F1535" t="str">
            <v>Charlotte Motor Speedway (CMS)</v>
          </cell>
          <cell r="G1535" t="str">
            <v>BU-907</v>
          </cell>
          <cell r="H1535" t="str">
            <v>ERMI / SIRMI</v>
          </cell>
          <cell r="I1535" t="str">
            <v>ERMI/SIRMI</v>
          </cell>
          <cell r="J1535" t="str">
            <v>ERMI / SIRMI GROUP</v>
          </cell>
          <cell r="K1535" t="str">
            <v>CORPORATE</v>
          </cell>
          <cell r="L1535" t="str">
            <v>CORPORATE</v>
          </cell>
        </row>
        <row r="1536">
          <cell r="A1536" t="str">
            <v>P68</v>
          </cell>
          <cell r="B1536" t="str">
            <v>P68-10-A-WI-4GO-050</v>
          </cell>
          <cell r="C1536">
            <v>959</v>
          </cell>
          <cell r="D1536">
            <v>7011</v>
          </cell>
          <cell r="F1536" t="str">
            <v>Lake Area 2054 Landfill Closed</v>
          </cell>
          <cell r="G1536" t="str">
            <v>BU-907</v>
          </cell>
          <cell r="H1536" t="str">
            <v>ERMI / SIRMI</v>
          </cell>
          <cell r="I1536" t="str">
            <v>ERMI/SIRMI</v>
          </cell>
          <cell r="J1536" t="str">
            <v>ERMI / SIRMI GROUP</v>
          </cell>
          <cell r="K1536" t="str">
            <v>CORPORATE</v>
          </cell>
          <cell r="L1536" t="str">
            <v>CORPORATE</v>
          </cell>
        </row>
        <row r="1537">
          <cell r="A1537" t="str">
            <v>P69</v>
          </cell>
          <cell r="B1537" t="str">
            <v>P69-10-A-WI-4GO-050</v>
          </cell>
          <cell r="C1537">
            <v>960</v>
          </cell>
          <cell r="D1537">
            <v>7012</v>
          </cell>
          <cell r="F1537" t="str">
            <v>Lake Area S Exp Landfill Clsd</v>
          </cell>
          <cell r="G1537" t="str">
            <v>BU-907</v>
          </cell>
          <cell r="H1537" t="str">
            <v>ERMI / SIRMI</v>
          </cell>
          <cell r="I1537" t="str">
            <v>ERMI/SIRMI</v>
          </cell>
          <cell r="J1537" t="str">
            <v>ERMI / SIRMI GROUP</v>
          </cell>
          <cell r="K1537" t="str">
            <v>CORPORATE</v>
          </cell>
          <cell r="L1537" t="str">
            <v>CORPORATE</v>
          </cell>
        </row>
        <row r="1538">
          <cell r="A1538" t="str">
            <v>P70</v>
          </cell>
          <cell r="B1538" t="str">
            <v>P70-10-A-TX-4GO-050</v>
          </cell>
          <cell r="C1538">
            <v>961</v>
          </cell>
          <cell r="D1538">
            <v>7013</v>
          </cell>
          <cell r="F1538" t="str">
            <v>Galveston County L/F (Closed)</v>
          </cell>
          <cell r="G1538" t="str">
            <v>BU-907</v>
          </cell>
          <cell r="H1538" t="str">
            <v>ERMI / SIRMI</v>
          </cell>
          <cell r="I1538" t="str">
            <v>ERMI/SIRMI</v>
          </cell>
          <cell r="J1538" t="str">
            <v>ERMI / SIRMI GROUP</v>
          </cell>
          <cell r="K1538" t="str">
            <v>CORPORATE</v>
          </cell>
          <cell r="L1538" t="str">
            <v>CORPORATE</v>
          </cell>
        </row>
        <row r="1539">
          <cell r="A1539" t="str">
            <v>Q04</v>
          </cell>
          <cell r="B1539" t="str">
            <v>Q04-10-A-CA-4FO-050</v>
          </cell>
          <cell r="C1539">
            <v>1009</v>
          </cell>
          <cell r="D1539">
            <v>7014</v>
          </cell>
          <cell r="F1539" t="str">
            <v>Azusa L/F</v>
          </cell>
          <cell r="G1539" t="str">
            <v>BU-907</v>
          </cell>
          <cell r="H1539" t="str">
            <v>ERMI / SIRMI</v>
          </cell>
          <cell r="I1539" t="str">
            <v>ERMI/SIRMI</v>
          </cell>
          <cell r="J1539" t="str">
            <v>ERMI / SIRMI GROUP</v>
          </cell>
          <cell r="K1539" t="str">
            <v>CORPORATE</v>
          </cell>
          <cell r="L1539" t="str">
            <v>CORPORATE</v>
          </cell>
        </row>
        <row r="1540">
          <cell r="A1540" t="str">
            <v>Q48</v>
          </cell>
          <cell r="B1540" t="str">
            <v>Q48-10-A-MA-4FO-050</v>
          </cell>
          <cell r="C1540">
            <v>1053</v>
          </cell>
          <cell r="D1540">
            <v>7015</v>
          </cell>
          <cell r="F1540" t="str">
            <v>Randolph Landfill</v>
          </cell>
          <cell r="G1540" t="str">
            <v>BU-907</v>
          </cell>
          <cell r="H1540" t="str">
            <v>ERMI / SIRMI</v>
          </cell>
          <cell r="I1540" t="str">
            <v>ERMI/SIRMI</v>
          </cell>
          <cell r="J1540" t="str">
            <v>ERMI / SIRMI GROUP</v>
          </cell>
          <cell r="K1540" t="str">
            <v>CORPORATE</v>
          </cell>
          <cell r="L1540" t="str">
            <v>CORPORATE</v>
          </cell>
        </row>
        <row r="1541">
          <cell r="A1541" t="str">
            <v>Q14</v>
          </cell>
          <cell r="B1541" t="str">
            <v>Q14-10-A-MA-4FO-050</v>
          </cell>
          <cell r="C1541">
            <v>1019</v>
          </cell>
          <cell r="D1541">
            <v>7016</v>
          </cell>
          <cell r="F1541" t="str">
            <v>East Bridgewater Landfill</v>
          </cell>
          <cell r="G1541" t="str">
            <v>BU-907</v>
          </cell>
          <cell r="H1541" t="str">
            <v>ERMI / SIRMI</v>
          </cell>
          <cell r="I1541" t="str">
            <v>ERMI/SIRMI</v>
          </cell>
          <cell r="J1541" t="str">
            <v>ERMI / SIRMI GROUP</v>
          </cell>
          <cell r="K1541" t="str">
            <v>CORPORATE</v>
          </cell>
          <cell r="L1541" t="str">
            <v>CORPORATE</v>
          </cell>
        </row>
        <row r="1542">
          <cell r="A1542" t="str">
            <v>Q23</v>
          </cell>
          <cell r="B1542" t="str">
            <v>Q23-10-A-MA-4FO-050</v>
          </cell>
          <cell r="C1542">
            <v>1028</v>
          </cell>
          <cell r="D1542">
            <v>7017</v>
          </cell>
          <cell r="F1542" t="str">
            <v>Halifax Landfill</v>
          </cell>
          <cell r="G1542" t="str">
            <v>BU-907</v>
          </cell>
          <cell r="H1542" t="str">
            <v>ERMI / SIRMI</v>
          </cell>
          <cell r="I1542" t="str">
            <v>ERMI/SIRMI</v>
          </cell>
          <cell r="J1542" t="str">
            <v>ERMI / SIRMI GROUP</v>
          </cell>
          <cell r="K1542" t="str">
            <v>CORPORATE</v>
          </cell>
          <cell r="L1542" t="str">
            <v>CORPORATE</v>
          </cell>
        </row>
        <row r="1543">
          <cell r="A1543" t="str">
            <v>Q11</v>
          </cell>
          <cell r="B1543" t="str">
            <v>Q11-10-A-MA-4FO-050</v>
          </cell>
          <cell r="C1543">
            <v>1016</v>
          </cell>
          <cell r="D1543">
            <v>7018</v>
          </cell>
          <cell r="F1543" t="str">
            <v>Chicopee Landfill</v>
          </cell>
          <cell r="G1543" t="str">
            <v>BU-907</v>
          </cell>
          <cell r="H1543" t="str">
            <v>ERMI / SIRMI</v>
          </cell>
          <cell r="I1543" t="str">
            <v>ERMI/SIRMI</v>
          </cell>
          <cell r="J1543" t="str">
            <v>ERMI / SIRMI GROUP</v>
          </cell>
          <cell r="K1543" t="str">
            <v>CORPORATE</v>
          </cell>
          <cell r="L1543" t="str">
            <v>CORPORATE</v>
          </cell>
        </row>
        <row r="1544">
          <cell r="A1544" t="str">
            <v>Q50</v>
          </cell>
          <cell r="B1544" t="str">
            <v>Q50-10-A-VA-4FO-050</v>
          </cell>
          <cell r="C1544">
            <v>1055</v>
          </cell>
          <cell r="D1544">
            <v>7020</v>
          </cell>
          <cell r="F1544" t="str">
            <v>Richmond Landfill</v>
          </cell>
          <cell r="G1544" t="str">
            <v>BU-907</v>
          </cell>
          <cell r="H1544" t="str">
            <v>ERMI / SIRMI</v>
          </cell>
          <cell r="I1544" t="str">
            <v>ERMI/SIRMI</v>
          </cell>
          <cell r="J1544" t="str">
            <v>ERMI / SIRMI GROUP</v>
          </cell>
          <cell r="K1544" t="str">
            <v>CORPORATE</v>
          </cell>
          <cell r="L1544" t="str">
            <v>CORPORATE</v>
          </cell>
        </row>
        <row r="1545">
          <cell r="A1545" t="str">
            <v>Q21</v>
          </cell>
          <cell r="B1545" t="str">
            <v>Q21-10-A-MS-4FO-050</v>
          </cell>
          <cell r="C1545">
            <v>1026</v>
          </cell>
          <cell r="D1545">
            <v>7021</v>
          </cell>
          <cell r="F1545" t="str">
            <v>Gulf Pines Landfill</v>
          </cell>
          <cell r="G1545" t="str">
            <v>BU-907</v>
          </cell>
          <cell r="H1545" t="str">
            <v>ERMI / SIRMI</v>
          </cell>
          <cell r="I1545" t="str">
            <v>ERMI/SIRMI</v>
          </cell>
          <cell r="J1545" t="str">
            <v>ERMI / SIRMI GROUP</v>
          </cell>
          <cell r="K1545" t="str">
            <v>CORPORATE</v>
          </cell>
          <cell r="L1545" t="str">
            <v>CORPORATE</v>
          </cell>
        </row>
        <row r="1546">
          <cell r="A1546" t="str">
            <v>Q24</v>
          </cell>
          <cell r="B1546" t="str">
            <v>Q24-10-A-TX-4FO-050</v>
          </cell>
          <cell r="C1546">
            <v>1029</v>
          </cell>
          <cell r="D1546">
            <v>7022</v>
          </cell>
          <cell r="F1546" t="str">
            <v>Hutchins Landfill</v>
          </cell>
          <cell r="G1546" t="str">
            <v>BU-907</v>
          </cell>
          <cell r="H1546" t="str">
            <v>ERMI / SIRMI</v>
          </cell>
          <cell r="I1546" t="str">
            <v>ERMI/SIRMI</v>
          </cell>
          <cell r="J1546" t="str">
            <v>ERMI / SIRMI GROUP</v>
          </cell>
          <cell r="K1546" t="str">
            <v>CORPORATE</v>
          </cell>
          <cell r="L1546" t="str">
            <v>CORPORATE</v>
          </cell>
        </row>
        <row r="1547">
          <cell r="A1547" t="str">
            <v>Q52</v>
          </cell>
          <cell r="B1547" t="str">
            <v>Q52-10-A-IL-4FO-050</v>
          </cell>
          <cell r="C1547">
            <v>1057</v>
          </cell>
          <cell r="D1547">
            <v>7023</v>
          </cell>
          <cell r="F1547" t="str">
            <v>South Barrington Landfill</v>
          </cell>
          <cell r="G1547" t="str">
            <v>BU-907</v>
          </cell>
          <cell r="H1547" t="str">
            <v>ERMI / SIRMI</v>
          </cell>
          <cell r="I1547" t="str">
            <v>ERMI/SIRMI</v>
          </cell>
          <cell r="J1547" t="str">
            <v>ERMI / SIRMI GROUP</v>
          </cell>
          <cell r="K1547" t="str">
            <v>CORPORATE</v>
          </cell>
          <cell r="L1547" t="str">
            <v>CORPORATE</v>
          </cell>
        </row>
        <row r="1548">
          <cell r="A1548" t="str">
            <v>Q58</v>
          </cell>
          <cell r="B1548" t="str">
            <v>Q58-10-A-WI-4FO-050</v>
          </cell>
          <cell r="C1548">
            <v>1063</v>
          </cell>
          <cell r="D1548">
            <v>7024</v>
          </cell>
          <cell r="F1548" t="str">
            <v>Troy Landfill</v>
          </cell>
          <cell r="G1548" t="str">
            <v>BU-907</v>
          </cell>
          <cell r="H1548" t="str">
            <v>ERMI / SIRMI</v>
          </cell>
          <cell r="I1548" t="str">
            <v>ERMI/SIRMI</v>
          </cell>
          <cell r="J1548" t="str">
            <v>ERMI / SIRMI GROUP</v>
          </cell>
          <cell r="K1548" t="str">
            <v>CORPORATE</v>
          </cell>
          <cell r="L1548" t="str">
            <v>CORPORATE</v>
          </cell>
        </row>
        <row r="1549">
          <cell r="A1549" t="str">
            <v>HA4</v>
          </cell>
          <cell r="B1549" t="str">
            <v>HA4-10-A-AZ-4EO-050</v>
          </cell>
          <cell r="C1549">
            <v>649</v>
          </cell>
          <cell r="D1549">
            <v>7025</v>
          </cell>
          <cell r="F1549" t="str">
            <v>Siegen Lane</v>
          </cell>
          <cell r="G1549" t="str">
            <v>BU-907</v>
          </cell>
          <cell r="H1549" t="str">
            <v>ERMI / SIRMI</v>
          </cell>
          <cell r="I1549" t="str">
            <v>ERMI/SIRMI</v>
          </cell>
          <cell r="J1549" t="str">
            <v>ERMI / SIRMI GROUP</v>
          </cell>
          <cell r="K1549" t="str">
            <v>CORPORATE</v>
          </cell>
          <cell r="L1549" t="str">
            <v>CORPORATE</v>
          </cell>
        </row>
        <row r="1550">
          <cell r="A1550" t="str">
            <v>Q29</v>
          </cell>
          <cell r="B1550" t="str">
            <v>Q29-10-A-TX-4FO-050</v>
          </cell>
          <cell r="C1550">
            <v>1034</v>
          </cell>
          <cell r="D1550">
            <v>7026</v>
          </cell>
          <cell r="F1550" t="str">
            <v>Laporte Landfill</v>
          </cell>
          <cell r="G1550" t="str">
            <v>BU-907</v>
          </cell>
          <cell r="H1550" t="str">
            <v>ERMI / SIRMI</v>
          </cell>
          <cell r="I1550" t="str">
            <v>ERMI/SIRMI</v>
          </cell>
          <cell r="J1550" t="str">
            <v>ERMI / SIRMI GROUP</v>
          </cell>
          <cell r="K1550" t="str">
            <v>CORPORATE</v>
          </cell>
          <cell r="L1550" t="str">
            <v>CORPORATE</v>
          </cell>
        </row>
        <row r="1551">
          <cell r="A1551" t="str">
            <v>HA1</v>
          </cell>
          <cell r="B1551" t="str">
            <v>HA1-10-A-AZ-4EO-050</v>
          </cell>
          <cell r="C1551">
            <v>646</v>
          </cell>
          <cell r="D1551">
            <v>7027</v>
          </cell>
          <cell r="F1551" t="str">
            <v>Carlyss</v>
          </cell>
          <cell r="G1551" t="str">
            <v>BU-907</v>
          </cell>
          <cell r="H1551" t="str">
            <v>ERMI / SIRMI</v>
          </cell>
          <cell r="I1551" t="str">
            <v>ERMI/SIRMI</v>
          </cell>
          <cell r="J1551" t="str">
            <v>ERMI / SIRMI GROUP</v>
          </cell>
          <cell r="K1551" t="str">
            <v>CORPORATE</v>
          </cell>
          <cell r="L1551" t="str">
            <v>CORPORATE</v>
          </cell>
        </row>
        <row r="1552">
          <cell r="A1552" t="str">
            <v>HA2</v>
          </cell>
          <cell r="B1552" t="str">
            <v>HA2-10-A-AZ-4EO-050</v>
          </cell>
          <cell r="C1552">
            <v>647</v>
          </cell>
          <cell r="D1552">
            <v>7028</v>
          </cell>
          <cell r="F1552" t="str">
            <v>E Palestine</v>
          </cell>
          <cell r="G1552" t="str">
            <v>BU-907</v>
          </cell>
          <cell r="H1552" t="str">
            <v>ERMI / SIRMI</v>
          </cell>
          <cell r="I1552" t="str">
            <v>ERMI/SIRMI</v>
          </cell>
          <cell r="J1552" t="str">
            <v>ERMI / SIRMI GROUP</v>
          </cell>
          <cell r="K1552" t="str">
            <v>CORPORATE</v>
          </cell>
          <cell r="L1552" t="str">
            <v>CORPORATE</v>
          </cell>
        </row>
        <row r="1553">
          <cell r="A1553" t="str">
            <v>Q41</v>
          </cell>
          <cell r="B1553" t="str">
            <v>Q41-10-A-NH-4FO-050</v>
          </cell>
          <cell r="C1553">
            <v>1046</v>
          </cell>
          <cell r="D1553">
            <v>7029</v>
          </cell>
          <cell r="F1553" t="str">
            <v>Pelham Landfill</v>
          </cell>
          <cell r="G1553" t="str">
            <v>BU-907</v>
          </cell>
          <cell r="H1553" t="str">
            <v>ERMI / SIRMI</v>
          </cell>
          <cell r="I1553" t="str">
            <v>ERMI/SIRMI</v>
          </cell>
          <cell r="J1553" t="str">
            <v>ERMI / SIRMI GROUP</v>
          </cell>
          <cell r="K1553" t="str">
            <v>CORPORATE</v>
          </cell>
          <cell r="L1553" t="str">
            <v>CORPORATE</v>
          </cell>
        </row>
        <row r="1554">
          <cell r="A1554" t="str">
            <v>Q39</v>
          </cell>
          <cell r="B1554" t="str">
            <v>Q39-10-A-NY-4FO-050</v>
          </cell>
          <cell r="C1554">
            <v>1044</v>
          </cell>
          <cell r="D1554">
            <v>7031</v>
          </cell>
          <cell r="F1554" t="str">
            <v>Niagara Landfill</v>
          </cell>
          <cell r="G1554" t="str">
            <v>BU-907</v>
          </cell>
          <cell r="H1554" t="str">
            <v>ERMI / SIRMI</v>
          </cell>
          <cell r="I1554" t="str">
            <v>ERMI/SIRMI</v>
          </cell>
          <cell r="J1554" t="str">
            <v>ERMI / SIRMI GROUP</v>
          </cell>
          <cell r="K1554" t="str">
            <v>CORPORATE</v>
          </cell>
          <cell r="L1554" t="str">
            <v>CORPORATE</v>
          </cell>
        </row>
        <row r="1555">
          <cell r="A1555" t="str">
            <v>Q28</v>
          </cell>
          <cell r="B1555" t="str">
            <v>Q28-10-A-NY-4FO-050</v>
          </cell>
          <cell r="C1555">
            <v>1033</v>
          </cell>
          <cell r="D1555">
            <v>7032</v>
          </cell>
          <cell r="F1555" t="str">
            <v>Land Rec Landfill</v>
          </cell>
          <cell r="G1555" t="str">
            <v>BU-907</v>
          </cell>
          <cell r="H1555" t="str">
            <v>ERMI / SIRMI</v>
          </cell>
          <cell r="I1555" t="str">
            <v>ERMI/SIRMI</v>
          </cell>
          <cell r="J1555" t="str">
            <v>ERMI / SIRMI GROUP</v>
          </cell>
          <cell r="K1555" t="str">
            <v>CORPORATE</v>
          </cell>
          <cell r="L1555" t="str">
            <v>CORPORATE</v>
          </cell>
        </row>
        <row r="1556">
          <cell r="A1556" t="str">
            <v>Q02</v>
          </cell>
          <cell r="B1556" t="str">
            <v>Q02-10-A-NY-4FO-050</v>
          </cell>
          <cell r="C1556">
            <v>1007</v>
          </cell>
          <cell r="D1556">
            <v>7033</v>
          </cell>
          <cell r="F1556" t="str">
            <v>Amsterdam Landfill</v>
          </cell>
          <cell r="G1556" t="str">
            <v>BU-907</v>
          </cell>
          <cell r="H1556" t="str">
            <v>ERMI / SIRMI</v>
          </cell>
          <cell r="I1556" t="str">
            <v>ERMI/SIRMI</v>
          </cell>
          <cell r="J1556" t="str">
            <v>ERMI / SIRMI GROUP</v>
          </cell>
          <cell r="K1556" t="str">
            <v>CORPORATE</v>
          </cell>
          <cell r="L1556" t="str">
            <v>CORPORATE</v>
          </cell>
        </row>
        <row r="1557">
          <cell r="A1557" t="str">
            <v>Q37</v>
          </cell>
          <cell r="B1557" t="str">
            <v>Q37-10-A-NJ-4FO-050</v>
          </cell>
          <cell r="C1557">
            <v>1042</v>
          </cell>
          <cell r="D1557">
            <v>7034</v>
          </cell>
          <cell r="F1557" t="str">
            <v>Monroe Landfill</v>
          </cell>
          <cell r="G1557" t="str">
            <v>BU-907</v>
          </cell>
          <cell r="H1557" t="str">
            <v>ERMI / SIRMI</v>
          </cell>
          <cell r="I1557" t="str">
            <v>ERMI/SIRMI</v>
          </cell>
          <cell r="J1557" t="str">
            <v>ERMI / SIRMI GROUP</v>
          </cell>
          <cell r="K1557" t="str">
            <v>CORPORATE</v>
          </cell>
          <cell r="L1557" t="str">
            <v>CORPORATE</v>
          </cell>
        </row>
        <row r="1558">
          <cell r="A1558" t="str">
            <v>Q53</v>
          </cell>
          <cell r="B1558" t="str">
            <v>Q53-10-A-NJ-4FO-050</v>
          </cell>
          <cell r="C1558">
            <v>1058</v>
          </cell>
          <cell r="D1558">
            <v>7035</v>
          </cell>
          <cell r="F1558" t="str">
            <v>South Brunswick Landfill</v>
          </cell>
          <cell r="G1558" t="str">
            <v>BU-907</v>
          </cell>
          <cell r="H1558" t="str">
            <v>ERMI / SIRMI</v>
          </cell>
          <cell r="I1558" t="str">
            <v>ERMI/SIRMI</v>
          </cell>
          <cell r="J1558" t="str">
            <v>ERMI / SIRMI GROUP</v>
          </cell>
          <cell r="K1558" t="str">
            <v>CORPORATE</v>
          </cell>
          <cell r="L1558" t="str">
            <v>CORPORATE</v>
          </cell>
        </row>
        <row r="1559">
          <cell r="A1559" t="str">
            <v>Q40</v>
          </cell>
          <cell r="B1559" t="str">
            <v>Q40-10-A-MD-4FO-050</v>
          </cell>
          <cell r="C1559">
            <v>1045</v>
          </cell>
          <cell r="D1559">
            <v>7036</v>
          </cell>
          <cell r="F1559" t="str">
            <v>Norris Landfill</v>
          </cell>
          <cell r="G1559" t="str">
            <v>BU-907</v>
          </cell>
          <cell r="H1559" t="str">
            <v>ERMI / SIRMI</v>
          </cell>
          <cell r="I1559" t="str">
            <v>ERMI/SIRMI</v>
          </cell>
          <cell r="J1559" t="str">
            <v>ERMI / SIRMI GROUP</v>
          </cell>
          <cell r="K1559" t="str">
            <v>CORPORATE</v>
          </cell>
          <cell r="L1559" t="str">
            <v>CORPORATE</v>
          </cell>
        </row>
        <row r="1560">
          <cell r="A1560" t="str">
            <v>Q57</v>
          </cell>
          <cell r="B1560" t="str">
            <v>Q57-10-A-VA-4FO-050</v>
          </cell>
          <cell r="C1560">
            <v>1062</v>
          </cell>
          <cell r="D1560">
            <v>7037</v>
          </cell>
          <cell r="F1560" t="str">
            <v>Telegraph Landfill</v>
          </cell>
          <cell r="G1560" t="str">
            <v>BU-907</v>
          </cell>
          <cell r="H1560" t="str">
            <v>ERMI / SIRMI</v>
          </cell>
          <cell r="I1560" t="str">
            <v>ERMI/SIRMI</v>
          </cell>
          <cell r="J1560" t="str">
            <v>ERMI / SIRMI GROUP</v>
          </cell>
          <cell r="K1560" t="str">
            <v>CORPORATE</v>
          </cell>
          <cell r="L1560" t="str">
            <v>CORPORATE</v>
          </cell>
        </row>
        <row r="1561">
          <cell r="A1561" t="str">
            <v>Q19</v>
          </cell>
          <cell r="B1561" t="str">
            <v>Q19-10-A-PA-4FO-050</v>
          </cell>
          <cell r="C1561">
            <v>1024</v>
          </cell>
          <cell r="D1561">
            <v>7038</v>
          </cell>
          <cell r="F1561" t="str">
            <v>Forest Lawn Landfill</v>
          </cell>
          <cell r="G1561" t="str">
            <v>BU-907</v>
          </cell>
          <cell r="H1561" t="str">
            <v>ERMI / SIRMI</v>
          </cell>
          <cell r="I1561" t="str">
            <v>ERMI/SIRMI</v>
          </cell>
          <cell r="J1561" t="str">
            <v>ERMI / SIRMI GROUP</v>
          </cell>
          <cell r="K1561" t="str">
            <v>CORPORATE</v>
          </cell>
          <cell r="L1561" t="str">
            <v>CORPORATE</v>
          </cell>
        </row>
        <row r="1562">
          <cell r="A1562" t="str">
            <v>Q17</v>
          </cell>
          <cell r="B1562" t="str">
            <v>Q17-10-A-MN-4FO-050</v>
          </cell>
          <cell r="C1562">
            <v>1022</v>
          </cell>
          <cell r="D1562">
            <v>7039</v>
          </cell>
          <cell r="F1562" t="str">
            <v>Flying Cloud Landfill</v>
          </cell>
          <cell r="G1562" t="str">
            <v>BU-907</v>
          </cell>
          <cell r="H1562" t="str">
            <v>ERMI / SIRMI</v>
          </cell>
          <cell r="I1562" t="str">
            <v>ERMI/SIRMI</v>
          </cell>
          <cell r="J1562" t="str">
            <v>ERMI / SIRMI GROUP</v>
          </cell>
          <cell r="K1562" t="str">
            <v>CORPORATE</v>
          </cell>
          <cell r="L1562" t="str">
            <v>CORPORATE</v>
          </cell>
        </row>
        <row r="1563">
          <cell r="A1563" t="str">
            <v>Q49</v>
          </cell>
          <cell r="B1563" t="str">
            <v>Q49-10-A-MO-4FO-050</v>
          </cell>
          <cell r="C1563">
            <v>1054</v>
          </cell>
          <cell r="D1563">
            <v>7040</v>
          </cell>
          <cell r="F1563" t="str">
            <v>Red Bird Landfill</v>
          </cell>
          <cell r="G1563" t="str">
            <v>BU-907</v>
          </cell>
          <cell r="H1563" t="str">
            <v>ERMI / SIRMI</v>
          </cell>
          <cell r="I1563" t="str">
            <v>ERMI/SIRMI</v>
          </cell>
          <cell r="J1563" t="str">
            <v>ERMI / SIRMI GROUP</v>
          </cell>
          <cell r="K1563" t="str">
            <v>CORPORATE</v>
          </cell>
          <cell r="L1563" t="str">
            <v>CORPORATE</v>
          </cell>
        </row>
        <row r="1564">
          <cell r="A1564" t="str">
            <v>Q33</v>
          </cell>
          <cell r="B1564" t="str">
            <v>Q33-10-A-MO-4FO-050</v>
          </cell>
          <cell r="C1564">
            <v>1038</v>
          </cell>
          <cell r="D1564">
            <v>7041</v>
          </cell>
          <cell r="F1564" t="str">
            <v>Missouri City Landfill</v>
          </cell>
          <cell r="G1564" t="str">
            <v>BU-907</v>
          </cell>
          <cell r="H1564" t="str">
            <v>ERMI / SIRMI</v>
          </cell>
          <cell r="I1564" t="str">
            <v>ERMI/SIRMI</v>
          </cell>
          <cell r="J1564" t="str">
            <v>ERMI / SIRMI GROUP</v>
          </cell>
          <cell r="K1564" t="str">
            <v>CORPORATE</v>
          </cell>
          <cell r="L1564" t="str">
            <v>CORPORATE</v>
          </cell>
        </row>
        <row r="1565">
          <cell r="A1565" t="str">
            <v>Q30</v>
          </cell>
          <cell r="B1565" t="str">
            <v>Q30-10-A-OH-4FO-050</v>
          </cell>
          <cell r="C1565">
            <v>1035</v>
          </cell>
          <cell r="D1565">
            <v>7042</v>
          </cell>
          <cell r="F1565" t="str">
            <v>Lorain Co 1 Landfill</v>
          </cell>
          <cell r="G1565" t="str">
            <v>BU-907</v>
          </cell>
          <cell r="H1565" t="str">
            <v>ERMI / SIRMI</v>
          </cell>
          <cell r="I1565" t="str">
            <v>ERMI/SIRMI</v>
          </cell>
          <cell r="J1565" t="str">
            <v>ERMI / SIRMI GROUP</v>
          </cell>
          <cell r="K1565" t="str">
            <v>CORPORATE</v>
          </cell>
          <cell r="L1565" t="str">
            <v>CORPORATE</v>
          </cell>
        </row>
        <row r="1566">
          <cell r="A1566" t="str">
            <v>Q38</v>
          </cell>
          <cell r="B1566" t="str">
            <v>Q38-10-A-IL-4FO-050</v>
          </cell>
          <cell r="C1566">
            <v>1043</v>
          </cell>
          <cell r="D1566">
            <v>7043</v>
          </cell>
          <cell r="F1566" t="str">
            <v>North Chicago Landfill</v>
          </cell>
          <cell r="G1566" t="str">
            <v>BU-907</v>
          </cell>
          <cell r="H1566" t="str">
            <v>ERMI / SIRMI</v>
          </cell>
          <cell r="I1566" t="str">
            <v>ERMI/SIRMI</v>
          </cell>
          <cell r="J1566" t="str">
            <v>ERMI / SIRMI GROUP</v>
          </cell>
          <cell r="K1566" t="str">
            <v>CORPORATE</v>
          </cell>
          <cell r="L1566" t="str">
            <v>CORPORATE</v>
          </cell>
        </row>
        <row r="1567">
          <cell r="A1567" t="str">
            <v>Q18</v>
          </cell>
          <cell r="B1567" t="str">
            <v>Q18-10-A-OH-4FO-050</v>
          </cell>
          <cell r="C1567">
            <v>1023</v>
          </cell>
          <cell r="D1567">
            <v>7044</v>
          </cell>
          <cell r="F1567" t="str">
            <v>Ford Road Landfill</v>
          </cell>
          <cell r="G1567" t="str">
            <v>BU-907</v>
          </cell>
          <cell r="H1567" t="str">
            <v>ERMI / SIRMI</v>
          </cell>
          <cell r="I1567" t="str">
            <v>ERMI/SIRMI</v>
          </cell>
          <cell r="J1567" t="str">
            <v>ERMI / SIRMI GROUP</v>
          </cell>
          <cell r="K1567" t="str">
            <v>CORPORATE</v>
          </cell>
          <cell r="L1567" t="str">
            <v>CORPORATE</v>
          </cell>
        </row>
        <row r="1568">
          <cell r="A1568" t="str">
            <v>Q13</v>
          </cell>
          <cell r="B1568" t="str">
            <v>Q13-10-A-OH-4FO-050</v>
          </cell>
          <cell r="C1568">
            <v>1018</v>
          </cell>
          <cell r="D1568">
            <v>7045</v>
          </cell>
          <cell r="F1568" t="str">
            <v>Duck Creek Landfill</v>
          </cell>
          <cell r="G1568" t="str">
            <v>BU-907</v>
          </cell>
          <cell r="H1568" t="str">
            <v>ERMI / SIRMI</v>
          </cell>
          <cell r="I1568" t="str">
            <v>ERMI/SIRMI</v>
          </cell>
          <cell r="J1568" t="str">
            <v>ERMI / SIRMI GROUP</v>
          </cell>
          <cell r="K1568" t="str">
            <v>CORPORATE</v>
          </cell>
          <cell r="L1568" t="str">
            <v>CORPORATE</v>
          </cell>
        </row>
        <row r="1569">
          <cell r="A1569" t="str">
            <v>Q45</v>
          </cell>
          <cell r="B1569" t="str">
            <v>Q45-10-A-MO-4FO-050</v>
          </cell>
          <cell r="C1569">
            <v>1050</v>
          </cell>
          <cell r="D1569">
            <v>7046</v>
          </cell>
          <cell r="F1569" t="str">
            <v>Plattco Landfill</v>
          </cell>
          <cell r="G1569" t="str">
            <v>BU-907</v>
          </cell>
          <cell r="H1569" t="str">
            <v>ERMI / SIRMI</v>
          </cell>
          <cell r="I1569" t="str">
            <v>ERMI/SIRMI</v>
          </cell>
          <cell r="J1569" t="str">
            <v>ERMI / SIRMI GROUP</v>
          </cell>
          <cell r="K1569" t="str">
            <v>CORPORATE</v>
          </cell>
          <cell r="L1569" t="str">
            <v>CORPORATE</v>
          </cell>
        </row>
        <row r="1570">
          <cell r="A1570" t="str">
            <v>Q15</v>
          </cell>
          <cell r="B1570" t="str">
            <v>Q15-10-A-LA-4FO-050</v>
          </cell>
          <cell r="C1570">
            <v>1020</v>
          </cell>
          <cell r="D1570">
            <v>7047</v>
          </cell>
          <cell r="F1570" t="str">
            <v>East St Charles Landfill</v>
          </cell>
          <cell r="G1570" t="str">
            <v>BU-907</v>
          </cell>
          <cell r="H1570" t="str">
            <v>ERMI / SIRMI</v>
          </cell>
          <cell r="I1570" t="str">
            <v>ERMI/SIRMI</v>
          </cell>
          <cell r="J1570" t="str">
            <v>ERMI / SIRMI GROUP</v>
          </cell>
          <cell r="K1570" t="str">
            <v>CORPORATE</v>
          </cell>
          <cell r="L1570" t="str">
            <v>CORPORATE</v>
          </cell>
        </row>
        <row r="1571">
          <cell r="A1571" t="str">
            <v>Q26</v>
          </cell>
          <cell r="B1571" t="str">
            <v>Q26-10-A-SC-4FO-050</v>
          </cell>
          <cell r="C1571">
            <v>1031</v>
          </cell>
          <cell r="D1571">
            <v>7048</v>
          </cell>
          <cell r="F1571" t="str">
            <v>Jedburg Landfill</v>
          </cell>
          <cell r="G1571" t="str">
            <v>BU-907</v>
          </cell>
          <cell r="H1571" t="str">
            <v>ERMI / SIRMI</v>
          </cell>
          <cell r="I1571" t="str">
            <v>ERMI/SIRMI</v>
          </cell>
          <cell r="J1571" t="str">
            <v>ERMI / SIRMI GROUP</v>
          </cell>
          <cell r="K1571" t="str">
            <v>CORPORATE</v>
          </cell>
          <cell r="L1571" t="str">
            <v>CORPORATE</v>
          </cell>
        </row>
        <row r="1572">
          <cell r="A1572" t="str">
            <v>Q61</v>
          </cell>
          <cell r="B1572" t="str">
            <v>Q61-10-A-GA-4FO-050</v>
          </cell>
          <cell r="C1572">
            <v>1066</v>
          </cell>
          <cell r="D1572">
            <v>7049</v>
          </cell>
          <cell r="F1572" t="str">
            <v>Watts Road Landfill</v>
          </cell>
          <cell r="G1572" t="str">
            <v>BU-907</v>
          </cell>
          <cell r="H1572" t="str">
            <v>ERMI / SIRMI</v>
          </cell>
          <cell r="I1572" t="str">
            <v>ERMI/SIRMI</v>
          </cell>
          <cell r="J1572" t="str">
            <v>ERMI / SIRMI GROUP</v>
          </cell>
          <cell r="K1572" t="str">
            <v>CORPORATE</v>
          </cell>
          <cell r="L1572" t="str">
            <v>CORPORATE</v>
          </cell>
        </row>
        <row r="1573">
          <cell r="A1573" t="str">
            <v>Q60</v>
          </cell>
          <cell r="B1573" t="str">
            <v>Q60-10-A-LA-4FO-050</v>
          </cell>
          <cell r="C1573">
            <v>1065</v>
          </cell>
          <cell r="D1573">
            <v>7050</v>
          </cell>
          <cell r="F1573" t="str">
            <v>West St Charles Landfill</v>
          </cell>
          <cell r="G1573" t="str">
            <v>BU-907</v>
          </cell>
          <cell r="H1573" t="str">
            <v>ERMI / SIRMI</v>
          </cell>
          <cell r="I1573" t="str">
            <v>ERMI/SIRMI</v>
          </cell>
          <cell r="J1573" t="str">
            <v>ERMI / SIRMI GROUP</v>
          </cell>
          <cell r="K1573" t="str">
            <v>CORPORATE</v>
          </cell>
          <cell r="L1573" t="str">
            <v>CORPORATE</v>
          </cell>
        </row>
        <row r="1574">
          <cell r="A1574" t="str">
            <v>Q62</v>
          </cell>
          <cell r="B1574" t="str">
            <v>Q62-10-A-LA-4FO-050</v>
          </cell>
          <cell r="C1574">
            <v>1067</v>
          </cell>
          <cell r="D1574">
            <v>7051</v>
          </cell>
          <cell r="F1574" t="str">
            <v>White Oak Landfill</v>
          </cell>
          <cell r="G1574" t="str">
            <v>BU-907</v>
          </cell>
          <cell r="H1574" t="str">
            <v>ERMI / SIRMI</v>
          </cell>
          <cell r="I1574" t="str">
            <v>ERMI/SIRMI</v>
          </cell>
          <cell r="J1574" t="str">
            <v>ERMI / SIRMI GROUP</v>
          </cell>
          <cell r="K1574" t="str">
            <v>CORPORATE</v>
          </cell>
          <cell r="L1574" t="str">
            <v>CORPORATE</v>
          </cell>
        </row>
        <row r="1575">
          <cell r="A1575" t="str">
            <v>Q01</v>
          </cell>
          <cell r="B1575" t="str">
            <v>Q01-10-A-OK-4FO-050</v>
          </cell>
          <cell r="C1575">
            <v>1006</v>
          </cell>
          <cell r="D1575">
            <v>7052</v>
          </cell>
          <cell r="F1575" t="str">
            <v>51st Street Landfill</v>
          </cell>
          <cell r="G1575" t="str">
            <v>BU-907</v>
          </cell>
          <cell r="H1575" t="str">
            <v>ERMI / SIRMI</v>
          </cell>
          <cell r="I1575" t="str">
            <v>ERMI/SIRMI</v>
          </cell>
          <cell r="J1575" t="str">
            <v>ERMI / SIRMI GROUP</v>
          </cell>
          <cell r="K1575" t="str">
            <v>CORPORATE</v>
          </cell>
          <cell r="L1575" t="str">
            <v>CORPORATE</v>
          </cell>
        </row>
        <row r="1576">
          <cell r="A1576" t="str">
            <v>Q07</v>
          </cell>
          <cell r="B1576" t="str">
            <v>Q07-10-A-CO-4FO-050</v>
          </cell>
          <cell r="C1576">
            <v>1012</v>
          </cell>
          <cell r="D1576">
            <v>7053</v>
          </cell>
          <cell r="F1576" t="str">
            <v>Boulder Landfill</v>
          </cell>
          <cell r="G1576" t="str">
            <v>BU-907</v>
          </cell>
          <cell r="H1576" t="str">
            <v>ERMI / SIRMI</v>
          </cell>
          <cell r="I1576" t="str">
            <v>ERMI/SIRMI</v>
          </cell>
          <cell r="J1576" t="str">
            <v>ERMI / SIRMI GROUP</v>
          </cell>
          <cell r="K1576" t="str">
            <v>CORPORATE</v>
          </cell>
          <cell r="L1576" t="str">
            <v>CORPORATE</v>
          </cell>
        </row>
        <row r="1577">
          <cell r="A1577" t="str">
            <v>Q10</v>
          </cell>
          <cell r="B1577" t="str">
            <v>Q10-10-A-CA-4FO-050</v>
          </cell>
          <cell r="C1577">
            <v>1015</v>
          </cell>
          <cell r="D1577">
            <v>7054</v>
          </cell>
          <cell r="F1577" t="str">
            <v>Chestnut Avenue Landfill</v>
          </cell>
          <cell r="G1577" t="str">
            <v>BU-907</v>
          </cell>
          <cell r="H1577" t="str">
            <v>ERMI / SIRMI</v>
          </cell>
          <cell r="I1577" t="str">
            <v>ERMI/SIRMI</v>
          </cell>
          <cell r="J1577" t="str">
            <v>ERMI / SIRMI GROUP</v>
          </cell>
          <cell r="K1577" t="str">
            <v>CORPORATE</v>
          </cell>
          <cell r="L1577" t="str">
            <v>CORPORATE</v>
          </cell>
        </row>
        <row r="1578">
          <cell r="A1578" t="str">
            <v>Q16</v>
          </cell>
          <cell r="B1578" t="str">
            <v>Q16-10-A-OK-4FO-050</v>
          </cell>
          <cell r="C1578">
            <v>1021</v>
          </cell>
          <cell r="D1578">
            <v>7055</v>
          </cell>
          <cell r="F1578" t="str">
            <v>Fillsand Landfill</v>
          </cell>
          <cell r="G1578" t="str">
            <v>BU-907</v>
          </cell>
          <cell r="H1578" t="str">
            <v>ERMI / SIRMI</v>
          </cell>
          <cell r="I1578" t="str">
            <v>ERMI/SIRMI</v>
          </cell>
          <cell r="J1578" t="str">
            <v>ERMI / SIRMI GROUP</v>
          </cell>
          <cell r="K1578" t="str">
            <v>CORPORATE</v>
          </cell>
          <cell r="L1578" t="str">
            <v>CORPORATE</v>
          </cell>
        </row>
        <row r="1579">
          <cell r="A1579" t="str">
            <v>Q27</v>
          </cell>
          <cell r="B1579" t="str">
            <v>Q27-10-A-CO-4FO-050</v>
          </cell>
          <cell r="C1579">
            <v>1032</v>
          </cell>
          <cell r="D1579">
            <v>7056</v>
          </cell>
          <cell r="F1579" t="str">
            <v>Jeffco 1 Landfill</v>
          </cell>
          <cell r="G1579" t="str">
            <v>BU-907</v>
          </cell>
          <cell r="H1579" t="str">
            <v>ERMI / SIRMI</v>
          </cell>
          <cell r="I1579" t="str">
            <v>ERMI/SIRMI</v>
          </cell>
          <cell r="J1579" t="str">
            <v>ERMI / SIRMI GROUP</v>
          </cell>
          <cell r="K1579" t="str">
            <v>CORPORATE</v>
          </cell>
          <cell r="L1579" t="str">
            <v>CORPORATE</v>
          </cell>
        </row>
        <row r="1580">
          <cell r="A1580" t="str">
            <v>Q42</v>
          </cell>
          <cell r="B1580" t="str">
            <v>Q42-10-A-OK-4FO-050</v>
          </cell>
          <cell r="C1580">
            <v>1047</v>
          </cell>
          <cell r="D1580">
            <v>7057</v>
          </cell>
          <cell r="F1580" t="str">
            <v>Perkins Landfill</v>
          </cell>
          <cell r="G1580" t="str">
            <v>BU-907</v>
          </cell>
          <cell r="H1580" t="str">
            <v>ERMI / SIRMI</v>
          </cell>
          <cell r="I1580" t="str">
            <v>ERMI/SIRMI</v>
          </cell>
          <cell r="J1580" t="str">
            <v>ERMI / SIRMI GROUP</v>
          </cell>
          <cell r="K1580" t="str">
            <v>CORPORATE</v>
          </cell>
          <cell r="L1580" t="str">
            <v>CORPORATE</v>
          </cell>
        </row>
        <row r="1581">
          <cell r="A1581" t="str">
            <v>Q43</v>
          </cell>
          <cell r="B1581" t="str">
            <v>Q43-10-A-TX-4FO-050</v>
          </cell>
          <cell r="C1581">
            <v>1048</v>
          </cell>
          <cell r="D1581">
            <v>7058</v>
          </cell>
          <cell r="F1581" t="str">
            <v>Pinn 1 Landfill</v>
          </cell>
          <cell r="G1581" t="str">
            <v>BU-907</v>
          </cell>
          <cell r="H1581" t="str">
            <v>ERMI / SIRMI</v>
          </cell>
          <cell r="I1581" t="str">
            <v>ERMI/SIRMI</v>
          </cell>
          <cell r="J1581" t="str">
            <v>ERMI / SIRMI GROUP</v>
          </cell>
          <cell r="K1581" t="str">
            <v>CORPORATE</v>
          </cell>
          <cell r="L1581" t="str">
            <v>CORPORATE</v>
          </cell>
        </row>
        <row r="1582">
          <cell r="A1582" t="str">
            <v>Q44</v>
          </cell>
          <cell r="B1582" t="str">
            <v>Q44-10-A-TX-4FO-050</v>
          </cell>
          <cell r="C1582">
            <v>1049</v>
          </cell>
          <cell r="D1582">
            <v>7059</v>
          </cell>
          <cell r="F1582" t="str">
            <v>Pinn 2 Landfill</v>
          </cell>
          <cell r="G1582" t="str">
            <v>BU-907</v>
          </cell>
          <cell r="H1582" t="str">
            <v>ERMI / SIRMI</v>
          </cell>
          <cell r="I1582" t="str">
            <v>ERMI/SIRMI</v>
          </cell>
          <cell r="J1582" t="str">
            <v>ERMI / SIRMI GROUP</v>
          </cell>
          <cell r="K1582" t="str">
            <v>CORPORATE</v>
          </cell>
          <cell r="L1582" t="str">
            <v>CORPORATE</v>
          </cell>
        </row>
        <row r="1583">
          <cell r="A1583" t="str">
            <v>Q46</v>
          </cell>
          <cell r="B1583" t="str">
            <v>Q46-10-A-TX-4FO-050</v>
          </cell>
          <cell r="C1583">
            <v>1051</v>
          </cell>
          <cell r="D1583">
            <v>7060</v>
          </cell>
          <cell r="F1583" t="str">
            <v>Quail Canyon Landfill</v>
          </cell>
          <cell r="G1583" t="str">
            <v>BU-907</v>
          </cell>
          <cell r="H1583" t="str">
            <v>ERMI / SIRMI</v>
          </cell>
          <cell r="I1583" t="str">
            <v>ERMI/SIRMI</v>
          </cell>
          <cell r="J1583" t="str">
            <v>ERMI / SIRMI GROUP</v>
          </cell>
          <cell r="K1583" t="str">
            <v>CORPORATE</v>
          </cell>
          <cell r="L1583" t="str">
            <v>CORPORATE</v>
          </cell>
        </row>
        <row r="1584">
          <cell r="A1584" t="str">
            <v>Q08</v>
          </cell>
          <cell r="B1584" t="str">
            <v>Q08-10-A-TX-4FO-050</v>
          </cell>
          <cell r="C1584">
            <v>1013</v>
          </cell>
          <cell r="D1584">
            <v>7061</v>
          </cell>
          <cell r="F1584" t="str">
            <v>Bridge City Landfill</v>
          </cell>
          <cell r="G1584" t="str">
            <v>BU-907</v>
          </cell>
          <cell r="H1584" t="str">
            <v>ERMI / SIRMI</v>
          </cell>
          <cell r="I1584" t="str">
            <v>ERMI/SIRMI</v>
          </cell>
          <cell r="J1584" t="str">
            <v>ERMI / SIRMI GROUP</v>
          </cell>
          <cell r="K1584" t="str">
            <v>CORPORATE</v>
          </cell>
          <cell r="L1584" t="str">
            <v>CORPORATE</v>
          </cell>
        </row>
        <row r="1585">
          <cell r="A1585" t="str">
            <v>Q22</v>
          </cell>
          <cell r="B1585" t="str">
            <v>Q22-10-A-LA-4FO-050</v>
          </cell>
          <cell r="C1585">
            <v>1027</v>
          </cell>
          <cell r="D1585">
            <v>7062</v>
          </cell>
          <cell r="F1585" t="str">
            <v>Hackberry Landfill</v>
          </cell>
          <cell r="G1585" t="str">
            <v>BU-907</v>
          </cell>
          <cell r="H1585" t="str">
            <v>ERMI / SIRMI</v>
          </cell>
          <cell r="I1585" t="str">
            <v>ERMI/SIRMI</v>
          </cell>
          <cell r="J1585" t="str">
            <v>ERMI / SIRMI GROUP</v>
          </cell>
          <cell r="K1585" t="str">
            <v>CORPORATE</v>
          </cell>
          <cell r="L1585" t="str">
            <v>CORPORATE</v>
          </cell>
        </row>
        <row r="1586">
          <cell r="A1586" t="str">
            <v>Q65</v>
          </cell>
          <cell r="B1586" t="str">
            <v>Q65-10-A-LA-4FO-050</v>
          </cell>
          <cell r="C1586">
            <v>1070</v>
          </cell>
          <cell r="D1586">
            <v>7063</v>
          </cell>
          <cell r="F1586" t="str">
            <v>Woodland Hills Landfill</v>
          </cell>
          <cell r="G1586" t="str">
            <v>BU-907</v>
          </cell>
          <cell r="H1586" t="str">
            <v>ERMI / SIRMI</v>
          </cell>
          <cell r="I1586" t="str">
            <v>ERMI/SIRMI</v>
          </cell>
          <cell r="J1586" t="str">
            <v>ERMI / SIRMI GROUP</v>
          </cell>
          <cell r="K1586" t="str">
            <v>CORPORATE</v>
          </cell>
          <cell r="L1586" t="str">
            <v>CORPORATE</v>
          </cell>
        </row>
        <row r="1587">
          <cell r="A1587" t="str">
            <v>Q05</v>
          </cell>
          <cell r="B1587" t="str">
            <v>Q05-10-A-VA-4FO-050</v>
          </cell>
          <cell r="C1587">
            <v>1010</v>
          </cell>
          <cell r="D1587">
            <v>7064</v>
          </cell>
          <cell r="F1587" t="str">
            <v>Berryville Landfill</v>
          </cell>
          <cell r="G1587" t="str">
            <v>BU-907</v>
          </cell>
          <cell r="H1587" t="str">
            <v>ERMI / SIRMI</v>
          </cell>
          <cell r="I1587" t="str">
            <v>ERMI/SIRMI</v>
          </cell>
          <cell r="J1587" t="str">
            <v>ERMI / SIRMI GROUP</v>
          </cell>
          <cell r="K1587" t="str">
            <v>CORPORATE</v>
          </cell>
          <cell r="L1587" t="str">
            <v>CORPORATE</v>
          </cell>
        </row>
        <row r="1588">
          <cell r="A1588" t="str">
            <v>Q47</v>
          </cell>
          <cell r="B1588" t="str">
            <v>Q47-10-A-MD-4FO-050</v>
          </cell>
          <cell r="C1588">
            <v>1052</v>
          </cell>
          <cell r="D1588">
            <v>7065</v>
          </cell>
          <cell r="F1588" t="str">
            <v>Quarantine Landfill</v>
          </cell>
          <cell r="G1588" t="str">
            <v>BU-907</v>
          </cell>
          <cell r="H1588" t="str">
            <v>ERMI / SIRMI</v>
          </cell>
          <cell r="I1588" t="str">
            <v>ERMI/SIRMI</v>
          </cell>
          <cell r="J1588" t="str">
            <v>ERMI / SIRMI GROUP</v>
          </cell>
          <cell r="K1588" t="str">
            <v>CORPORATE</v>
          </cell>
          <cell r="L1588" t="str">
            <v>CORPORATE</v>
          </cell>
        </row>
        <row r="1589">
          <cell r="A1589" t="str">
            <v>Q54</v>
          </cell>
          <cell r="B1589" t="str">
            <v>Q54-10-A-MD-4FO-050</v>
          </cell>
          <cell r="C1589">
            <v>1059</v>
          </cell>
          <cell r="D1589">
            <v>7066</v>
          </cell>
          <cell r="F1589" t="str">
            <v>Solley Road Landfill</v>
          </cell>
          <cell r="G1589" t="str">
            <v>BU-907</v>
          </cell>
          <cell r="H1589" t="str">
            <v>ERMI / SIRMI</v>
          </cell>
          <cell r="I1589" t="str">
            <v>ERMI/SIRMI</v>
          </cell>
          <cell r="J1589" t="str">
            <v>ERMI / SIRMI GROUP</v>
          </cell>
          <cell r="K1589" t="str">
            <v>CORPORATE</v>
          </cell>
          <cell r="L1589" t="str">
            <v>CORPORATE</v>
          </cell>
        </row>
        <row r="1590">
          <cell r="A1590" t="str">
            <v>Q55</v>
          </cell>
          <cell r="B1590" t="str">
            <v>Q55-10-A-MO-4FO-050</v>
          </cell>
          <cell r="C1590">
            <v>1060</v>
          </cell>
          <cell r="D1590">
            <v>7067</v>
          </cell>
          <cell r="F1590" t="str">
            <v>St Louis Jeffco Landfill</v>
          </cell>
          <cell r="G1590" t="str">
            <v>BU-907</v>
          </cell>
          <cell r="H1590" t="str">
            <v>ERMI / SIRMI</v>
          </cell>
          <cell r="I1590" t="str">
            <v>ERMI/SIRMI</v>
          </cell>
          <cell r="J1590" t="str">
            <v>ERMI / SIRMI GROUP</v>
          </cell>
          <cell r="K1590" t="str">
            <v>CORPORATE</v>
          </cell>
          <cell r="L1590" t="str">
            <v>CORPORATE</v>
          </cell>
        </row>
        <row r="1591">
          <cell r="A1591" t="str">
            <v>HA3</v>
          </cell>
          <cell r="B1591" t="str">
            <v>HA3-10-A-AZ-4EO-050</v>
          </cell>
          <cell r="C1591">
            <v>648</v>
          </cell>
          <cell r="D1591">
            <v>7068</v>
          </cell>
          <cell r="F1591" t="str">
            <v>Geismar</v>
          </cell>
          <cell r="G1591" t="str">
            <v>BU-907</v>
          </cell>
          <cell r="H1591" t="str">
            <v>ERMI / SIRMI</v>
          </cell>
          <cell r="I1591" t="str">
            <v>ERMI/SIRMI</v>
          </cell>
          <cell r="J1591" t="str">
            <v>ERMI / SIRMI GROUP</v>
          </cell>
          <cell r="K1591" t="str">
            <v>CORPORATE</v>
          </cell>
          <cell r="L1591" t="str">
            <v>CORPORATE</v>
          </cell>
        </row>
        <row r="1592">
          <cell r="A1592" t="str">
            <v>Q56</v>
          </cell>
          <cell r="B1592" t="str">
            <v>Q56-10-A-TN-4FO-050</v>
          </cell>
          <cell r="C1592">
            <v>1061</v>
          </cell>
          <cell r="D1592">
            <v>7069</v>
          </cell>
          <cell r="F1592" t="str">
            <v>Sykes Landfill</v>
          </cell>
          <cell r="G1592" t="str">
            <v>BU-907</v>
          </cell>
          <cell r="H1592" t="str">
            <v>ERMI / SIRMI</v>
          </cell>
          <cell r="I1592" t="str">
            <v>ERMI/SIRMI</v>
          </cell>
          <cell r="J1592" t="str">
            <v>ERMI / SIRMI GROUP</v>
          </cell>
          <cell r="K1592" t="str">
            <v>CORPORATE</v>
          </cell>
          <cell r="L1592" t="str">
            <v>CORPORATE</v>
          </cell>
        </row>
        <row r="1593">
          <cell r="A1593" t="str">
            <v>HB4</v>
          </cell>
          <cell r="B1593" t="str">
            <v>HB4-10-A-AZ-4JO-050</v>
          </cell>
          <cell r="C1593">
            <v>654</v>
          </cell>
          <cell r="D1593">
            <v>7070</v>
          </cell>
          <cell r="F1593" t="str">
            <v>Niagara</v>
          </cell>
          <cell r="G1593" t="str">
            <v>BU-907</v>
          </cell>
          <cell r="H1593" t="str">
            <v>ERMI / SIRMI</v>
          </cell>
          <cell r="I1593" t="str">
            <v>ERMI/SIRMI</v>
          </cell>
          <cell r="J1593" t="str">
            <v>ERMI / SIRMI GROUP</v>
          </cell>
          <cell r="K1593" t="str">
            <v>CORPORATE</v>
          </cell>
          <cell r="L1593" t="str">
            <v>CORPORATE</v>
          </cell>
        </row>
        <row r="1594">
          <cell r="A1594" t="str">
            <v>HB1</v>
          </cell>
          <cell r="B1594" t="str">
            <v>HB1-10-A-AZ-4JO-050</v>
          </cell>
          <cell r="C1594">
            <v>651</v>
          </cell>
          <cell r="D1594">
            <v>7071</v>
          </cell>
          <cell r="F1594" t="str">
            <v>Aber Road</v>
          </cell>
          <cell r="G1594" t="str">
            <v>BU-907</v>
          </cell>
          <cell r="H1594" t="str">
            <v>ERMI / SIRMI</v>
          </cell>
          <cell r="I1594" t="str">
            <v>ERMI/SIRMI</v>
          </cell>
          <cell r="J1594" t="str">
            <v>ERMI / SIRMI GROUP</v>
          </cell>
          <cell r="K1594" t="str">
            <v>CORPORATE</v>
          </cell>
          <cell r="L1594" t="str">
            <v>CORPORATE</v>
          </cell>
        </row>
        <row r="1595">
          <cell r="A1595" t="str">
            <v>HB3</v>
          </cell>
          <cell r="B1595" t="str">
            <v>HB3-10-A-AZ-4JO-050</v>
          </cell>
          <cell r="C1595">
            <v>653</v>
          </cell>
          <cell r="D1595">
            <v>7072</v>
          </cell>
          <cell r="F1595" t="str">
            <v>Livingston</v>
          </cell>
          <cell r="G1595" t="str">
            <v>BU-907</v>
          </cell>
          <cell r="H1595" t="str">
            <v>ERMI / SIRMI</v>
          </cell>
          <cell r="I1595" t="str">
            <v>ERMI/SIRMI</v>
          </cell>
          <cell r="J1595" t="str">
            <v>ERMI / SIRMI GROUP</v>
          </cell>
          <cell r="K1595" t="str">
            <v>CORPORATE</v>
          </cell>
          <cell r="L1595" t="str">
            <v>CORPORATE</v>
          </cell>
        </row>
        <row r="1596">
          <cell r="A1596" t="str">
            <v>P21</v>
          </cell>
          <cell r="B1596" t="str">
            <v>P21-10-A-MA-4GO-050</v>
          </cell>
          <cell r="C1596">
            <v>913</v>
          </cell>
          <cell r="D1596">
            <v>7073</v>
          </cell>
          <cell r="F1596" t="str">
            <v>Fall River</v>
          </cell>
          <cell r="G1596" t="str">
            <v>BU-907</v>
          </cell>
          <cell r="H1596" t="str">
            <v>ERMI / SIRMI</v>
          </cell>
          <cell r="I1596" t="str">
            <v>ERMI/SIRMI</v>
          </cell>
          <cell r="J1596" t="str">
            <v>ERMI / SIRMI GROUP</v>
          </cell>
          <cell r="K1596" t="str">
            <v>CORPORATE</v>
          </cell>
          <cell r="L1596" t="str">
            <v>CORPORATE</v>
          </cell>
        </row>
        <row r="1597">
          <cell r="A1597" t="str">
            <v>P65</v>
          </cell>
          <cell r="B1597" t="str">
            <v>P65-10-A-MI-4GO-050</v>
          </cell>
          <cell r="C1597">
            <v>957</v>
          </cell>
          <cell r="D1597">
            <v>7074</v>
          </cell>
          <cell r="F1597" t="str">
            <v>Vienna Junction</v>
          </cell>
          <cell r="G1597" t="str">
            <v>BU-907</v>
          </cell>
          <cell r="H1597" t="str">
            <v>ERMI / SIRMI</v>
          </cell>
          <cell r="I1597" t="str">
            <v>ERMI/SIRMI</v>
          </cell>
          <cell r="J1597" t="str">
            <v>ERMI / SIRMI GROUP</v>
          </cell>
          <cell r="K1597" t="str">
            <v>CORPORATE</v>
          </cell>
          <cell r="L1597" t="str">
            <v>CORPORATE</v>
          </cell>
        </row>
        <row r="1598">
          <cell r="A1598" t="str">
            <v>P49</v>
          </cell>
          <cell r="B1598" t="str">
            <v>P49-10-A-OH-4GO-050</v>
          </cell>
          <cell r="C1598">
            <v>941</v>
          </cell>
          <cell r="D1598">
            <v>7075</v>
          </cell>
          <cell r="F1598" t="str">
            <v>Ohio Demo</v>
          </cell>
          <cell r="G1598" t="str">
            <v>BU-907</v>
          </cell>
          <cell r="H1598" t="str">
            <v>ERMI / SIRMI</v>
          </cell>
          <cell r="I1598" t="str">
            <v>ERMI/SIRMI</v>
          </cell>
          <cell r="J1598" t="str">
            <v>ERMI / SIRMI GROUP</v>
          </cell>
          <cell r="K1598" t="str">
            <v>CORPORATE</v>
          </cell>
          <cell r="L1598" t="str">
            <v>CORPORATE</v>
          </cell>
        </row>
        <row r="1599">
          <cell r="A1599" t="str">
            <v>P12</v>
          </cell>
          <cell r="B1599" t="str">
            <v>P12-10-A-OH-4GO-050</v>
          </cell>
          <cell r="C1599">
            <v>904</v>
          </cell>
          <cell r="D1599">
            <v>7076</v>
          </cell>
          <cell r="F1599" t="str">
            <v>Carbon Limestone (Poland)</v>
          </cell>
          <cell r="G1599" t="str">
            <v>BU-907</v>
          </cell>
          <cell r="H1599" t="str">
            <v>ERMI / SIRMI</v>
          </cell>
          <cell r="I1599" t="str">
            <v>ERMI/SIRMI</v>
          </cell>
          <cell r="J1599" t="str">
            <v>ERMI / SIRMI GROUP</v>
          </cell>
          <cell r="K1599" t="str">
            <v>CORPORATE</v>
          </cell>
          <cell r="L1599" t="str">
            <v>CORPORATE</v>
          </cell>
        </row>
        <row r="1600">
          <cell r="A1600" t="str">
            <v>P06</v>
          </cell>
          <cell r="B1600" t="str">
            <v>P06-10-A-OH-4GO-050</v>
          </cell>
          <cell r="C1600">
            <v>898</v>
          </cell>
          <cell r="D1600">
            <v>7077</v>
          </cell>
          <cell r="F1600" t="str">
            <v>Big Foot Run (Cincinnati)</v>
          </cell>
          <cell r="G1600" t="str">
            <v>BU-907</v>
          </cell>
          <cell r="H1600" t="str">
            <v>ERMI / SIRMI</v>
          </cell>
          <cell r="I1600" t="str">
            <v>ERMI/SIRMI</v>
          </cell>
          <cell r="J1600" t="str">
            <v>ERMI / SIRMI GROUP</v>
          </cell>
          <cell r="K1600" t="str">
            <v>CORPORATE</v>
          </cell>
          <cell r="L1600" t="str">
            <v>CORPORATE</v>
          </cell>
        </row>
        <row r="1601">
          <cell r="A1601" t="str">
            <v>P08</v>
          </cell>
          <cell r="B1601" t="str">
            <v>P08-10-A-OH-4GO-050</v>
          </cell>
          <cell r="C1601">
            <v>900</v>
          </cell>
          <cell r="D1601">
            <v>7078</v>
          </cell>
          <cell r="F1601" t="str">
            <v>Bobmeyer</v>
          </cell>
          <cell r="G1601" t="str">
            <v>BU-907</v>
          </cell>
          <cell r="H1601" t="str">
            <v>ERMI / SIRMI</v>
          </cell>
          <cell r="I1601" t="str">
            <v>ERMI/SIRMI</v>
          </cell>
          <cell r="J1601" t="str">
            <v>ERMI / SIRMI GROUP</v>
          </cell>
          <cell r="K1601" t="str">
            <v>CORPORATE</v>
          </cell>
          <cell r="L1601" t="str">
            <v>CORPORATE</v>
          </cell>
        </row>
        <row r="1602">
          <cell r="A1602" t="str">
            <v>Q06</v>
          </cell>
          <cell r="B1602" t="str">
            <v>Q06-10-A-OH-4FO-050</v>
          </cell>
          <cell r="C1602">
            <v>1011</v>
          </cell>
          <cell r="D1602">
            <v>7079</v>
          </cell>
          <cell r="F1602" t="str">
            <v>Bobmeyer Road L/F</v>
          </cell>
          <cell r="G1602" t="str">
            <v>BU-907</v>
          </cell>
          <cell r="H1602" t="str">
            <v>ERMI / SIRMI</v>
          </cell>
          <cell r="I1602" t="str">
            <v>ERMI/SIRMI</v>
          </cell>
          <cell r="J1602" t="str">
            <v>ERMI / SIRMI GROUP</v>
          </cell>
          <cell r="K1602" t="str">
            <v>CORPORATE</v>
          </cell>
          <cell r="L1602" t="str">
            <v>CORPORATE</v>
          </cell>
        </row>
        <row r="1603">
          <cell r="A1603" t="str">
            <v>Q20</v>
          </cell>
          <cell r="B1603" t="str">
            <v>Q20-10-A-OH-4FO-050</v>
          </cell>
          <cell r="C1603">
            <v>1025</v>
          </cell>
          <cell r="D1603">
            <v>7080</v>
          </cell>
          <cell r="F1603" t="str">
            <v>Glenwillow Landfill</v>
          </cell>
          <cell r="G1603" t="str">
            <v>BU-907</v>
          </cell>
          <cell r="H1603" t="str">
            <v>ERMI / SIRMI</v>
          </cell>
          <cell r="I1603" t="str">
            <v>ERMI/SIRMI</v>
          </cell>
          <cell r="J1603" t="str">
            <v>ERMI / SIRMI GROUP</v>
          </cell>
          <cell r="K1603" t="str">
            <v>CORPORATE</v>
          </cell>
          <cell r="L1603" t="str">
            <v>CORPORATE</v>
          </cell>
        </row>
        <row r="1604">
          <cell r="A1604" t="str">
            <v>P17</v>
          </cell>
          <cell r="B1604" t="str">
            <v>P17-10-A-PA-4GO-050</v>
          </cell>
          <cell r="C1604">
            <v>909</v>
          </cell>
          <cell r="D1604">
            <v>7081</v>
          </cell>
          <cell r="F1604" t="str">
            <v>Conestoga (Morgantown)</v>
          </cell>
          <cell r="G1604" t="str">
            <v>BU-907</v>
          </cell>
          <cell r="H1604" t="str">
            <v>ERMI / SIRMI</v>
          </cell>
          <cell r="I1604" t="str">
            <v>ERMI/SIRMI</v>
          </cell>
          <cell r="J1604" t="str">
            <v>ERMI / SIRMI GROUP</v>
          </cell>
          <cell r="K1604" t="str">
            <v>CORPORATE</v>
          </cell>
          <cell r="L1604" t="str">
            <v>CORPORATE</v>
          </cell>
        </row>
        <row r="1605">
          <cell r="A1605" t="str">
            <v>Q63</v>
          </cell>
          <cell r="B1605" t="str">
            <v>Q63-10-A-OH-4FO-050</v>
          </cell>
          <cell r="C1605">
            <v>1068</v>
          </cell>
          <cell r="D1605">
            <v>7082</v>
          </cell>
          <cell r="F1605" t="str">
            <v>Willow Creek Landfill</v>
          </cell>
          <cell r="G1605" t="str">
            <v>BU-907</v>
          </cell>
          <cell r="H1605" t="str">
            <v>ERMI / SIRMI</v>
          </cell>
          <cell r="I1605" t="str">
            <v>ERMI/SIRMI</v>
          </cell>
          <cell r="J1605" t="str">
            <v>ERMI / SIRMI GROUP</v>
          </cell>
          <cell r="K1605" t="str">
            <v>CORPORATE</v>
          </cell>
          <cell r="L1605" t="str">
            <v>CORPORATE</v>
          </cell>
        </row>
        <row r="1606">
          <cell r="A1606" t="str">
            <v>P30</v>
          </cell>
          <cell r="B1606" t="str">
            <v>P30-10-A-PA-4GO-050</v>
          </cell>
          <cell r="C1606">
            <v>922</v>
          </cell>
          <cell r="D1606">
            <v>7083</v>
          </cell>
          <cell r="F1606" t="str">
            <v>Imperial</v>
          </cell>
          <cell r="G1606" t="str">
            <v>BU-907</v>
          </cell>
          <cell r="H1606" t="str">
            <v>ERMI / SIRMI</v>
          </cell>
          <cell r="I1606" t="str">
            <v>ERMI/SIRMI</v>
          </cell>
          <cell r="J1606" t="str">
            <v>ERMI / SIRMI GROUP</v>
          </cell>
          <cell r="K1606" t="str">
            <v>CORPORATE</v>
          </cell>
          <cell r="L1606" t="str">
            <v>CORPORATE</v>
          </cell>
        </row>
        <row r="1607">
          <cell r="A1607" t="str">
            <v>P51</v>
          </cell>
          <cell r="B1607" t="str">
            <v>P51-10-A-OH-4GO-050</v>
          </cell>
          <cell r="C1607">
            <v>943</v>
          </cell>
          <cell r="D1607">
            <v>7084</v>
          </cell>
          <cell r="F1607" t="str">
            <v>Ottawa County (Sandusky)</v>
          </cell>
          <cell r="G1607" t="str">
            <v>BU-907</v>
          </cell>
          <cell r="H1607" t="str">
            <v>ERMI / SIRMI</v>
          </cell>
          <cell r="I1607" t="str">
            <v>ERMI/SIRMI</v>
          </cell>
          <cell r="J1607" t="str">
            <v>ERMI / SIRMI GROUP</v>
          </cell>
          <cell r="K1607" t="str">
            <v>CORPORATE</v>
          </cell>
          <cell r="L1607" t="str">
            <v>CORPORATE</v>
          </cell>
        </row>
        <row r="1608">
          <cell r="A1608" t="str">
            <v>P50</v>
          </cell>
          <cell r="B1608" t="str">
            <v>P50-10-A-VA-4GO-050</v>
          </cell>
          <cell r="C1608">
            <v>942</v>
          </cell>
          <cell r="D1608">
            <v>7085</v>
          </cell>
          <cell r="F1608" t="str">
            <v>Old Dominion</v>
          </cell>
          <cell r="G1608" t="str">
            <v>BU-907</v>
          </cell>
          <cell r="H1608" t="str">
            <v>ERMI / SIRMI</v>
          </cell>
          <cell r="I1608" t="str">
            <v>ERMI/SIRMI</v>
          </cell>
          <cell r="J1608" t="str">
            <v>ERMI / SIRMI GROUP</v>
          </cell>
          <cell r="K1608" t="str">
            <v>CORPORATE</v>
          </cell>
          <cell r="L1608" t="str">
            <v>CORPORATE</v>
          </cell>
        </row>
        <row r="1609">
          <cell r="A1609" t="str">
            <v>P34</v>
          </cell>
          <cell r="B1609" t="str">
            <v>P34-10-A-VA-4GO-050</v>
          </cell>
          <cell r="C1609">
            <v>926</v>
          </cell>
          <cell r="D1609">
            <v>7086</v>
          </cell>
          <cell r="F1609" t="str">
            <v>King &amp; Queen</v>
          </cell>
          <cell r="G1609" t="str">
            <v>BU-907</v>
          </cell>
          <cell r="H1609" t="str">
            <v>ERMI / SIRMI</v>
          </cell>
          <cell r="I1609" t="str">
            <v>ERMI/SIRMI</v>
          </cell>
          <cell r="J1609" t="str">
            <v>ERMI / SIRMI GROUP</v>
          </cell>
          <cell r="K1609" t="str">
            <v>CORPORATE</v>
          </cell>
          <cell r="L1609" t="str">
            <v>CORPORATE</v>
          </cell>
        </row>
        <row r="1610">
          <cell r="A1610" t="str">
            <v>P55</v>
          </cell>
          <cell r="B1610" t="str">
            <v>P55-10-A-GA-4GO-050</v>
          </cell>
          <cell r="C1610">
            <v>947</v>
          </cell>
          <cell r="D1610">
            <v>7087</v>
          </cell>
          <cell r="F1610" t="str">
            <v>Richland Creek UWL (Buford)</v>
          </cell>
          <cell r="G1610" t="str">
            <v>BU-907</v>
          </cell>
          <cell r="H1610" t="str">
            <v>ERMI / SIRMI</v>
          </cell>
          <cell r="I1610" t="str">
            <v>ERMI/SIRMI</v>
          </cell>
          <cell r="J1610" t="str">
            <v>ERMI / SIRMI GROUP</v>
          </cell>
          <cell r="K1610" t="str">
            <v>CORPORATE</v>
          </cell>
          <cell r="L1610" t="str">
            <v>CORPORATE</v>
          </cell>
        </row>
        <row r="1611">
          <cell r="A1611" t="str">
            <v>P27</v>
          </cell>
          <cell r="B1611" t="str">
            <v>P27-10-A-GA-4GO-050</v>
          </cell>
          <cell r="C1611">
            <v>919</v>
          </cell>
          <cell r="D1611">
            <v>7088</v>
          </cell>
          <cell r="F1611" t="str">
            <v>Hickory Ridge</v>
          </cell>
          <cell r="G1611" t="str">
            <v>BU-907</v>
          </cell>
          <cell r="H1611" t="str">
            <v>ERMI / SIRMI</v>
          </cell>
          <cell r="I1611" t="str">
            <v>ERMI/SIRMI</v>
          </cell>
          <cell r="J1611" t="str">
            <v>ERMI / SIRMI GROUP</v>
          </cell>
          <cell r="K1611" t="str">
            <v>CORPORATE</v>
          </cell>
          <cell r="L1611" t="str">
            <v>CORPORATE</v>
          </cell>
        </row>
        <row r="1612">
          <cell r="A1612" t="str">
            <v>P20</v>
          </cell>
          <cell r="B1612" t="str">
            <v>P20-10-A-GA-4GO-050</v>
          </cell>
          <cell r="C1612">
            <v>912</v>
          </cell>
          <cell r="D1612">
            <v>7089</v>
          </cell>
          <cell r="F1612" t="str">
            <v>East Dekalb C&amp;D (Atlanta)</v>
          </cell>
          <cell r="G1612" t="str">
            <v>BU-907</v>
          </cell>
          <cell r="H1612" t="str">
            <v>ERMI / SIRMI</v>
          </cell>
          <cell r="I1612" t="str">
            <v>ERMI/SIRMI</v>
          </cell>
          <cell r="J1612" t="str">
            <v>ERMI / SIRMI GROUP</v>
          </cell>
          <cell r="K1612" t="str">
            <v>CORPORATE</v>
          </cell>
          <cell r="L1612" t="str">
            <v>CORPORATE</v>
          </cell>
        </row>
        <row r="1613">
          <cell r="A1613" t="str">
            <v>Q51</v>
          </cell>
          <cell r="B1613" t="str">
            <v>Q51-10-A-GA-4FO-050</v>
          </cell>
          <cell r="C1613">
            <v>1056</v>
          </cell>
          <cell r="D1613">
            <v>7090</v>
          </cell>
          <cell r="F1613" t="str">
            <v>Roberts Road Landfill</v>
          </cell>
          <cell r="G1613" t="str">
            <v>BU-907</v>
          </cell>
          <cell r="H1613" t="str">
            <v>ERMI / SIRMI</v>
          </cell>
          <cell r="I1613" t="str">
            <v>ERMI/SIRMI</v>
          </cell>
          <cell r="J1613" t="str">
            <v>ERMI / SIRMI GROUP</v>
          </cell>
          <cell r="K1613" t="str">
            <v>CORPORATE</v>
          </cell>
          <cell r="L1613" t="str">
            <v>CORPORATE</v>
          </cell>
        </row>
        <row r="1614">
          <cell r="A1614" t="str">
            <v>P53</v>
          </cell>
          <cell r="B1614" t="str">
            <v>P53-10-A-AL-4GO-050</v>
          </cell>
          <cell r="C1614">
            <v>945</v>
          </cell>
          <cell r="D1614">
            <v>7091</v>
          </cell>
          <cell r="F1614" t="str">
            <v>Pineview</v>
          </cell>
          <cell r="G1614" t="str">
            <v>BU-907</v>
          </cell>
          <cell r="H1614" t="str">
            <v>ERMI / SIRMI</v>
          </cell>
          <cell r="I1614" t="str">
            <v>ERMI/SIRMI</v>
          </cell>
          <cell r="J1614" t="str">
            <v>ERMI / SIRMI GROUP</v>
          </cell>
          <cell r="K1614" t="str">
            <v>CORPORATE</v>
          </cell>
          <cell r="L1614" t="str">
            <v>CORPORATE</v>
          </cell>
        </row>
        <row r="1615">
          <cell r="A1615" t="str">
            <v>P63</v>
          </cell>
          <cell r="B1615" t="str">
            <v>P63-10-A-AL-4GO-050</v>
          </cell>
          <cell r="C1615">
            <v>955</v>
          </cell>
          <cell r="D1615">
            <v>7092</v>
          </cell>
          <cell r="F1615" t="str">
            <v>Timberlands</v>
          </cell>
          <cell r="G1615" t="str">
            <v>BU-907</v>
          </cell>
          <cell r="H1615" t="str">
            <v>ERMI / SIRMI</v>
          </cell>
          <cell r="I1615" t="str">
            <v>ERMI/SIRMI</v>
          </cell>
          <cell r="J1615" t="str">
            <v>ERMI / SIRMI GROUP</v>
          </cell>
          <cell r="K1615" t="str">
            <v>CORPORATE</v>
          </cell>
          <cell r="L1615" t="str">
            <v>CORPORATE</v>
          </cell>
        </row>
        <row r="1616">
          <cell r="A1616" t="str">
            <v>P57</v>
          </cell>
          <cell r="B1616" t="str">
            <v>P57-10-A-NC-4GO-050</v>
          </cell>
          <cell r="C1616">
            <v>949</v>
          </cell>
          <cell r="D1616">
            <v>7093</v>
          </cell>
          <cell r="F1616" t="str">
            <v>Sampson County</v>
          </cell>
          <cell r="G1616" t="str">
            <v>BU-907</v>
          </cell>
          <cell r="H1616" t="str">
            <v>ERMI / SIRMI</v>
          </cell>
          <cell r="I1616" t="str">
            <v>ERMI/SIRMI</v>
          </cell>
          <cell r="J1616" t="str">
            <v>ERMI / SIRMI GROUP</v>
          </cell>
          <cell r="K1616" t="str">
            <v>CORPORATE</v>
          </cell>
          <cell r="L1616" t="str">
            <v>CORPORATE</v>
          </cell>
        </row>
        <row r="1617">
          <cell r="A1617" t="str">
            <v>P28</v>
          </cell>
          <cell r="B1617" t="str">
            <v>P28-10-A-NC-4GO-050</v>
          </cell>
          <cell r="C1617">
            <v>920</v>
          </cell>
          <cell r="D1617">
            <v>7094</v>
          </cell>
          <cell r="F1617" t="str">
            <v>Holly Springs</v>
          </cell>
          <cell r="G1617" t="str">
            <v>BU-907</v>
          </cell>
          <cell r="H1617" t="str">
            <v>ERMI / SIRMI</v>
          </cell>
          <cell r="I1617" t="str">
            <v>ERMI/SIRMI</v>
          </cell>
          <cell r="J1617" t="str">
            <v>ERMI / SIRMI GROUP</v>
          </cell>
          <cell r="K1617" t="str">
            <v>CORPORATE</v>
          </cell>
          <cell r="L1617" t="str">
            <v>CORPORATE</v>
          </cell>
        </row>
        <row r="1618">
          <cell r="A1618" t="str">
            <v>P33</v>
          </cell>
          <cell r="B1618" t="str">
            <v>P33-10-A-FL-4GO-050</v>
          </cell>
          <cell r="C1618">
            <v>925</v>
          </cell>
          <cell r="D1618">
            <v>7095</v>
          </cell>
          <cell r="F1618" t="str">
            <v>Jones Road</v>
          </cell>
          <cell r="G1618" t="str">
            <v>BU-907</v>
          </cell>
          <cell r="H1618" t="str">
            <v>ERMI / SIRMI</v>
          </cell>
          <cell r="I1618" t="str">
            <v>ERMI/SIRMI</v>
          </cell>
          <cell r="J1618" t="str">
            <v>ERMI / SIRMI GROUP</v>
          </cell>
          <cell r="K1618" t="str">
            <v>CORPORATE</v>
          </cell>
          <cell r="L1618" t="str">
            <v>CORPORATE</v>
          </cell>
        </row>
        <row r="1619">
          <cell r="A1619" t="str">
            <v>P46</v>
          </cell>
          <cell r="B1619" t="str">
            <v>P46-10-A-FL-4GO-050</v>
          </cell>
          <cell r="C1619">
            <v>938</v>
          </cell>
          <cell r="D1619">
            <v>7096</v>
          </cell>
          <cell r="F1619" t="str">
            <v>Nassau</v>
          </cell>
          <cell r="G1619" t="str">
            <v>BU-907</v>
          </cell>
          <cell r="H1619" t="str">
            <v>ERMI / SIRMI</v>
          </cell>
          <cell r="I1619" t="str">
            <v>ERMI/SIRMI</v>
          </cell>
          <cell r="J1619" t="str">
            <v>ERMI / SIRMI GROUP</v>
          </cell>
          <cell r="K1619" t="str">
            <v>CORPORATE</v>
          </cell>
          <cell r="L1619" t="str">
            <v>CORPORATE</v>
          </cell>
        </row>
        <row r="1620">
          <cell r="A1620" t="str">
            <v>P16</v>
          </cell>
          <cell r="B1620" t="str">
            <v>P16-10-A-FL-4GO-050</v>
          </cell>
          <cell r="C1620">
            <v>908</v>
          </cell>
          <cell r="D1620">
            <v>7097</v>
          </cell>
          <cell r="F1620" t="str">
            <v>Cone Road</v>
          </cell>
          <cell r="G1620" t="str">
            <v>BU-907</v>
          </cell>
          <cell r="H1620" t="str">
            <v>ERMI / SIRMI</v>
          </cell>
          <cell r="I1620" t="str">
            <v>ERMI/SIRMI</v>
          </cell>
          <cell r="J1620" t="str">
            <v>ERMI / SIRMI GROUP</v>
          </cell>
          <cell r="K1620" t="str">
            <v>CORPORATE</v>
          </cell>
          <cell r="L1620" t="str">
            <v>CORPORATE</v>
          </cell>
        </row>
        <row r="1621">
          <cell r="A1621" t="str">
            <v>P15</v>
          </cell>
          <cell r="B1621" t="str">
            <v>P15-10-A-LA-4GO-050</v>
          </cell>
          <cell r="C1621">
            <v>907</v>
          </cell>
          <cell r="D1621">
            <v>7098</v>
          </cell>
          <cell r="F1621" t="str">
            <v>Colonial</v>
          </cell>
          <cell r="G1621" t="str">
            <v>BU-907</v>
          </cell>
          <cell r="H1621" t="str">
            <v>ERMI / SIRMI</v>
          </cell>
          <cell r="I1621" t="str">
            <v>ERMI/SIRMI</v>
          </cell>
          <cell r="J1621" t="str">
            <v>ERMI / SIRMI GROUP</v>
          </cell>
          <cell r="K1621" t="str">
            <v>CORPORATE</v>
          </cell>
          <cell r="L1621" t="str">
            <v>CORPORATE</v>
          </cell>
        </row>
        <row r="1622">
          <cell r="A1622" t="str">
            <v>Q03</v>
          </cell>
          <cell r="B1622" t="str">
            <v>Q03-10-A-LA-4FO-050</v>
          </cell>
          <cell r="C1622">
            <v>1008</v>
          </cell>
          <cell r="D1622">
            <v>7099</v>
          </cell>
          <cell r="F1622" t="str">
            <v>Area 90 Landfill</v>
          </cell>
          <cell r="G1622" t="str">
            <v>BU-907</v>
          </cell>
          <cell r="H1622" t="str">
            <v>ERMI / SIRMI</v>
          </cell>
          <cell r="I1622" t="str">
            <v>ERMI/SIRMI</v>
          </cell>
          <cell r="J1622" t="str">
            <v>ERMI / SIRMI GROUP</v>
          </cell>
          <cell r="K1622" t="str">
            <v>CORPORATE</v>
          </cell>
          <cell r="L1622" t="str">
            <v>CORPORATE</v>
          </cell>
        </row>
        <row r="1623">
          <cell r="A1623" t="str">
            <v>Q12</v>
          </cell>
          <cell r="B1623" t="str">
            <v>Q12-10-A-LA-4FO-050</v>
          </cell>
          <cell r="C1623">
            <v>1017</v>
          </cell>
          <cell r="D1623">
            <v>7100</v>
          </cell>
          <cell r="F1623" t="str">
            <v>Crescent Acres Landfill</v>
          </cell>
          <cell r="G1623" t="str">
            <v>BU-907</v>
          </cell>
          <cell r="H1623" t="str">
            <v>ERMI / SIRMI</v>
          </cell>
          <cell r="I1623" t="str">
            <v>ERMI/SIRMI</v>
          </cell>
          <cell r="J1623" t="str">
            <v>ERMI / SIRMI GROUP</v>
          </cell>
          <cell r="K1623" t="str">
            <v>CORPORATE</v>
          </cell>
          <cell r="L1623" t="str">
            <v>CORPORATE</v>
          </cell>
        </row>
        <row r="1624">
          <cell r="A1624" t="str">
            <v>P39</v>
          </cell>
          <cell r="B1624" t="str">
            <v>P39-10-A-MS-4GO-050</v>
          </cell>
          <cell r="C1624">
            <v>931</v>
          </cell>
          <cell r="D1624">
            <v>7101</v>
          </cell>
          <cell r="F1624" t="str">
            <v>Little Dixie</v>
          </cell>
          <cell r="G1624" t="str">
            <v>BU-907</v>
          </cell>
          <cell r="H1624" t="str">
            <v>ERMI / SIRMI</v>
          </cell>
          <cell r="I1624" t="str">
            <v>ERMI/SIRMI</v>
          </cell>
          <cell r="J1624" t="str">
            <v>ERMI / SIRMI GROUP</v>
          </cell>
          <cell r="K1624" t="str">
            <v>CORPORATE</v>
          </cell>
          <cell r="L1624" t="str">
            <v>CORPORATE</v>
          </cell>
        </row>
        <row r="1625">
          <cell r="A1625" t="str">
            <v>P13</v>
          </cell>
          <cell r="B1625" t="str">
            <v>P13-10-A-TN-4GO-050</v>
          </cell>
          <cell r="C1625">
            <v>905</v>
          </cell>
          <cell r="D1625">
            <v>7102</v>
          </cell>
          <cell r="F1625" t="str">
            <v>Carter Valley (Trash Landfill)</v>
          </cell>
          <cell r="G1625" t="str">
            <v>BU-907</v>
          </cell>
          <cell r="H1625" t="str">
            <v>ERMI / SIRMI</v>
          </cell>
          <cell r="I1625" t="str">
            <v>ERMI/SIRMI</v>
          </cell>
          <cell r="J1625" t="str">
            <v>ERMI / SIRMI GROUP</v>
          </cell>
          <cell r="K1625" t="str">
            <v>CORPORATE</v>
          </cell>
          <cell r="L1625" t="str">
            <v>CORPORATE</v>
          </cell>
        </row>
        <row r="1626">
          <cell r="A1626" t="str">
            <v>P32</v>
          </cell>
          <cell r="B1626" t="str">
            <v>P32-10-A-LA-4GO-050</v>
          </cell>
          <cell r="C1626">
            <v>924</v>
          </cell>
          <cell r="D1626">
            <v>7103</v>
          </cell>
          <cell r="F1626" t="str">
            <v>Jefferson Davis</v>
          </cell>
          <cell r="G1626" t="str">
            <v>BU-907</v>
          </cell>
          <cell r="H1626" t="str">
            <v>ERMI / SIRMI</v>
          </cell>
          <cell r="I1626" t="str">
            <v>ERMI/SIRMI</v>
          </cell>
          <cell r="J1626" t="str">
            <v>ERMI / SIRMI GROUP</v>
          </cell>
          <cell r="K1626" t="str">
            <v>CORPORATE</v>
          </cell>
          <cell r="L1626" t="str">
            <v>CORPORATE</v>
          </cell>
        </row>
        <row r="1627">
          <cell r="A1627" t="str">
            <v>P48</v>
          </cell>
          <cell r="B1627" t="str">
            <v>P48-10-A-TN-4GO-050</v>
          </cell>
          <cell r="C1627">
            <v>940</v>
          </cell>
          <cell r="D1627">
            <v>7104</v>
          </cell>
          <cell r="F1627" t="str">
            <v>North Shelby</v>
          </cell>
          <cell r="G1627" t="str">
            <v>BU-907</v>
          </cell>
          <cell r="H1627" t="str">
            <v>ERMI / SIRMI</v>
          </cell>
          <cell r="I1627" t="str">
            <v>ERMI/SIRMI</v>
          </cell>
          <cell r="J1627" t="str">
            <v>ERMI / SIRMI GROUP</v>
          </cell>
          <cell r="K1627" t="str">
            <v>CORPORATE</v>
          </cell>
          <cell r="L1627" t="str">
            <v>CORPORATE</v>
          </cell>
        </row>
        <row r="1628">
          <cell r="A1628" t="str">
            <v>P29</v>
          </cell>
          <cell r="B1628" t="str">
            <v>P29-10-A-TN-4GO-050</v>
          </cell>
          <cell r="C1628">
            <v>921</v>
          </cell>
          <cell r="D1628">
            <v>7105</v>
          </cell>
          <cell r="F1628" t="str">
            <v>Holmes Road (South Shelby)</v>
          </cell>
          <cell r="G1628" t="str">
            <v>BU-907</v>
          </cell>
          <cell r="H1628" t="str">
            <v>ERMI / SIRMI</v>
          </cell>
          <cell r="I1628" t="str">
            <v>ERMI/SIRMI</v>
          </cell>
          <cell r="J1628" t="str">
            <v>ERMI / SIRMI GROUP</v>
          </cell>
          <cell r="K1628" t="str">
            <v>CORPORATE</v>
          </cell>
          <cell r="L1628" t="str">
            <v>CORPORATE</v>
          </cell>
        </row>
        <row r="1629">
          <cell r="A1629" t="str">
            <v>P43</v>
          </cell>
          <cell r="B1629" t="str">
            <v>P43-10-A-TN-4GO-050</v>
          </cell>
          <cell r="C1629">
            <v>935</v>
          </cell>
          <cell r="D1629">
            <v>7106</v>
          </cell>
          <cell r="F1629" t="str">
            <v>Middlepoint (Jefferson Pike)</v>
          </cell>
          <cell r="G1629" t="str">
            <v>BU-907</v>
          </cell>
          <cell r="H1629" t="str">
            <v>ERMI / SIRMI</v>
          </cell>
          <cell r="I1629" t="str">
            <v>ERMI/SIRMI</v>
          </cell>
          <cell r="J1629" t="str">
            <v>ERMI / SIRMI GROUP</v>
          </cell>
          <cell r="K1629" t="str">
            <v>CORPORATE</v>
          </cell>
          <cell r="L1629" t="str">
            <v>CORPORATE</v>
          </cell>
        </row>
        <row r="1630">
          <cell r="A1630" t="str">
            <v>P60</v>
          </cell>
          <cell r="B1630" t="str">
            <v>P60-10-A-TX-4GO-050</v>
          </cell>
          <cell r="C1630">
            <v>952</v>
          </cell>
          <cell r="D1630">
            <v>7107</v>
          </cell>
          <cell r="F1630" t="str">
            <v>Sunset Farms (Austin)</v>
          </cell>
          <cell r="G1630" t="str">
            <v>BU-907</v>
          </cell>
          <cell r="H1630" t="str">
            <v>ERMI / SIRMI</v>
          </cell>
          <cell r="I1630" t="str">
            <v>ERMI/SIRMI</v>
          </cell>
          <cell r="J1630" t="str">
            <v>ERMI / SIRMI GROUP</v>
          </cell>
          <cell r="K1630" t="str">
            <v>CORPORATE</v>
          </cell>
          <cell r="L1630" t="str">
            <v>CORPORATE</v>
          </cell>
        </row>
        <row r="1631">
          <cell r="A1631" t="str">
            <v>P58</v>
          </cell>
          <cell r="B1631" t="str">
            <v>P58-10-A-TX-4GO-050</v>
          </cell>
          <cell r="C1631">
            <v>950</v>
          </cell>
          <cell r="D1631">
            <v>7108</v>
          </cell>
          <cell r="F1631" t="str">
            <v>Sinton</v>
          </cell>
          <cell r="G1631" t="str">
            <v>BU-907</v>
          </cell>
          <cell r="H1631" t="str">
            <v>ERMI / SIRMI</v>
          </cell>
          <cell r="I1631" t="str">
            <v>ERMI/SIRMI</v>
          </cell>
          <cell r="J1631" t="str">
            <v>ERMI / SIRMI GROUP</v>
          </cell>
          <cell r="K1631" t="str">
            <v>CORPORATE</v>
          </cell>
          <cell r="L1631" t="str">
            <v>CORPORATE</v>
          </cell>
        </row>
        <row r="1632">
          <cell r="A1632" t="str">
            <v>P38</v>
          </cell>
          <cell r="B1632" t="str">
            <v>P38-10-A-TX-4GO-050</v>
          </cell>
          <cell r="C1632">
            <v>930</v>
          </cell>
          <cell r="D1632">
            <v>7109</v>
          </cell>
          <cell r="F1632" t="str">
            <v>Lewisville (SWOR)</v>
          </cell>
          <cell r="G1632" t="str">
            <v>BU-907</v>
          </cell>
          <cell r="H1632" t="str">
            <v>ERMI / SIRMI</v>
          </cell>
          <cell r="I1632" t="str">
            <v>ERMI/SIRMI</v>
          </cell>
          <cell r="J1632" t="str">
            <v>ERMI / SIRMI GROUP</v>
          </cell>
          <cell r="K1632" t="str">
            <v>CORPORATE</v>
          </cell>
          <cell r="L1632" t="str">
            <v>CORPORATE</v>
          </cell>
        </row>
        <row r="1633">
          <cell r="A1633" t="str">
            <v>P31</v>
          </cell>
          <cell r="B1633" t="str">
            <v>P31-10-A-TX-4GO-050</v>
          </cell>
          <cell r="C1633">
            <v>923</v>
          </cell>
          <cell r="D1633">
            <v>7110</v>
          </cell>
          <cell r="F1633" t="str">
            <v>Itasca</v>
          </cell>
          <cell r="G1633" t="str">
            <v>BU-907</v>
          </cell>
          <cell r="H1633" t="str">
            <v>ERMI / SIRMI</v>
          </cell>
          <cell r="I1633" t="str">
            <v>ERMI/SIRMI</v>
          </cell>
          <cell r="J1633" t="str">
            <v>ERMI / SIRMI GROUP</v>
          </cell>
          <cell r="K1633" t="str">
            <v>CORPORATE</v>
          </cell>
          <cell r="L1633" t="str">
            <v>CORPORATE</v>
          </cell>
        </row>
        <row r="1634">
          <cell r="A1634" t="str">
            <v>Q25</v>
          </cell>
          <cell r="B1634" t="str">
            <v>Q25-10-A-TX-4FO-050</v>
          </cell>
          <cell r="C1634">
            <v>1030</v>
          </cell>
          <cell r="D1634">
            <v>7111</v>
          </cell>
          <cell r="F1634" t="str">
            <v>Itasca    Landfill</v>
          </cell>
          <cell r="G1634" t="str">
            <v>BU-907</v>
          </cell>
          <cell r="H1634" t="str">
            <v>ERMI / SIRMI</v>
          </cell>
          <cell r="I1634" t="str">
            <v>ERMI/SIRMI</v>
          </cell>
          <cell r="J1634" t="str">
            <v>ERMI / SIRMI GROUP</v>
          </cell>
          <cell r="K1634" t="str">
            <v>CORPORATE</v>
          </cell>
          <cell r="L1634" t="str">
            <v>CORPORATE</v>
          </cell>
        </row>
        <row r="1635">
          <cell r="A1635" t="str">
            <v>P23</v>
          </cell>
          <cell r="B1635" t="str">
            <v>P23-10-A-TX-4GO-050</v>
          </cell>
          <cell r="C1635">
            <v>915</v>
          </cell>
          <cell r="D1635">
            <v>7112</v>
          </cell>
          <cell r="F1635" t="str">
            <v>FM521 (Blueridge)</v>
          </cell>
          <cell r="G1635" t="str">
            <v>BU-907</v>
          </cell>
          <cell r="H1635" t="str">
            <v>ERMI / SIRMI</v>
          </cell>
          <cell r="I1635" t="str">
            <v>ERMI/SIRMI</v>
          </cell>
          <cell r="J1635" t="str">
            <v>ERMI / SIRMI GROUP</v>
          </cell>
          <cell r="K1635" t="str">
            <v>CORPORATE</v>
          </cell>
          <cell r="L1635" t="str">
            <v>CORPORATE</v>
          </cell>
        </row>
        <row r="1636">
          <cell r="A1636" t="str">
            <v>P42</v>
          </cell>
          <cell r="B1636" t="str">
            <v>P42-10-A-TX-4GO-050</v>
          </cell>
          <cell r="C1636">
            <v>934</v>
          </cell>
          <cell r="D1636">
            <v>7113</v>
          </cell>
          <cell r="F1636" t="str">
            <v>McCarty Road</v>
          </cell>
          <cell r="G1636" t="str">
            <v>BU-907</v>
          </cell>
          <cell r="H1636" t="str">
            <v>ERMI / SIRMI</v>
          </cell>
          <cell r="I1636" t="str">
            <v>ERMI/SIRMI</v>
          </cell>
          <cell r="J1636" t="str">
            <v>ERMI / SIRMI GROUP</v>
          </cell>
          <cell r="K1636" t="str">
            <v>CORPORATE</v>
          </cell>
          <cell r="L1636" t="str">
            <v>CORPORATE</v>
          </cell>
        </row>
        <row r="1637">
          <cell r="A1637" t="str">
            <v>P25</v>
          </cell>
          <cell r="B1637" t="str">
            <v>P25-10-A-TX-4GO-050</v>
          </cell>
          <cell r="C1637">
            <v>917</v>
          </cell>
          <cell r="D1637">
            <v>7114</v>
          </cell>
          <cell r="F1637" t="str">
            <v>Galveston County</v>
          </cell>
          <cell r="G1637" t="str">
            <v>BU-907</v>
          </cell>
          <cell r="H1637" t="str">
            <v>ERMI / SIRMI</v>
          </cell>
          <cell r="I1637" t="str">
            <v>ERMI/SIRMI</v>
          </cell>
          <cell r="J1637" t="str">
            <v>ERMI / SIRMI GROUP</v>
          </cell>
          <cell r="K1637" t="str">
            <v>CORPORATE</v>
          </cell>
          <cell r="L1637" t="str">
            <v>CORPORATE</v>
          </cell>
        </row>
        <row r="1638">
          <cell r="A1638" t="str">
            <v>P26</v>
          </cell>
          <cell r="B1638" t="str">
            <v>P26-10-A-TX-4GO-050</v>
          </cell>
          <cell r="C1638">
            <v>918</v>
          </cell>
          <cell r="D1638">
            <v>7115</v>
          </cell>
          <cell r="F1638" t="str">
            <v>Gulf West</v>
          </cell>
          <cell r="G1638" t="str">
            <v>BU-907</v>
          </cell>
          <cell r="H1638" t="str">
            <v>ERMI / SIRMI</v>
          </cell>
          <cell r="I1638" t="str">
            <v>ERMI/SIRMI</v>
          </cell>
          <cell r="J1638" t="str">
            <v>ERMI / SIRMI GROUP</v>
          </cell>
          <cell r="K1638" t="str">
            <v>CORPORATE</v>
          </cell>
          <cell r="L1638" t="str">
            <v>CORPORATE</v>
          </cell>
        </row>
        <row r="1639">
          <cell r="A1639" t="str">
            <v>P66</v>
          </cell>
          <cell r="B1639" t="str">
            <v>P66-10-A-TX-4GO-050</v>
          </cell>
          <cell r="C1639">
            <v>958</v>
          </cell>
          <cell r="D1639">
            <v>7116</v>
          </cell>
          <cell r="F1639" t="str">
            <v>Whispering Pines</v>
          </cell>
          <cell r="G1639" t="str">
            <v>BU-907</v>
          </cell>
          <cell r="H1639" t="str">
            <v>ERMI / SIRMI</v>
          </cell>
          <cell r="I1639" t="str">
            <v>ERMI/SIRMI</v>
          </cell>
          <cell r="J1639" t="str">
            <v>ERMI / SIRMI GROUP</v>
          </cell>
          <cell r="K1639" t="str">
            <v>CORPORATE</v>
          </cell>
          <cell r="L1639" t="str">
            <v>CORPORATE</v>
          </cell>
        </row>
        <row r="1640">
          <cell r="A1640" t="str">
            <v>P40</v>
          </cell>
          <cell r="B1640" t="str">
            <v>P40-10-A-AR-4GO-050</v>
          </cell>
          <cell r="C1640">
            <v>932</v>
          </cell>
          <cell r="D1640">
            <v>7117</v>
          </cell>
          <cell r="F1640" t="str">
            <v>Little Rock</v>
          </cell>
          <cell r="G1640" t="str">
            <v>BU-907</v>
          </cell>
          <cell r="H1640" t="str">
            <v>ERMI / SIRMI</v>
          </cell>
          <cell r="I1640" t="str">
            <v>ERMI/SIRMI</v>
          </cell>
          <cell r="J1640" t="str">
            <v>ERMI / SIRMI GROUP</v>
          </cell>
          <cell r="K1640" t="str">
            <v>CORPORATE</v>
          </cell>
          <cell r="L1640" t="str">
            <v>CORPORATE</v>
          </cell>
        </row>
        <row r="1641">
          <cell r="A1641" t="str">
            <v>P11</v>
          </cell>
          <cell r="B1641" t="str">
            <v>P11-10-A-OK-4GO-050</v>
          </cell>
          <cell r="C1641">
            <v>903</v>
          </cell>
          <cell r="D1641">
            <v>7118</v>
          </cell>
          <cell r="F1641" t="str">
            <v>Canadian Valley (Shawnee)</v>
          </cell>
          <cell r="G1641" t="str">
            <v>BU-907</v>
          </cell>
          <cell r="H1641" t="str">
            <v>ERMI / SIRMI</v>
          </cell>
          <cell r="I1641" t="str">
            <v>ERMI/SIRMI</v>
          </cell>
          <cell r="J1641" t="str">
            <v>ERMI / SIRMI GROUP</v>
          </cell>
          <cell r="K1641" t="str">
            <v>CORPORATE</v>
          </cell>
          <cell r="L1641" t="str">
            <v>CORPORATE</v>
          </cell>
        </row>
        <row r="1642">
          <cell r="A1642" t="str">
            <v>P62</v>
          </cell>
          <cell r="B1642" t="str">
            <v>P62-10-A-TX-4GO-050</v>
          </cell>
          <cell r="C1642">
            <v>954</v>
          </cell>
          <cell r="D1642">
            <v>7119</v>
          </cell>
          <cell r="F1642" t="str">
            <v>Tessman Road</v>
          </cell>
          <cell r="G1642" t="str">
            <v>BU-907</v>
          </cell>
          <cell r="H1642" t="str">
            <v>ERMI / SIRMI</v>
          </cell>
          <cell r="I1642" t="str">
            <v>ERMI/SIRMI</v>
          </cell>
          <cell r="J1642" t="str">
            <v>ERMI / SIRMI GROUP</v>
          </cell>
          <cell r="K1642" t="str">
            <v>CORPORATE</v>
          </cell>
          <cell r="L1642" t="str">
            <v>CORPORATE</v>
          </cell>
        </row>
        <row r="1643">
          <cell r="A1643" t="str">
            <v>P04</v>
          </cell>
          <cell r="B1643" t="str">
            <v>P04-10-A-TX-4GO-050</v>
          </cell>
          <cell r="C1643">
            <v>896</v>
          </cell>
          <cell r="D1643">
            <v>7120</v>
          </cell>
          <cell r="F1643" t="str">
            <v>Beaumont (Golden Triangle)</v>
          </cell>
          <cell r="G1643" t="str">
            <v>BU-907</v>
          </cell>
          <cell r="H1643" t="str">
            <v>ERMI / SIRMI</v>
          </cell>
          <cell r="I1643" t="str">
            <v>ERMI/SIRMI</v>
          </cell>
          <cell r="J1643" t="str">
            <v>ERMI / SIRMI GROUP</v>
          </cell>
          <cell r="K1643" t="str">
            <v>CORPORATE</v>
          </cell>
          <cell r="L1643" t="str">
            <v>CORPORATE</v>
          </cell>
        </row>
        <row r="1644">
          <cell r="A1644" t="str">
            <v>P02</v>
          </cell>
          <cell r="B1644" t="str">
            <v>P02-10-A-TX-4GO-050</v>
          </cell>
          <cell r="C1644">
            <v>894</v>
          </cell>
          <cell r="D1644">
            <v>7121</v>
          </cell>
          <cell r="F1644" t="str">
            <v>Amarillo</v>
          </cell>
          <cell r="G1644" t="str">
            <v>BU-907</v>
          </cell>
          <cell r="H1644" t="str">
            <v>ERMI / SIRMI</v>
          </cell>
          <cell r="I1644" t="str">
            <v>ERMI/SIRMI</v>
          </cell>
          <cell r="J1644" t="str">
            <v>ERMI / SIRMI GROUP</v>
          </cell>
          <cell r="K1644" t="str">
            <v>CORPORATE</v>
          </cell>
          <cell r="L1644" t="str">
            <v>CORPORATE</v>
          </cell>
        </row>
        <row r="1645">
          <cell r="A1645" t="str">
            <v>P18</v>
          </cell>
          <cell r="B1645" t="str">
            <v>P18-10-A-TX-4GO-050</v>
          </cell>
          <cell r="C1645">
            <v>910</v>
          </cell>
          <cell r="D1645">
            <v>7122</v>
          </cell>
          <cell r="F1645" t="str">
            <v>Donna (Rio Grande Valley)</v>
          </cell>
          <cell r="G1645" t="str">
            <v>BU-907</v>
          </cell>
          <cell r="H1645" t="str">
            <v>ERMI / SIRMI</v>
          </cell>
          <cell r="I1645" t="str">
            <v>ERMI/SIRMI</v>
          </cell>
          <cell r="J1645" t="str">
            <v>ERMI / SIRMI GROUP</v>
          </cell>
          <cell r="K1645" t="str">
            <v>CORPORATE</v>
          </cell>
          <cell r="L1645" t="str">
            <v>CORPORATE</v>
          </cell>
        </row>
        <row r="1646">
          <cell r="A1646" t="str">
            <v>P61</v>
          </cell>
          <cell r="B1646" t="str">
            <v>P61-10-A-CA-4GO-050</v>
          </cell>
          <cell r="C1646">
            <v>953</v>
          </cell>
          <cell r="D1646">
            <v>7123</v>
          </cell>
          <cell r="F1646" t="str">
            <v>Sunshine Canyon</v>
          </cell>
          <cell r="G1646" t="str">
            <v>BU-907</v>
          </cell>
          <cell r="H1646" t="str">
            <v>ERMI / SIRMI</v>
          </cell>
          <cell r="I1646" t="str">
            <v>ERMI/SIRMI</v>
          </cell>
          <cell r="J1646" t="str">
            <v>ERMI / SIRMI GROUP</v>
          </cell>
          <cell r="K1646" t="str">
            <v>CORPORATE</v>
          </cell>
          <cell r="L1646" t="str">
            <v>CORPORATE</v>
          </cell>
        </row>
        <row r="1647">
          <cell r="A1647" t="str">
            <v>P35</v>
          </cell>
          <cell r="B1647" t="str">
            <v>P35-10-A-AZ-4GO-050</v>
          </cell>
          <cell r="C1647">
            <v>927</v>
          </cell>
          <cell r="D1647">
            <v>7124</v>
          </cell>
          <cell r="F1647" t="str">
            <v>La Paz County</v>
          </cell>
          <cell r="G1647" t="str">
            <v>BU-907</v>
          </cell>
          <cell r="H1647" t="str">
            <v>ERMI / SIRMI</v>
          </cell>
          <cell r="I1647" t="str">
            <v>ERMI/SIRMI</v>
          </cell>
          <cell r="J1647" t="str">
            <v>ERMI / SIRMI GROUP</v>
          </cell>
          <cell r="K1647" t="str">
            <v>CORPORATE</v>
          </cell>
          <cell r="L1647" t="str">
            <v>CORPORATE</v>
          </cell>
        </row>
        <row r="1648">
          <cell r="A1648" t="str">
            <v>P56</v>
          </cell>
          <cell r="B1648" t="str">
            <v>P56-10-A-CO-4GO-050</v>
          </cell>
          <cell r="C1648">
            <v>948</v>
          </cell>
          <cell r="D1648">
            <v>7125</v>
          </cell>
          <cell r="F1648" t="str">
            <v>RPS Jeffco (Jeffco II)</v>
          </cell>
          <cell r="G1648" t="str">
            <v>BU-907</v>
          </cell>
          <cell r="H1648" t="str">
            <v>ERMI / SIRMI</v>
          </cell>
          <cell r="I1648" t="str">
            <v>ERMI/SIRMI</v>
          </cell>
          <cell r="J1648" t="str">
            <v>ERMI / SIRMI GROUP</v>
          </cell>
          <cell r="K1648" t="str">
            <v>CORPORATE</v>
          </cell>
          <cell r="L1648" t="str">
            <v>CORPORATE</v>
          </cell>
        </row>
        <row r="1649">
          <cell r="A1649" t="str">
            <v>P64</v>
          </cell>
          <cell r="B1649" t="str">
            <v>P64-10-A-CO-4GO-050</v>
          </cell>
          <cell r="C1649">
            <v>956</v>
          </cell>
          <cell r="D1649">
            <v>7126</v>
          </cell>
          <cell r="F1649" t="str">
            <v>Tower</v>
          </cell>
          <cell r="G1649" t="str">
            <v>BU-907</v>
          </cell>
          <cell r="H1649" t="str">
            <v>ERMI / SIRMI</v>
          </cell>
          <cell r="I1649" t="str">
            <v>ERMI/SIRMI</v>
          </cell>
          <cell r="J1649" t="str">
            <v>ERMI / SIRMI GROUP</v>
          </cell>
          <cell r="K1649" t="str">
            <v>CORPORATE</v>
          </cell>
          <cell r="L1649" t="str">
            <v>CORPORATE</v>
          </cell>
        </row>
        <row r="1650">
          <cell r="A1650" t="str">
            <v>P47</v>
          </cell>
          <cell r="B1650" t="str">
            <v>P47-10-A-CA-4GO-050</v>
          </cell>
          <cell r="C1650">
            <v>939</v>
          </cell>
          <cell r="D1650">
            <v>7127</v>
          </cell>
          <cell r="F1650" t="str">
            <v>Newby Island</v>
          </cell>
          <cell r="G1650" t="str">
            <v>BU-907</v>
          </cell>
          <cell r="H1650" t="str">
            <v>ERMI / SIRMI</v>
          </cell>
          <cell r="I1650" t="str">
            <v>ERMI/SIRMI</v>
          </cell>
          <cell r="J1650" t="str">
            <v>ERMI / SIRMI GROUP</v>
          </cell>
          <cell r="K1650" t="str">
            <v>CORPORATE</v>
          </cell>
          <cell r="L1650" t="str">
            <v>CORPORATE</v>
          </cell>
        </row>
        <row r="1651">
          <cell r="A1651" t="str">
            <v>Q09</v>
          </cell>
          <cell r="B1651" t="str">
            <v>Q09-10-A-CA-4FO-050</v>
          </cell>
          <cell r="C1651">
            <v>1014</v>
          </cell>
          <cell r="D1651">
            <v>7128</v>
          </cell>
          <cell r="F1651" t="str">
            <v>Chateau Fresno Landfill</v>
          </cell>
          <cell r="G1651" t="str">
            <v>BU-907</v>
          </cell>
          <cell r="H1651" t="str">
            <v>ERMI / SIRMI</v>
          </cell>
          <cell r="I1651" t="str">
            <v>ERMI/SIRMI</v>
          </cell>
          <cell r="J1651" t="str">
            <v>ERMI / SIRMI GROUP</v>
          </cell>
          <cell r="K1651" t="str">
            <v>CORPORATE</v>
          </cell>
          <cell r="L1651" t="str">
            <v>CORPORATE</v>
          </cell>
        </row>
        <row r="1652">
          <cell r="A1652" t="str">
            <v>P52</v>
          </cell>
          <cell r="B1652" t="str">
            <v>P52-10-A-MN-4GO-050</v>
          </cell>
          <cell r="C1652">
            <v>944</v>
          </cell>
          <cell r="D1652">
            <v>7129</v>
          </cell>
          <cell r="F1652" t="str">
            <v>Pine Bend</v>
          </cell>
          <cell r="G1652" t="str">
            <v>BU-907</v>
          </cell>
          <cell r="H1652" t="str">
            <v>ERMI / SIRMI</v>
          </cell>
          <cell r="I1652" t="str">
            <v>ERMI/SIRMI</v>
          </cell>
          <cell r="J1652" t="str">
            <v>ERMI / SIRMI GROUP</v>
          </cell>
          <cell r="K1652" t="str">
            <v>CORPORATE</v>
          </cell>
          <cell r="L1652" t="str">
            <v>CORPORATE</v>
          </cell>
        </row>
        <row r="1653">
          <cell r="A1653" t="str">
            <v>Q64</v>
          </cell>
          <cell r="B1653" t="str">
            <v>Q64-10-A-MN-4FO-050</v>
          </cell>
          <cell r="C1653">
            <v>1069</v>
          </cell>
          <cell r="D1653">
            <v>7130</v>
          </cell>
          <cell r="F1653" t="str">
            <v>Woodlake Landfill</v>
          </cell>
          <cell r="G1653" t="str">
            <v>BU-907</v>
          </cell>
          <cell r="H1653" t="str">
            <v>ERMI / SIRMI</v>
          </cell>
          <cell r="I1653" t="str">
            <v>ERMI/SIRMI</v>
          </cell>
          <cell r="J1653" t="str">
            <v>ERMI / SIRMI GROUP</v>
          </cell>
          <cell r="K1653" t="str">
            <v>CORPORATE</v>
          </cell>
          <cell r="L1653" t="str">
            <v>CORPORATE</v>
          </cell>
        </row>
        <row r="1654">
          <cell r="A1654" t="str">
            <v>P03</v>
          </cell>
          <cell r="B1654" t="str">
            <v>P03-10-A-MO-4GO-050</v>
          </cell>
          <cell r="C1654">
            <v>895</v>
          </cell>
          <cell r="D1654">
            <v>7131</v>
          </cell>
          <cell r="F1654" t="str">
            <v>Backridge</v>
          </cell>
          <cell r="G1654" t="str">
            <v>BU-907</v>
          </cell>
          <cell r="H1654" t="str">
            <v>ERMI / SIRMI</v>
          </cell>
          <cell r="I1654" t="str">
            <v>ERMI/SIRMI</v>
          </cell>
          <cell r="J1654" t="str">
            <v>ERMI / SIRMI GROUP</v>
          </cell>
          <cell r="K1654" t="str">
            <v>CORPORATE</v>
          </cell>
          <cell r="L1654" t="str">
            <v>CORPORATE</v>
          </cell>
        </row>
        <row r="1655">
          <cell r="A1655" t="str">
            <v>Q35</v>
          </cell>
          <cell r="B1655" t="str">
            <v>Q35-10-A-IL-4FO-050</v>
          </cell>
          <cell r="C1655">
            <v>1040</v>
          </cell>
          <cell r="D1655">
            <v>7132</v>
          </cell>
          <cell r="F1655" t="str">
            <v>Modern Landfill</v>
          </cell>
          <cell r="G1655" t="str">
            <v>BU-907</v>
          </cell>
          <cell r="H1655" t="str">
            <v>ERMI / SIRMI</v>
          </cell>
          <cell r="I1655" t="str">
            <v>ERMI/SIRMI</v>
          </cell>
          <cell r="J1655" t="str">
            <v>ERMI / SIRMI GROUP</v>
          </cell>
          <cell r="K1655" t="str">
            <v>CORPORATE</v>
          </cell>
          <cell r="L1655" t="str">
            <v>CORPORATE</v>
          </cell>
        </row>
        <row r="1656">
          <cell r="A1656" t="str">
            <v>Q34</v>
          </cell>
          <cell r="B1656" t="str">
            <v>Q34-10-A-MO-4FO-050</v>
          </cell>
          <cell r="C1656">
            <v>1039</v>
          </cell>
          <cell r="D1656">
            <v>7133</v>
          </cell>
          <cell r="F1656" t="str">
            <v>Missouri Pass Landfill</v>
          </cell>
          <cell r="G1656" t="str">
            <v>BU-907</v>
          </cell>
          <cell r="H1656" t="str">
            <v>ERMI / SIRMI</v>
          </cell>
          <cell r="I1656" t="str">
            <v>ERMI/SIRMI</v>
          </cell>
          <cell r="J1656" t="str">
            <v>ERMI / SIRMI GROUP</v>
          </cell>
          <cell r="K1656" t="str">
            <v>CORPORATE</v>
          </cell>
          <cell r="L1656" t="str">
            <v>CORPORATE</v>
          </cell>
        </row>
        <row r="1657">
          <cell r="A1657" t="str">
            <v>P36</v>
          </cell>
          <cell r="B1657" t="str">
            <v>P36-10-A-WI-4GO-050</v>
          </cell>
          <cell r="C1657">
            <v>928</v>
          </cell>
          <cell r="D1657">
            <v>7134</v>
          </cell>
          <cell r="F1657" t="str">
            <v>LAD (Rice Lake)</v>
          </cell>
          <cell r="G1657" t="str">
            <v>BU-907</v>
          </cell>
          <cell r="H1657" t="str">
            <v>ERMI / SIRMI</v>
          </cell>
          <cell r="I1657" t="str">
            <v>ERMI/SIRMI</v>
          </cell>
          <cell r="J1657" t="str">
            <v>ERMI / SIRMI GROUP</v>
          </cell>
          <cell r="K1657" t="str">
            <v>CORPORATE</v>
          </cell>
          <cell r="L1657" t="str">
            <v>CORPORATE</v>
          </cell>
        </row>
        <row r="1658">
          <cell r="A1658" t="str">
            <v>Q32</v>
          </cell>
          <cell r="B1658" t="str">
            <v>Q32-10-A-IL-4FO-050</v>
          </cell>
          <cell r="C1658">
            <v>1037</v>
          </cell>
          <cell r="D1658">
            <v>7135</v>
          </cell>
          <cell r="F1658" t="str">
            <v>Mallard Lake Landfill</v>
          </cell>
          <cell r="G1658" t="str">
            <v>BU-907</v>
          </cell>
          <cell r="H1658" t="str">
            <v>ERMI / SIRMI</v>
          </cell>
          <cell r="I1658" t="str">
            <v>ERMI/SIRMI</v>
          </cell>
          <cell r="J1658" t="str">
            <v>ERMI / SIRMI GROUP</v>
          </cell>
          <cell r="K1658" t="str">
            <v>CORPORATE</v>
          </cell>
          <cell r="L1658" t="str">
            <v>CORPORATE</v>
          </cell>
        </row>
        <row r="1659">
          <cell r="A1659" t="str">
            <v>P37</v>
          </cell>
          <cell r="B1659" t="str">
            <v>P37-10-A-IN-4GO-050</v>
          </cell>
          <cell r="C1659">
            <v>929</v>
          </cell>
          <cell r="D1659">
            <v>7136</v>
          </cell>
          <cell r="F1659" t="str">
            <v>Laubscher Meadows (Evansville)</v>
          </cell>
          <cell r="G1659" t="str">
            <v>BU-907</v>
          </cell>
          <cell r="H1659" t="str">
            <v>ERMI / SIRMI</v>
          </cell>
          <cell r="I1659" t="str">
            <v>ERMI/SIRMI</v>
          </cell>
          <cell r="J1659" t="str">
            <v>ERMI / SIRMI GROUP</v>
          </cell>
          <cell r="K1659" t="str">
            <v>CORPORATE</v>
          </cell>
          <cell r="L1659" t="str">
            <v>CORPORATE</v>
          </cell>
        </row>
        <row r="1660">
          <cell r="A1660" t="str">
            <v>P01</v>
          </cell>
          <cell r="B1660" t="str">
            <v>P01-10-A-TX-4GO-050</v>
          </cell>
          <cell r="C1660">
            <v>893</v>
          </cell>
          <cell r="D1660">
            <v>7137</v>
          </cell>
          <cell r="F1660" t="str">
            <v>Abilene</v>
          </cell>
          <cell r="G1660" t="str">
            <v>BU-907</v>
          </cell>
          <cell r="H1660" t="str">
            <v>ERMI / SIRMI</v>
          </cell>
          <cell r="I1660" t="str">
            <v>ERMI/SIRMI</v>
          </cell>
          <cell r="J1660" t="str">
            <v>ERMI / SIRMI GROUP</v>
          </cell>
          <cell r="K1660" t="str">
            <v>CORPORATE</v>
          </cell>
          <cell r="L1660" t="str">
            <v>CORPORATE</v>
          </cell>
        </row>
        <row r="1661">
          <cell r="A1661" t="str">
            <v>P54</v>
          </cell>
          <cell r="B1661" t="str">
            <v>P54-10-A-FL-4GO-050</v>
          </cell>
          <cell r="C1661">
            <v>946</v>
          </cell>
          <cell r="D1661">
            <v>7138</v>
          </cell>
          <cell r="F1661" t="str">
            <v>Polk County</v>
          </cell>
          <cell r="G1661" t="str">
            <v>BU-907</v>
          </cell>
          <cell r="H1661" t="str">
            <v>ERMI / SIRMI</v>
          </cell>
          <cell r="I1661" t="str">
            <v>ERMI/SIRMI</v>
          </cell>
          <cell r="J1661" t="str">
            <v>ERMI / SIRMI GROUP</v>
          </cell>
          <cell r="K1661" t="str">
            <v>CORPORATE</v>
          </cell>
          <cell r="L1661" t="str">
            <v>CORPORATE</v>
          </cell>
        </row>
        <row r="1662">
          <cell r="A1662" t="str">
            <v>P24</v>
          </cell>
          <cell r="B1662" t="str">
            <v>P24-10-A-CO-4GO-050</v>
          </cell>
          <cell r="C1662">
            <v>916</v>
          </cell>
          <cell r="D1662">
            <v>7139</v>
          </cell>
          <cell r="F1662" t="str">
            <v>Fountain Valley</v>
          </cell>
          <cell r="G1662" t="str">
            <v>BU-907</v>
          </cell>
          <cell r="H1662" t="str">
            <v>ERMI / SIRMI</v>
          </cell>
          <cell r="I1662" t="str">
            <v>ERMI/SIRMI</v>
          </cell>
          <cell r="J1662" t="str">
            <v>ERMI / SIRMI GROUP</v>
          </cell>
          <cell r="K1662" t="str">
            <v>CORPORATE</v>
          </cell>
          <cell r="L1662" t="str">
            <v>CORPORATE</v>
          </cell>
        </row>
        <row r="1663">
          <cell r="A1663" t="str">
            <v>P45</v>
          </cell>
          <cell r="B1663" t="str">
            <v>P45-10-A-AL-4GO-050</v>
          </cell>
          <cell r="C1663">
            <v>937</v>
          </cell>
          <cell r="D1663">
            <v>7140</v>
          </cell>
          <cell r="F1663" t="str">
            <v>Morris Farms</v>
          </cell>
          <cell r="G1663" t="str">
            <v>BU-907</v>
          </cell>
          <cell r="H1663" t="str">
            <v>ERMI / SIRMI</v>
          </cell>
          <cell r="I1663" t="str">
            <v>ERMI/SIRMI</v>
          </cell>
          <cell r="J1663" t="str">
            <v>ERMI / SIRMI GROUP</v>
          </cell>
          <cell r="K1663" t="str">
            <v>CORPORATE</v>
          </cell>
          <cell r="L1663" t="str">
            <v>CORPORATE</v>
          </cell>
        </row>
        <row r="1664">
          <cell r="A1664" t="str">
            <v>P05</v>
          </cell>
          <cell r="B1664" t="str">
            <v>P05-10-A-KY-4GO-050</v>
          </cell>
          <cell r="C1664">
            <v>897</v>
          </cell>
          <cell r="D1664">
            <v>7141</v>
          </cell>
          <cell r="F1664" t="str">
            <v>Benson Valley (Frankfurt)</v>
          </cell>
          <cell r="G1664" t="str">
            <v>BU-907</v>
          </cell>
          <cell r="H1664" t="str">
            <v>ERMI / SIRMI</v>
          </cell>
          <cell r="I1664" t="str">
            <v>ERMI/SIRMI</v>
          </cell>
          <cell r="J1664" t="str">
            <v>ERMI / SIRMI GROUP</v>
          </cell>
          <cell r="K1664" t="str">
            <v>CORPORATE</v>
          </cell>
          <cell r="L1664" t="str">
            <v>CORPORATE</v>
          </cell>
        </row>
        <row r="1665">
          <cell r="A1665" t="str">
            <v>P07</v>
          </cell>
          <cell r="B1665" t="str">
            <v>P07-10-A-MS-4GO-050</v>
          </cell>
          <cell r="C1665">
            <v>899</v>
          </cell>
          <cell r="D1665">
            <v>7142</v>
          </cell>
          <cell r="F1665" t="str">
            <v>Big River (Greenville)</v>
          </cell>
          <cell r="G1665" t="str">
            <v>BU-907</v>
          </cell>
          <cell r="H1665" t="str">
            <v>ERMI / SIRMI</v>
          </cell>
          <cell r="I1665" t="str">
            <v>ERMI/SIRMI</v>
          </cell>
          <cell r="J1665" t="str">
            <v>ERMI / SIRMI GROUP</v>
          </cell>
          <cell r="K1665" t="str">
            <v>CORPORATE</v>
          </cell>
          <cell r="L1665" t="str">
            <v>CORPORATE</v>
          </cell>
        </row>
        <row r="1666">
          <cell r="A1666" t="str">
            <v>P19</v>
          </cell>
          <cell r="B1666" t="str">
            <v>P19-10-A-OK-4GO-050</v>
          </cell>
          <cell r="C1666">
            <v>911</v>
          </cell>
          <cell r="D1666">
            <v>7143</v>
          </cell>
          <cell r="F1666" t="str">
            <v>Earth Tech (Red Bird, 51b)</v>
          </cell>
          <cell r="G1666" t="str">
            <v>BU-907</v>
          </cell>
          <cell r="H1666" t="str">
            <v>ERMI / SIRMI</v>
          </cell>
          <cell r="I1666" t="str">
            <v>ERMI/SIRMI</v>
          </cell>
          <cell r="J1666" t="str">
            <v>ERMI / SIRMI GROUP</v>
          </cell>
          <cell r="K1666" t="str">
            <v>CORPORATE</v>
          </cell>
          <cell r="L1666" t="str">
            <v>CORPORATE</v>
          </cell>
        </row>
        <row r="1667">
          <cell r="A1667" t="str">
            <v>P09</v>
          </cell>
          <cell r="B1667" t="str">
            <v>P09-10-A-OK-4GO-050</v>
          </cell>
          <cell r="C1667">
            <v>901</v>
          </cell>
          <cell r="D1667">
            <v>7144</v>
          </cell>
          <cell r="F1667" t="str">
            <v>Broken Arrow</v>
          </cell>
          <cell r="G1667" t="str">
            <v>BU-907</v>
          </cell>
          <cell r="H1667" t="str">
            <v>ERMI / SIRMI</v>
          </cell>
          <cell r="I1667" t="str">
            <v>ERMI/SIRMI</v>
          </cell>
          <cell r="J1667" t="str">
            <v>ERMI / SIRMI GROUP</v>
          </cell>
          <cell r="K1667" t="str">
            <v>CORPORATE</v>
          </cell>
          <cell r="L1667" t="str">
            <v>CORPORATE</v>
          </cell>
        </row>
        <row r="1668">
          <cell r="A1668" t="str">
            <v>HA0</v>
          </cell>
          <cell r="B1668" t="str">
            <v>HA0-10-A-AZ-4EO-050</v>
          </cell>
          <cell r="C1668">
            <v>645</v>
          </cell>
          <cell r="D1668">
            <v>7200</v>
          </cell>
          <cell r="F1668" t="str">
            <v>General Liability</v>
          </cell>
          <cell r="G1668" t="str">
            <v>BU-907</v>
          </cell>
          <cell r="H1668" t="str">
            <v>ERMI / SIRMI</v>
          </cell>
          <cell r="I1668" t="str">
            <v>ERMI/SIRMI</v>
          </cell>
          <cell r="J1668" t="str">
            <v>ERMI / SIRMI GROUP</v>
          </cell>
          <cell r="K1668" t="str">
            <v>CORPORATE</v>
          </cell>
          <cell r="L1668" t="str">
            <v>CORPORATE</v>
          </cell>
        </row>
        <row r="1669">
          <cell r="A1669" t="str">
            <v>HB0</v>
          </cell>
          <cell r="B1669" t="str">
            <v>HB0-10-A-AZ-4JO-050</v>
          </cell>
          <cell r="C1669">
            <v>650</v>
          </cell>
          <cell r="D1669">
            <v>7201</v>
          </cell>
          <cell r="F1669" t="str">
            <v>General Liability</v>
          </cell>
          <cell r="G1669" t="str">
            <v>BU-907</v>
          </cell>
          <cell r="H1669" t="str">
            <v>ERMI / SIRMI</v>
          </cell>
          <cell r="I1669" t="str">
            <v>ERMI/SIRMI</v>
          </cell>
          <cell r="J1669" t="str">
            <v>ERMI / SIRMI GROUP</v>
          </cell>
          <cell r="K1669" t="str">
            <v>CORPORATE</v>
          </cell>
          <cell r="L1669" t="str">
            <v>CORPORATE</v>
          </cell>
        </row>
        <row r="1670">
          <cell r="A1670" t="str">
            <v>PA1</v>
          </cell>
          <cell r="B1670" t="str">
            <v>PA1-10-A-AZ-68O-050</v>
          </cell>
          <cell r="C1670">
            <v>962</v>
          </cell>
          <cell r="D1670">
            <v>7202</v>
          </cell>
          <cell r="F1670" t="str">
            <v>Bridgeton OU2</v>
          </cell>
          <cell r="G1670" t="str">
            <v>BU-907</v>
          </cell>
          <cell r="H1670" t="str">
            <v>ERMI / SIRMI</v>
          </cell>
          <cell r="I1670" t="str">
            <v>ERMI/SIRMI</v>
          </cell>
          <cell r="J1670" t="str">
            <v>ERMI / SIRMI GROUP</v>
          </cell>
          <cell r="K1670" t="str">
            <v>CORPORATE</v>
          </cell>
          <cell r="L1670" t="str">
            <v>CORPORATE</v>
          </cell>
        </row>
        <row r="1671">
          <cell r="A1671" t="str">
            <v>PA2</v>
          </cell>
          <cell r="B1671" t="str">
            <v>PA2-10-A-AZ-68O-050</v>
          </cell>
          <cell r="C1671">
            <v>963</v>
          </cell>
          <cell r="D1671">
            <v>7203</v>
          </cell>
          <cell r="F1671" t="str">
            <v>Bridgeton OU1 West Lake</v>
          </cell>
          <cell r="G1671" t="str">
            <v>BU-907</v>
          </cell>
          <cell r="H1671" t="str">
            <v>ERMI / SIRMI</v>
          </cell>
          <cell r="I1671" t="str">
            <v>ERMI/SIRMI</v>
          </cell>
          <cell r="J1671" t="str">
            <v>ERMI / SIRMI GROUP</v>
          </cell>
          <cell r="K1671" t="str">
            <v>CORPORATE</v>
          </cell>
          <cell r="L1671" t="str">
            <v>CORPORATE</v>
          </cell>
        </row>
        <row r="1672">
          <cell r="A1672" t="str">
            <v>PA3</v>
          </cell>
          <cell r="B1672" t="str">
            <v>PA3-10-A-AZ-68O-050</v>
          </cell>
          <cell r="C1672">
            <v>964</v>
          </cell>
          <cell r="D1672">
            <v>7204</v>
          </cell>
          <cell r="F1672" t="str">
            <v>G &amp; H</v>
          </cell>
          <cell r="G1672" t="str">
            <v>BU-907</v>
          </cell>
          <cell r="H1672" t="str">
            <v>ERMI / SIRMI</v>
          </cell>
          <cell r="I1672" t="str">
            <v>ERMI/SIRMI</v>
          </cell>
          <cell r="J1672" t="str">
            <v>ERMI / SIRMI GROUP</v>
          </cell>
          <cell r="K1672" t="str">
            <v>CORPORATE</v>
          </cell>
          <cell r="L1672" t="str">
            <v>CORPORATE</v>
          </cell>
        </row>
        <row r="1673">
          <cell r="A1673" t="str">
            <v>PA4</v>
          </cell>
          <cell r="B1673" t="str">
            <v>PA4-10-A-AZ-68O-050</v>
          </cell>
          <cell r="C1673">
            <v>965</v>
          </cell>
          <cell r="D1673">
            <v>7205</v>
          </cell>
          <cell r="F1673" t="str">
            <v>Pfohl Brothers</v>
          </cell>
          <cell r="G1673" t="str">
            <v>BU-907</v>
          </cell>
          <cell r="H1673" t="str">
            <v>ERMI / SIRMI</v>
          </cell>
          <cell r="I1673" t="str">
            <v>ERMI/SIRMI</v>
          </cell>
          <cell r="J1673" t="str">
            <v>ERMI / SIRMI GROUP</v>
          </cell>
          <cell r="K1673" t="str">
            <v>CORPORATE</v>
          </cell>
          <cell r="L1673" t="str">
            <v>CORPORATE</v>
          </cell>
        </row>
        <row r="1674">
          <cell r="A1674" t="str">
            <v>PA5</v>
          </cell>
          <cell r="B1674" t="str">
            <v>PA5-10-A-AZ-68O-050</v>
          </cell>
          <cell r="C1674">
            <v>966</v>
          </cell>
          <cell r="D1674">
            <v>7206</v>
          </cell>
          <cell r="F1674" t="str">
            <v>Pfohl Brothers Toxic Torts</v>
          </cell>
          <cell r="G1674" t="str">
            <v>BU-907</v>
          </cell>
          <cell r="H1674" t="str">
            <v>ERMI / SIRMI</v>
          </cell>
          <cell r="I1674" t="str">
            <v>ERMI/SIRMI</v>
          </cell>
          <cell r="J1674" t="str">
            <v>ERMI / SIRMI GROUP</v>
          </cell>
          <cell r="K1674" t="str">
            <v>CORPORATE</v>
          </cell>
          <cell r="L1674" t="str">
            <v>CORPORATE</v>
          </cell>
        </row>
        <row r="1675">
          <cell r="A1675" t="str">
            <v>PA6</v>
          </cell>
          <cell r="B1675" t="str">
            <v>PA6-10-A-AZ-68O-050</v>
          </cell>
          <cell r="C1675">
            <v>967</v>
          </cell>
          <cell r="D1675">
            <v>7207</v>
          </cell>
          <cell r="F1675" t="str">
            <v>Miscellaneous/General Legal</v>
          </cell>
          <cell r="G1675" t="str">
            <v>BU-907</v>
          </cell>
          <cell r="H1675" t="str">
            <v>ERMI / SIRMI</v>
          </cell>
          <cell r="I1675" t="str">
            <v>ERMI/SIRMI</v>
          </cell>
          <cell r="J1675" t="str">
            <v>ERMI / SIRMI GROUP</v>
          </cell>
          <cell r="K1675" t="str">
            <v>CORPORATE</v>
          </cell>
          <cell r="L1675" t="str">
            <v>CORPORATE</v>
          </cell>
        </row>
        <row r="1676">
          <cell r="A1676" t="str">
            <v>QA0</v>
          </cell>
          <cell r="B1676" t="str">
            <v>QA0-10-A-AZ-4DO-050</v>
          </cell>
          <cell r="C1676">
            <v>1072</v>
          </cell>
          <cell r="D1676">
            <v>7208</v>
          </cell>
          <cell r="F1676" t="str">
            <v>29th &amp; Mead Site</v>
          </cell>
          <cell r="G1676" t="str">
            <v>BU-907</v>
          </cell>
          <cell r="H1676" t="str">
            <v>ERMI / SIRMI</v>
          </cell>
          <cell r="I1676" t="str">
            <v>ERMI/SIRMI</v>
          </cell>
          <cell r="J1676" t="str">
            <v>ERMI / SIRMI GROUP</v>
          </cell>
          <cell r="K1676" t="str">
            <v>CORPORATE</v>
          </cell>
          <cell r="L1676" t="str">
            <v>CORPORATE</v>
          </cell>
        </row>
        <row r="1677">
          <cell r="A1677" t="str">
            <v>QA1</v>
          </cell>
          <cell r="B1677" t="str">
            <v>QA1-10-A-AZ-4DO-050</v>
          </cell>
          <cell r="C1677">
            <v>1073</v>
          </cell>
          <cell r="D1677">
            <v>7209</v>
          </cell>
          <cell r="F1677" t="str">
            <v>68th &amp; Pulaski Hwy Site</v>
          </cell>
          <cell r="G1677" t="str">
            <v>BU-907</v>
          </cell>
          <cell r="H1677" t="str">
            <v>ERMI / SIRMI</v>
          </cell>
          <cell r="I1677" t="str">
            <v>ERMI/SIRMI</v>
          </cell>
          <cell r="J1677" t="str">
            <v>ERMI / SIRMI GROUP</v>
          </cell>
          <cell r="K1677" t="str">
            <v>CORPORATE</v>
          </cell>
          <cell r="L1677" t="str">
            <v>CORPORATE</v>
          </cell>
        </row>
        <row r="1678">
          <cell r="A1678" t="str">
            <v>QA2</v>
          </cell>
          <cell r="B1678" t="str">
            <v>QA2-10-A-AZ-4DO-050</v>
          </cell>
          <cell r="C1678">
            <v>1074</v>
          </cell>
          <cell r="D1678">
            <v>7210</v>
          </cell>
          <cell r="F1678" t="str">
            <v>Anne Arundel County Landfill</v>
          </cell>
          <cell r="G1678" t="str">
            <v>BU-907</v>
          </cell>
          <cell r="H1678" t="str">
            <v>ERMI / SIRMI</v>
          </cell>
          <cell r="I1678" t="str">
            <v>ERMI/SIRMI</v>
          </cell>
          <cell r="J1678" t="str">
            <v>ERMI / SIRMI GROUP</v>
          </cell>
          <cell r="K1678" t="str">
            <v>CORPORATE</v>
          </cell>
          <cell r="L1678" t="str">
            <v>CORPORATE</v>
          </cell>
        </row>
        <row r="1679">
          <cell r="A1679" t="str">
            <v>QA3</v>
          </cell>
          <cell r="B1679" t="str">
            <v>QA3-10-A-AZ-4DO-050</v>
          </cell>
          <cell r="C1679">
            <v>1075</v>
          </cell>
          <cell r="D1679">
            <v>7211</v>
          </cell>
          <cell r="F1679" t="str">
            <v>Anoka Municipal San. LF</v>
          </cell>
          <cell r="G1679" t="str">
            <v>BU-907</v>
          </cell>
          <cell r="H1679" t="str">
            <v>ERMI / SIRMI</v>
          </cell>
          <cell r="I1679" t="str">
            <v>ERMI/SIRMI</v>
          </cell>
          <cell r="J1679" t="str">
            <v>ERMI / SIRMI GROUP</v>
          </cell>
          <cell r="K1679" t="str">
            <v>CORPORATE</v>
          </cell>
          <cell r="L1679" t="str">
            <v>CORPORATE</v>
          </cell>
        </row>
        <row r="1680">
          <cell r="A1680" t="str">
            <v>QA4</v>
          </cell>
          <cell r="B1680" t="str">
            <v>QA4-10-A-AZ-4DO-050</v>
          </cell>
          <cell r="C1680">
            <v>1076</v>
          </cell>
          <cell r="D1680">
            <v>7212</v>
          </cell>
          <cell r="F1680" t="str">
            <v>Aqua Tech Environmental</v>
          </cell>
          <cell r="G1680" t="str">
            <v>BU-907</v>
          </cell>
          <cell r="H1680" t="str">
            <v>ERMI / SIRMI</v>
          </cell>
          <cell r="I1680" t="str">
            <v>ERMI/SIRMI</v>
          </cell>
          <cell r="J1680" t="str">
            <v>ERMI / SIRMI GROUP</v>
          </cell>
          <cell r="K1680" t="str">
            <v>CORPORATE</v>
          </cell>
          <cell r="L1680" t="str">
            <v>CORPORATE</v>
          </cell>
        </row>
        <row r="1681">
          <cell r="A1681" t="str">
            <v>QA5</v>
          </cell>
          <cell r="B1681" t="str">
            <v>QA5-10-A-AZ-4DO-050</v>
          </cell>
          <cell r="C1681">
            <v>1077</v>
          </cell>
          <cell r="D1681">
            <v>7213</v>
          </cell>
          <cell r="F1681" t="str">
            <v>Auburn Road Landfill</v>
          </cell>
          <cell r="G1681" t="str">
            <v>BU-907</v>
          </cell>
          <cell r="H1681" t="str">
            <v>ERMI / SIRMI</v>
          </cell>
          <cell r="I1681" t="str">
            <v>ERMI/SIRMI</v>
          </cell>
          <cell r="J1681" t="str">
            <v>ERMI / SIRMI GROUP</v>
          </cell>
          <cell r="K1681" t="str">
            <v>CORPORATE</v>
          </cell>
          <cell r="L1681" t="str">
            <v>CORPORATE</v>
          </cell>
        </row>
        <row r="1682">
          <cell r="A1682" t="str">
            <v>QA6</v>
          </cell>
          <cell r="B1682" t="str">
            <v>QA6-10-A-AZ-4DO-050</v>
          </cell>
          <cell r="C1682">
            <v>1078</v>
          </cell>
          <cell r="D1682">
            <v>7214</v>
          </cell>
          <cell r="F1682" t="str">
            <v>Badgett Road Landfill, TN</v>
          </cell>
          <cell r="G1682" t="str">
            <v>BU-907</v>
          </cell>
          <cell r="H1682" t="str">
            <v>ERMI / SIRMI</v>
          </cell>
          <cell r="I1682" t="str">
            <v>ERMI/SIRMI</v>
          </cell>
          <cell r="J1682" t="str">
            <v>ERMI / SIRMI GROUP</v>
          </cell>
          <cell r="K1682" t="str">
            <v>CORPORATE</v>
          </cell>
          <cell r="L1682" t="str">
            <v>CORPORATE</v>
          </cell>
        </row>
        <row r="1683">
          <cell r="A1683" t="str">
            <v>QA7</v>
          </cell>
          <cell r="B1683" t="str">
            <v>QA7-10-A-AZ-4DO-050</v>
          </cell>
          <cell r="C1683">
            <v>1079</v>
          </cell>
          <cell r="D1683">
            <v>7215</v>
          </cell>
          <cell r="F1683" t="str">
            <v>Bailey's Dump, TX</v>
          </cell>
          <cell r="G1683" t="str">
            <v>BU-907</v>
          </cell>
          <cell r="H1683" t="str">
            <v>ERMI / SIRMI</v>
          </cell>
          <cell r="I1683" t="str">
            <v>ERMI/SIRMI</v>
          </cell>
          <cell r="J1683" t="str">
            <v>ERMI / SIRMI GROUP</v>
          </cell>
          <cell r="K1683" t="str">
            <v>CORPORATE</v>
          </cell>
          <cell r="L1683" t="str">
            <v>CORPORATE</v>
          </cell>
        </row>
        <row r="1684">
          <cell r="A1684" t="str">
            <v>QA9</v>
          </cell>
          <cell r="B1684" t="str">
            <v>QA9-10-A-AZ-4DO-050</v>
          </cell>
          <cell r="C1684">
            <v>1081</v>
          </cell>
          <cell r="D1684">
            <v>7216</v>
          </cell>
          <cell r="F1684" t="str">
            <v>Barceloneta Landfill, PR</v>
          </cell>
          <cell r="G1684" t="str">
            <v>BU-907</v>
          </cell>
          <cell r="H1684" t="str">
            <v>ERMI / SIRMI</v>
          </cell>
          <cell r="I1684" t="str">
            <v>ERMI/SIRMI</v>
          </cell>
          <cell r="J1684" t="str">
            <v>ERMI / SIRMI GROUP</v>
          </cell>
          <cell r="K1684" t="str">
            <v>CORPORATE</v>
          </cell>
          <cell r="L1684" t="str">
            <v>CORPORATE</v>
          </cell>
        </row>
        <row r="1685">
          <cell r="A1685" t="str">
            <v>QB0</v>
          </cell>
          <cell r="B1685" t="str">
            <v>QB0-10-A-AZ-4DO-050</v>
          </cell>
          <cell r="C1685">
            <v>1098</v>
          </cell>
          <cell r="D1685">
            <v>7217</v>
          </cell>
          <cell r="F1685" t="str">
            <v>Bartlet Tort, LA</v>
          </cell>
          <cell r="G1685" t="str">
            <v>BU-907</v>
          </cell>
          <cell r="H1685" t="str">
            <v>ERMI / SIRMI</v>
          </cell>
          <cell r="I1685" t="str">
            <v>ERMI/SIRMI</v>
          </cell>
          <cell r="J1685" t="str">
            <v>ERMI / SIRMI GROUP</v>
          </cell>
          <cell r="K1685" t="str">
            <v>CORPORATE</v>
          </cell>
          <cell r="L1685" t="str">
            <v>CORPORATE</v>
          </cell>
        </row>
        <row r="1686">
          <cell r="A1686" t="str">
            <v>QB1</v>
          </cell>
          <cell r="B1686" t="str">
            <v>QB1-10-A-AZ-4DO-050</v>
          </cell>
          <cell r="C1686">
            <v>1099</v>
          </cell>
          <cell r="D1686">
            <v>7218</v>
          </cell>
          <cell r="F1686" t="str">
            <v>Beede Waste Oil Site, MA</v>
          </cell>
          <cell r="G1686" t="str">
            <v>BU-907</v>
          </cell>
          <cell r="H1686" t="str">
            <v>ERMI / SIRMI</v>
          </cell>
          <cell r="I1686" t="str">
            <v>ERMI/SIRMI</v>
          </cell>
          <cell r="J1686" t="str">
            <v>ERMI / SIRMI GROUP</v>
          </cell>
          <cell r="K1686" t="str">
            <v>CORPORATE</v>
          </cell>
          <cell r="L1686" t="str">
            <v>CORPORATE</v>
          </cell>
        </row>
        <row r="1687">
          <cell r="A1687" t="str">
            <v>QB2</v>
          </cell>
          <cell r="B1687" t="str">
            <v>QB2-10-A-AZ-4DO-050</v>
          </cell>
          <cell r="C1687">
            <v>1100</v>
          </cell>
          <cell r="D1687">
            <v>7219</v>
          </cell>
          <cell r="F1687" t="str">
            <v>Belvidere, IL</v>
          </cell>
          <cell r="G1687" t="str">
            <v>BU-907</v>
          </cell>
          <cell r="H1687" t="str">
            <v>ERMI / SIRMI</v>
          </cell>
          <cell r="I1687" t="str">
            <v>ERMI/SIRMI</v>
          </cell>
          <cell r="J1687" t="str">
            <v>ERMI / SIRMI GROUP</v>
          </cell>
          <cell r="K1687" t="str">
            <v>CORPORATE</v>
          </cell>
          <cell r="L1687" t="str">
            <v>CORPORATE</v>
          </cell>
        </row>
        <row r="1688">
          <cell r="A1688" t="str">
            <v>QB3</v>
          </cell>
          <cell r="B1688" t="str">
            <v>QB3-10-A-AZ-4DO-050</v>
          </cell>
          <cell r="C1688">
            <v>1101</v>
          </cell>
          <cell r="D1688">
            <v>7220</v>
          </cell>
          <cell r="F1688" t="str">
            <v>Berks Landfill, PA</v>
          </cell>
          <cell r="G1688" t="str">
            <v>BU-907</v>
          </cell>
          <cell r="H1688" t="str">
            <v>ERMI / SIRMI</v>
          </cell>
          <cell r="I1688" t="str">
            <v>ERMI/SIRMI</v>
          </cell>
          <cell r="J1688" t="str">
            <v>ERMI / SIRMI GROUP</v>
          </cell>
          <cell r="K1688" t="str">
            <v>CORPORATE</v>
          </cell>
          <cell r="L1688" t="str">
            <v>CORPORATE</v>
          </cell>
        </row>
        <row r="1689">
          <cell r="A1689" t="str">
            <v>QB4</v>
          </cell>
          <cell r="B1689" t="str">
            <v>QB4-10-A-AZ-4DO-050</v>
          </cell>
          <cell r="C1689">
            <v>1102</v>
          </cell>
          <cell r="D1689">
            <v>7221</v>
          </cell>
          <cell r="F1689" t="str">
            <v>Bonus (MIG/DeWane)LF, IL</v>
          </cell>
          <cell r="G1689" t="str">
            <v>BU-907</v>
          </cell>
          <cell r="H1689" t="str">
            <v>ERMI / SIRMI</v>
          </cell>
          <cell r="I1689" t="str">
            <v>ERMI/SIRMI</v>
          </cell>
          <cell r="J1689" t="str">
            <v>ERMI / SIRMI GROUP</v>
          </cell>
          <cell r="K1689" t="str">
            <v>CORPORATE</v>
          </cell>
          <cell r="L1689" t="str">
            <v>CORPORATE</v>
          </cell>
        </row>
        <row r="1690">
          <cell r="A1690" t="str">
            <v>QB5</v>
          </cell>
          <cell r="B1690" t="str">
            <v>QB5-10-A-AZ-4DO-050</v>
          </cell>
          <cell r="C1690">
            <v>1103</v>
          </cell>
          <cell r="D1690">
            <v>7222</v>
          </cell>
          <cell r="F1690" t="str">
            <v>Brio, TX</v>
          </cell>
          <cell r="G1690" t="str">
            <v>BU-907</v>
          </cell>
          <cell r="H1690" t="str">
            <v>ERMI / SIRMI</v>
          </cell>
          <cell r="I1690" t="str">
            <v>ERMI/SIRMI</v>
          </cell>
          <cell r="J1690" t="str">
            <v>ERMI / SIRMI GROUP</v>
          </cell>
          <cell r="K1690" t="str">
            <v>CORPORATE</v>
          </cell>
          <cell r="L1690" t="str">
            <v>CORPORATE</v>
          </cell>
        </row>
        <row r="1691">
          <cell r="A1691" t="str">
            <v>QB6</v>
          </cell>
          <cell r="B1691" t="str">
            <v>QB6-10-A-AZ-4DO-050</v>
          </cell>
          <cell r="C1691">
            <v>1104</v>
          </cell>
          <cell r="D1691">
            <v>7223</v>
          </cell>
          <cell r="F1691" t="str">
            <v>Brockman LF, IL</v>
          </cell>
          <cell r="G1691" t="str">
            <v>BU-907</v>
          </cell>
          <cell r="H1691" t="str">
            <v>ERMI / SIRMI</v>
          </cell>
          <cell r="I1691" t="str">
            <v>ERMI/SIRMI</v>
          </cell>
          <cell r="J1691" t="str">
            <v>ERMI / SIRMI GROUP</v>
          </cell>
          <cell r="K1691" t="str">
            <v>CORPORATE</v>
          </cell>
          <cell r="L1691" t="str">
            <v>CORPORATE</v>
          </cell>
        </row>
        <row r="1692">
          <cell r="A1692" t="str">
            <v>QB7</v>
          </cell>
          <cell r="B1692" t="str">
            <v>QB7-10-A-AZ-4DO-050</v>
          </cell>
          <cell r="C1692">
            <v>1105</v>
          </cell>
          <cell r="D1692">
            <v>7224</v>
          </cell>
          <cell r="F1692" t="str">
            <v>Brockman LF State Cost Recovry</v>
          </cell>
          <cell r="G1692" t="str">
            <v>BU-907</v>
          </cell>
          <cell r="H1692" t="str">
            <v>ERMI / SIRMI</v>
          </cell>
          <cell r="I1692" t="str">
            <v>ERMI/SIRMI</v>
          </cell>
          <cell r="J1692" t="str">
            <v>ERMI / SIRMI GROUP</v>
          </cell>
          <cell r="K1692" t="str">
            <v>CORPORATE</v>
          </cell>
          <cell r="L1692" t="str">
            <v>CORPORATE</v>
          </cell>
        </row>
        <row r="1693">
          <cell r="A1693" t="str">
            <v>QB8</v>
          </cell>
          <cell r="B1693" t="str">
            <v>QB8-10-A-AZ-4DO-050</v>
          </cell>
          <cell r="C1693">
            <v>1106</v>
          </cell>
          <cell r="D1693">
            <v>7225</v>
          </cell>
          <cell r="F1693" t="str">
            <v>Bush Valley (Harris Dump)LF,PA</v>
          </cell>
          <cell r="G1693" t="str">
            <v>BU-907</v>
          </cell>
          <cell r="H1693" t="str">
            <v>ERMI / SIRMI</v>
          </cell>
          <cell r="I1693" t="str">
            <v>ERMI/SIRMI</v>
          </cell>
          <cell r="J1693" t="str">
            <v>ERMI / SIRMI GROUP</v>
          </cell>
          <cell r="K1693" t="str">
            <v>CORPORATE</v>
          </cell>
          <cell r="L1693" t="str">
            <v>CORPORATE</v>
          </cell>
        </row>
        <row r="1694">
          <cell r="A1694" t="str">
            <v>QB9</v>
          </cell>
          <cell r="B1694" t="str">
            <v>QB9-10-A-AZ-4DO-050</v>
          </cell>
          <cell r="C1694">
            <v>1107</v>
          </cell>
          <cell r="D1694">
            <v>7226</v>
          </cell>
          <cell r="F1694" t="str">
            <v>Butler Tunnel Site,PA</v>
          </cell>
          <cell r="G1694" t="str">
            <v>BU-907</v>
          </cell>
          <cell r="H1694" t="str">
            <v>ERMI / SIRMI</v>
          </cell>
          <cell r="I1694" t="str">
            <v>ERMI/SIRMI</v>
          </cell>
          <cell r="J1694" t="str">
            <v>ERMI / SIRMI GROUP</v>
          </cell>
          <cell r="K1694" t="str">
            <v>CORPORATE</v>
          </cell>
          <cell r="L1694" t="str">
            <v>CORPORATE</v>
          </cell>
        </row>
        <row r="1695">
          <cell r="A1695" t="str">
            <v>QC0</v>
          </cell>
          <cell r="B1695" t="str">
            <v>QC0-10-A-AZ-4DO-050</v>
          </cell>
          <cell r="C1695">
            <v>1108</v>
          </cell>
          <cell r="D1695">
            <v>7227</v>
          </cell>
          <cell r="F1695" t="str">
            <v>CALDWELL TRUCKING CO., NJ</v>
          </cell>
          <cell r="G1695" t="str">
            <v>BU-907</v>
          </cell>
          <cell r="H1695" t="str">
            <v>ERMI / SIRMI</v>
          </cell>
          <cell r="I1695" t="str">
            <v>ERMI/SIRMI</v>
          </cell>
          <cell r="J1695" t="str">
            <v>ERMI / SIRMI GROUP</v>
          </cell>
          <cell r="K1695" t="str">
            <v>CORPORATE</v>
          </cell>
          <cell r="L1695" t="str">
            <v>CORPORATE</v>
          </cell>
        </row>
        <row r="1696">
          <cell r="A1696" t="str">
            <v>QC1</v>
          </cell>
          <cell r="B1696" t="str">
            <v>QC1-10-A-AZ-4DO-050</v>
          </cell>
          <cell r="C1696">
            <v>1109</v>
          </cell>
          <cell r="D1696">
            <v>7228</v>
          </cell>
          <cell r="F1696" t="str">
            <v>Camp Perry LF, OH</v>
          </cell>
          <cell r="G1696" t="str">
            <v>BU-907</v>
          </cell>
          <cell r="H1696" t="str">
            <v>ERMI / SIRMI</v>
          </cell>
          <cell r="I1696" t="str">
            <v>ERMI/SIRMI</v>
          </cell>
          <cell r="J1696" t="str">
            <v>ERMI / SIRMI GROUP</v>
          </cell>
          <cell r="K1696" t="str">
            <v>CORPORATE</v>
          </cell>
          <cell r="L1696" t="str">
            <v>CORPORATE</v>
          </cell>
        </row>
        <row r="1697">
          <cell r="A1697" t="str">
            <v>QC2</v>
          </cell>
          <cell r="B1697" t="str">
            <v>QC2-10-A-AZ-4DO-050</v>
          </cell>
          <cell r="C1697">
            <v>1110</v>
          </cell>
          <cell r="D1697">
            <v>7229</v>
          </cell>
          <cell r="F1697" t="str">
            <v>Casmalia Disposal Site, CA</v>
          </cell>
          <cell r="G1697" t="str">
            <v>BU-907</v>
          </cell>
          <cell r="H1697" t="str">
            <v>ERMI / SIRMI</v>
          </cell>
          <cell r="I1697" t="str">
            <v>ERMI/SIRMI</v>
          </cell>
          <cell r="J1697" t="str">
            <v>ERMI / SIRMI GROUP</v>
          </cell>
          <cell r="K1697" t="str">
            <v>CORPORATE</v>
          </cell>
          <cell r="L1697" t="str">
            <v>CORPORATE</v>
          </cell>
        </row>
        <row r="1698">
          <cell r="A1698" t="str">
            <v>QC3</v>
          </cell>
          <cell r="B1698" t="str">
            <v>QC3-10-A-AZ-4DO-050</v>
          </cell>
          <cell r="C1698">
            <v>1111</v>
          </cell>
          <cell r="D1698">
            <v>7230</v>
          </cell>
          <cell r="F1698" t="str">
            <v>Chemical Control Site, NJ</v>
          </cell>
          <cell r="G1698" t="str">
            <v>BU-907</v>
          </cell>
          <cell r="H1698" t="str">
            <v>ERMI / SIRMI</v>
          </cell>
          <cell r="I1698" t="str">
            <v>ERMI/SIRMI</v>
          </cell>
          <cell r="J1698" t="str">
            <v>ERMI / SIRMI GROUP</v>
          </cell>
          <cell r="K1698" t="str">
            <v>CORPORATE</v>
          </cell>
          <cell r="L1698" t="str">
            <v>CORPORATE</v>
          </cell>
        </row>
        <row r="1699">
          <cell r="A1699" t="str">
            <v>QC4</v>
          </cell>
          <cell r="B1699" t="str">
            <v>QC4-10-A-AZ-4DO-050</v>
          </cell>
          <cell r="C1699">
            <v>1112</v>
          </cell>
          <cell r="D1699">
            <v>7231</v>
          </cell>
          <cell r="F1699" t="str">
            <v>CINNAMINSON, NJ</v>
          </cell>
          <cell r="G1699" t="str">
            <v>BU-907</v>
          </cell>
          <cell r="H1699" t="str">
            <v>ERMI / SIRMI</v>
          </cell>
          <cell r="I1699" t="str">
            <v>ERMI/SIRMI</v>
          </cell>
          <cell r="J1699" t="str">
            <v>ERMI / SIRMI GROUP</v>
          </cell>
          <cell r="K1699" t="str">
            <v>CORPORATE</v>
          </cell>
          <cell r="L1699" t="str">
            <v>CORPORATE</v>
          </cell>
        </row>
        <row r="1700">
          <cell r="A1700" t="str">
            <v>QC5</v>
          </cell>
          <cell r="B1700" t="str">
            <v>QC5-10-A-AZ-4DO-050</v>
          </cell>
          <cell r="C1700">
            <v>1113</v>
          </cell>
          <cell r="D1700">
            <v>7232</v>
          </cell>
          <cell r="F1700" t="str">
            <v>Cleve Reber, LA</v>
          </cell>
          <cell r="G1700" t="str">
            <v>BU-907</v>
          </cell>
          <cell r="H1700" t="str">
            <v>ERMI / SIRMI</v>
          </cell>
          <cell r="I1700" t="str">
            <v>ERMI/SIRMI</v>
          </cell>
          <cell r="J1700" t="str">
            <v>ERMI / SIRMI GROUP</v>
          </cell>
          <cell r="K1700" t="str">
            <v>CORPORATE</v>
          </cell>
          <cell r="L1700" t="str">
            <v>CORPORATE</v>
          </cell>
        </row>
        <row r="1701">
          <cell r="A1701" t="str">
            <v>QC6</v>
          </cell>
          <cell r="B1701" t="str">
            <v>QC6-10-A-AZ-4DO-050</v>
          </cell>
          <cell r="C1701">
            <v>1114</v>
          </cell>
          <cell r="D1701">
            <v>7233</v>
          </cell>
          <cell r="F1701" t="str">
            <v>Coakley Landfill, NH</v>
          </cell>
          <cell r="G1701" t="str">
            <v>BU-907</v>
          </cell>
          <cell r="H1701" t="str">
            <v>ERMI / SIRMI</v>
          </cell>
          <cell r="I1701" t="str">
            <v>ERMI/SIRMI</v>
          </cell>
          <cell r="J1701" t="str">
            <v>ERMI / SIRMI GROUP</v>
          </cell>
          <cell r="K1701" t="str">
            <v>CORPORATE</v>
          </cell>
          <cell r="L1701" t="str">
            <v>CORPORATE</v>
          </cell>
        </row>
        <row r="1702">
          <cell r="A1702" t="str">
            <v>QC7</v>
          </cell>
          <cell r="B1702" t="str">
            <v>QC7-10-A-AZ-4DO-050</v>
          </cell>
          <cell r="C1702">
            <v>1115</v>
          </cell>
          <cell r="D1702">
            <v>7234</v>
          </cell>
          <cell r="F1702" t="str">
            <v>Combe Fill North LF, NJ</v>
          </cell>
          <cell r="G1702" t="str">
            <v>BU-907</v>
          </cell>
          <cell r="H1702" t="str">
            <v>ERMI / SIRMI</v>
          </cell>
          <cell r="I1702" t="str">
            <v>ERMI/SIRMI</v>
          </cell>
          <cell r="J1702" t="str">
            <v>ERMI / SIRMI GROUP</v>
          </cell>
          <cell r="K1702" t="str">
            <v>CORPORATE</v>
          </cell>
          <cell r="L1702" t="str">
            <v>CORPORATE</v>
          </cell>
        </row>
        <row r="1703">
          <cell r="A1703" t="str">
            <v>QC8</v>
          </cell>
          <cell r="B1703" t="str">
            <v>QC8-10-A-AZ-4DO-050</v>
          </cell>
          <cell r="C1703">
            <v>1116</v>
          </cell>
          <cell r="D1703">
            <v>7235</v>
          </cell>
          <cell r="F1703" t="str">
            <v>COMBE FILL SOUTH LF, NJ</v>
          </cell>
          <cell r="G1703" t="str">
            <v>BU-907</v>
          </cell>
          <cell r="H1703" t="str">
            <v>ERMI / SIRMI</v>
          </cell>
          <cell r="I1703" t="str">
            <v>ERMI/SIRMI</v>
          </cell>
          <cell r="J1703" t="str">
            <v>ERMI / SIRMI GROUP</v>
          </cell>
          <cell r="K1703" t="str">
            <v>CORPORATE</v>
          </cell>
          <cell r="L1703" t="str">
            <v>CORPORATE</v>
          </cell>
        </row>
        <row r="1704">
          <cell r="A1704" t="str">
            <v>QC9</v>
          </cell>
          <cell r="B1704" t="str">
            <v>QC9-10-A-AZ-4DO-050</v>
          </cell>
          <cell r="C1704">
            <v>1117</v>
          </cell>
          <cell r="D1704">
            <v>7236</v>
          </cell>
          <cell r="F1704" t="str">
            <v>Combustion Inc. LA</v>
          </cell>
          <cell r="G1704" t="str">
            <v>BU-907</v>
          </cell>
          <cell r="H1704" t="str">
            <v>ERMI / SIRMI</v>
          </cell>
          <cell r="I1704" t="str">
            <v>ERMI/SIRMI</v>
          </cell>
          <cell r="J1704" t="str">
            <v>ERMI / SIRMI GROUP</v>
          </cell>
          <cell r="K1704" t="str">
            <v>CORPORATE</v>
          </cell>
          <cell r="L1704" t="str">
            <v>CORPORATE</v>
          </cell>
        </row>
        <row r="1705">
          <cell r="A1705" t="str">
            <v>QD0</v>
          </cell>
          <cell r="B1705" t="str">
            <v>QD0-10-A-AZ-4DO-050</v>
          </cell>
          <cell r="C1705">
            <v>1118</v>
          </cell>
          <cell r="D1705">
            <v>7237</v>
          </cell>
          <cell r="F1705" t="str">
            <v>Compass Industries LF, OK</v>
          </cell>
          <cell r="G1705" t="str">
            <v>BU-907</v>
          </cell>
          <cell r="H1705" t="str">
            <v>ERMI / SIRMI</v>
          </cell>
          <cell r="I1705" t="str">
            <v>ERMI/SIRMI</v>
          </cell>
          <cell r="J1705" t="str">
            <v>ERMI / SIRMI GROUP</v>
          </cell>
          <cell r="K1705" t="str">
            <v>CORPORATE</v>
          </cell>
          <cell r="L1705" t="str">
            <v>CORPORATE</v>
          </cell>
        </row>
        <row r="1706">
          <cell r="A1706" t="str">
            <v>QD1</v>
          </cell>
          <cell r="B1706" t="str">
            <v>QD1-10-A-AZ-4DO-050</v>
          </cell>
          <cell r="C1706">
            <v>1119</v>
          </cell>
          <cell r="D1706">
            <v>7238</v>
          </cell>
          <cell r="F1706" t="str">
            <v>Conservation Chemical, IN.</v>
          </cell>
          <cell r="G1706" t="str">
            <v>BU-907</v>
          </cell>
          <cell r="H1706" t="str">
            <v>ERMI / SIRMI</v>
          </cell>
          <cell r="I1706" t="str">
            <v>ERMI/SIRMI</v>
          </cell>
          <cell r="J1706" t="str">
            <v>ERMI / SIRMI GROUP</v>
          </cell>
          <cell r="K1706" t="str">
            <v>CORPORATE</v>
          </cell>
          <cell r="L1706" t="str">
            <v>CORPORATE</v>
          </cell>
        </row>
        <row r="1707">
          <cell r="A1707" t="str">
            <v>QD2</v>
          </cell>
          <cell r="B1707" t="str">
            <v>QD2-10-A-AZ-4DO-050</v>
          </cell>
          <cell r="C1707">
            <v>1120</v>
          </cell>
          <cell r="D1707">
            <v>7239</v>
          </cell>
          <cell r="F1707" t="str">
            <v>County Line LF, OH</v>
          </cell>
          <cell r="G1707" t="str">
            <v>BU-907</v>
          </cell>
          <cell r="H1707" t="str">
            <v>ERMI / SIRMI</v>
          </cell>
          <cell r="I1707" t="str">
            <v>ERMI/SIRMI</v>
          </cell>
          <cell r="J1707" t="str">
            <v>ERMI / SIRMI GROUP</v>
          </cell>
          <cell r="K1707" t="str">
            <v>CORPORATE</v>
          </cell>
          <cell r="L1707" t="str">
            <v>CORPORATE</v>
          </cell>
        </row>
        <row r="1708">
          <cell r="A1708" t="str">
            <v>QD3</v>
          </cell>
          <cell r="B1708" t="str">
            <v>QD3-10-A-AZ-4DO-050</v>
          </cell>
          <cell r="C1708">
            <v>1121</v>
          </cell>
          <cell r="D1708">
            <v>7240</v>
          </cell>
          <cell r="F1708" t="str">
            <v>Crescent Acres Tort,LA</v>
          </cell>
          <cell r="G1708" t="str">
            <v>BU-907</v>
          </cell>
          <cell r="H1708" t="str">
            <v>ERMI / SIRMI</v>
          </cell>
          <cell r="I1708" t="str">
            <v>ERMI/SIRMI</v>
          </cell>
          <cell r="J1708" t="str">
            <v>ERMI / SIRMI GROUP</v>
          </cell>
          <cell r="K1708" t="str">
            <v>CORPORATE</v>
          </cell>
          <cell r="L1708" t="str">
            <v>CORPORATE</v>
          </cell>
        </row>
        <row r="1709">
          <cell r="A1709" t="str">
            <v>QD4</v>
          </cell>
          <cell r="B1709" t="str">
            <v>QD4-10-A-AZ-4DO-050</v>
          </cell>
          <cell r="C1709">
            <v>1122</v>
          </cell>
          <cell r="D1709">
            <v>7241</v>
          </cell>
          <cell r="F1709" t="str">
            <v>Davis Liquid Landfill, RI</v>
          </cell>
          <cell r="G1709" t="str">
            <v>BU-907</v>
          </cell>
          <cell r="H1709" t="str">
            <v>ERMI / SIRMI</v>
          </cell>
          <cell r="I1709" t="str">
            <v>ERMI/SIRMI</v>
          </cell>
          <cell r="J1709" t="str">
            <v>ERMI / SIRMI GROUP</v>
          </cell>
          <cell r="K1709" t="str">
            <v>CORPORATE</v>
          </cell>
          <cell r="L1709" t="str">
            <v>CORPORATE</v>
          </cell>
        </row>
        <row r="1710">
          <cell r="A1710" t="str">
            <v>QD5</v>
          </cell>
          <cell r="B1710" t="str">
            <v>QD5-10-A-AZ-4DO-050</v>
          </cell>
          <cell r="C1710">
            <v>1123</v>
          </cell>
          <cell r="D1710">
            <v>7242</v>
          </cell>
          <cell r="F1710" t="str">
            <v>Doepke Holliday LF, MO</v>
          </cell>
          <cell r="G1710" t="str">
            <v>BU-907</v>
          </cell>
          <cell r="H1710" t="str">
            <v>ERMI / SIRMI</v>
          </cell>
          <cell r="I1710" t="str">
            <v>ERMI/SIRMI</v>
          </cell>
          <cell r="J1710" t="str">
            <v>ERMI / SIRMI GROUP</v>
          </cell>
          <cell r="K1710" t="str">
            <v>CORPORATE</v>
          </cell>
          <cell r="L1710" t="str">
            <v>CORPORATE</v>
          </cell>
        </row>
        <row r="1711">
          <cell r="A1711" t="str">
            <v>QD6</v>
          </cell>
          <cell r="B1711" t="str">
            <v>QD6-10-A-AZ-4DO-050</v>
          </cell>
          <cell r="C1711">
            <v>1124</v>
          </cell>
          <cell r="D1711">
            <v>7243</v>
          </cell>
          <cell r="F1711" t="str">
            <v>Double Eagle Refinery, OK</v>
          </cell>
          <cell r="G1711" t="str">
            <v>BU-907</v>
          </cell>
          <cell r="H1711" t="str">
            <v>ERMI / SIRMI</v>
          </cell>
          <cell r="I1711" t="str">
            <v>ERMI/SIRMI</v>
          </cell>
          <cell r="J1711" t="str">
            <v>ERMI / SIRMI GROUP</v>
          </cell>
          <cell r="K1711" t="str">
            <v>CORPORATE</v>
          </cell>
          <cell r="L1711" t="str">
            <v>CORPORATE</v>
          </cell>
        </row>
        <row r="1712">
          <cell r="A1712" t="str">
            <v>QD7</v>
          </cell>
          <cell r="B1712" t="str">
            <v>QD7-10-A-AZ-4DO-050</v>
          </cell>
          <cell r="C1712">
            <v>1125</v>
          </cell>
          <cell r="D1712">
            <v>7244</v>
          </cell>
          <cell r="F1712" t="str">
            <v>Dover Municipal LF, NH</v>
          </cell>
          <cell r="G1712" t="str">
            <v>BU-907</v>
          </cell>
          <cell r="H1712" t="str">
            <v>ERMI / SIRMI</v>
          </cell>
          <cell r="I1712" t="str">
            <v>ERMI/SIRMI</v>
          </cell>
          <cell r="J1712" t="str">
            <v>ERMI / SIRMI GROUP</v>
          </cell>
          <cell r="K1712" t="str">
            <v>CORPORATE</v>
          </cell>
          <cell r="L1712" t="str">
            <v>CORPORATE</v>
          </cell>
        </row>
        <row r="1713">
          <cell r="A1713" t="str">
            <v>QD8</v>
          </cell>
          <cell r="B1713" t="str">
            <v>QD8-10-A-AZ-4DO-050</v>
          </cell>
          <cell r="C1713">
            <v>1126</v>
          </cell>
          <cell r="D1713">
            <v>7245</v>
          </cell>
          <cell r="F1713" t="str">
            <v>DSI's Lee ST. Facility, MS</v>
          </cell>
          <cell r="G1713" t="str">
            <v>BU-907</v>
          </cell>
          <cell r="H1713" t="str">
            <v>ERMI / SIRMI</v>
          </cell>
          <cell r="I1713" t="str">
            <v>ERMI/SIRMI</v>
          </cell>
          <cell r="J1713" t="str">
            <v>ERMI / SIRMI GROUP</v>
          </cell>
          <cell r="K1713" t="str">
            <v>CORPORATE</v>
          </cell>
          <cell r="L1713" t="str">
            <v>CORPORATE</v>
          </cell>
        </row>
        <row r="1714">
          <cell r="A1714" t="str">
            <v>QD9</v>
          </cell>
          <cell r="B1714" t="str">
            <v>QD9-10-A-AZ-4DO-050</v>
          </cell>
          <cell r="C1714">
            <v>1127</v>
          </cell>
          <cell r="D1714">
            <v>7246</v>
          </cell>
          <cell r="F1714" t="str">
            <v>Dura LF, OH</v>
          </cell>
          <cell r="G1714" t="str">
            <v>BU-907</v>
          </cell>
          <cell r="H1714" t="str">
            <v>ERMI / SIRMI</v>
          </cell>
          <cell r="I1714" t="str">
            <v>ERMI/SIRMI</v>
          </cell>
          <cell r="J1714" t="str">
            <v>ERMI / SIRMI GROUP</v>
          </cell>
          <cell r="K1714" t="str">
            <v>CORPORATE</v>
          </cell>
          <cell r="L1714" t="str">
            <v>CORPORATE</v>
          </cell>
        </row>
        <row r="1715">
          <cell r="A1715" t="str">
            <v>QE1</v>
          </cell>
          <cell r="B1715" t="str">
            <v>QE1-10-A-AZ-4DO-050</v>
          </cell>
          <cell r="C1715">
            <v>1129</v>
          </cell>
          <cell r="D1715">
            <v>7247</v>
          </cell>
          <cell r="F1715" t="str">
            <v>Eastern Chemical Specialties</v>
          </cell>
          <cell r="G1715" t="str">
            <v>BU-907</v>
          </cell>
          <cell r="H1715" t="str">
            <v>ERMI / SIRMI</v>
          </cell>
          <cell r="I1715" t="str">
            <v>ERMI/SIRMI</v>
          </cell>
          <cell r="J1715" t="str">
            <v>ERMI / SIRMI GROUP</v>
          </cell>
          <cell r="K1715" t="str">
            <v>CORPORATE</v>
          </cell>
          <cell r="L1715" t="str">
            <v>CORPORATE</v>
          </cell>
        </row>
        <row r="1716">
          <cell r="A1716" t="str">
            <v>QE2</v>
          </cell>
          <cell r="B1716" t="str">
            <v>QE2-10-A-AZ-4DO-050</v>
          </cell>
          <cell r="C1716">
            <v>1130</v>
          </cell>
          <cell r="D1716">
            <v>7248</v>
          </cell>
          <cell r="F1716" t="str">
            <v>Elgin Salvage, IL</v>
          </cell>
          <cell r="G1716" t="str">
            <v>BU-907</v>
          </cell>
          <cell r="H1716" t="str">
            <v>ERMI / SIRMI</v>
          </cell>
          <cell r="I1716" t="str">
            <v>ERMI/SIRMI</v>
          </cell>
          <cell r="J1716" t="str">
            <v>ERMI / SIRMI GROUP</v>
          </cell>
          <cell r="K1716" t="str">
            <v>CORPORATE</v>
          </cell>
          <cell r="L1716" t="str">
            <v>CORPORATE</v>
          </cell>
        </row>
        <row r="1717">
          <cell r="A1717" t="str">
            <v>QE3</v>
          </cell>
          <cell r="B1717" t="str">
            <v>QE3-10-A-AZ-4DO-050</v>
          </cell>
          <cell r="C1717">
            <v>1131</v>
          </cell>
          <cell r="D1717">
            <v>7249</v>
          </cell>
          <cell r="F1717" t="str">
            <v>Forrest Waste LF, MI</v>
          </cell>
          <cell r="G1717" t="str">
            <v>BU-907</v>
          </cell>
          <cell r="H1717" t="str">
            <v>ERMI / SIRMI</v>
          </cell>
          <cell r="I1717" t="str">
            <v>ERMI/SIRMI</v>
          </cell>
          <cell r="J1717" t="str">
            <v>ERMI / SIRMI GROUP</v>
          </cell>
          <cell r="K1717" t="str">
            <v>CORPORATE</v>
          </cell>
          <cell r="L1717" t="str">
            <v>CORPORATE</v>
          </cell>
        </row>
        <row r="1718">
          <cell r="A1718" t="str">
            <v>QE4</v>
          </cell>
          <cell r="B1718" t="str">
            <v>QE4-10-A-AZ-4DO-050</v>
          </cell>
          <cell r="C1718">
            <v>1132</v>
          </cell>
          <cell r="D1718">
            <v>7250</v>
          </cell>
          <cell r="F1718" t="str">
            <v>Four County LF, IN</v>
          </cell>
          <cell r="G1718" t="str">
            <v>BU-907</v>
          </cell>
          <cell r="H1718" t="str">
            <v>ERMI / SIRMI</v>
          </cell>
          <cell r="I1718" t="str">
            <v>ERMI/SIRMI</v>
          </cell>
          <cell r="J1718" t="str">
            <v>ERMI / SIRMI GROUP</v>
          </cell>
          <cell r="K1718" t="str">
            <v>CORPORATE</v>
          </cell>
          <cell r="L1718" t="str">
            <v>CORPORATE</v>
          </cell>
        </row>
        <row r="1719">
          <cell r="A1719" t="str">
            <v>QE5</v>
          </cell>
          <cell r="B1719" t="str">
            <v>QE5-10-A-AZ-4DO-050</v>
          </cell>
          <cell r="C1719">
            <v>1133</v>
          </cell>
          <cell r="D1719">
            <v>7251</v>
          </cell>
          <cell r="F1719" t="str">
            <v>Fournier Lagoon/Gemme Property</v>
          </cell>
          <cell r="G1719" t="str">
            <v>BU-907</v>
          </cell>
          <cell r="H1719" t="str">
            <v>ERMI / SIRMI</v>
          </cell>
          <cell r="I1719" t="str">
            <v>ERMI/SIRMI</v>
          </cell>
          <cell r="J1719" t="str">
            <v>ERMI / SIRMI GROUP</v>
          </cell>
          <cell r="K1719" t="str">
            <v>CORPORATE</v>
          </cell>
          <cell r="L1719" t="str">
            <v>CORPORATE</v>
          </cell>
        </row>
        <row r="1720">
          <cell r="A1720" t="str">
            <v>QE7</v>
          </cell>
          <cell r="B1720" t="str">
            <v>QE7-10-A-AZ-4DO-050</v>
          </cell>
          <cell r="C1720">
            <v>1135</v>
          </cell>
          <cell r="D1720">
            <v>7252</v>
          </cell>
          <cell r="F1720" t="str">
            <v>G&amp;H LF, MI</v>
          </cell>
          <cell r="G1720" t="str">
            <v>BU-907</v>
          </cell>
          <cell r="H1720" t="str">
            <v>ERMI / SIRMI</v>
          </cell>
          <cell r="I1720" t="str">
            <v>ERMI/SIRMI</v>
          </cell>
          <cell r="J1720" t="str">
            <v>ERMI / SIRMI GROUP</v>
          </cell>
          <cell r="K1720" t="str">
            <v>CORPORATE</v>
          </cell>
          <cell r="L1720" t="str">
            <v>CORPORATE</v>
          </cell>
        </row>
        <row r="1721">
          <cell r="A1721" t="str">
            <v>QE9</v>
          </cell>
          <cell r="B1721" t="str">
            <v>QE9-10-A-AZ-4DO-050</v>
          </cell>
          <cell r="C1721">
            <v>1137</v>
          </cell>
          <cell r="D1721">
            <v>7253</v>
          </cell>
          <cell r="F1721" t="str">
            <v>Global LF, NJ</v>
          </cell>
          <cell r="G1721" t="str">
            <v>BU-907</v>
          </cell>
          <cell r="H1721" t="str">
            <v>ERMI / SIRMI</v>
          </cell>
          <cell r="I1721" t="str">
            <v>ERMI/SIRMI</v>
          </cell>
          <cell r="J1721" t="str">
            <v>ERMI / SIRMI GROUP</v>
          </cell>
          <cell r="K1721" t="str">
            <v>CORPORATE</v>
          </cell>
          <cell r="L1721" t="str">
            <v>CORPORATE</v>
          </cell>
        </row>
        <row r="1722">
          <cell r="A1722" t="str">
            <v>QF0</v>
          </cell>
          <cell r="B1722" t="str">
            <v>QF0-10-A-AZ-4DO-050</v>
          </cell>
          <cell r="C1722">
            <v>1138</v>
          </cell>
          <cell r="D1722">
            <v>7254</v>
          </cell>
          <cell r="F1722" t="str">
            <v>Green River Disposal Site, KY</v>
          </cell>
          <cell r="G1722" t="str">
            <v>BU-907</v>
          </cell>
          <cell r="H1722" t="str">
            <v>ERMI / SIRMI</v>
          </cell>
          <cell r="I1722" t="str">
            <v>ERMI/SIRMI</v>
          </cell>
          <cell r="J1722" t="str">
            <v>ERMI / SIRMI GROUP</v>
          </cell>
          <cell r="K1722" t="str">
            <v>CORPORATE</v>
          </cell>
          <cell r="L1722" t="str">
            <v>CORPORATE</v>
          </cell>
        </row>
        <row r="1723">
          <cell r="A1723" t="str">
            <v>QF2</v>
          </cell>
          <cell r="B1723" t="str">
            <v>QF2-10-A-AZ-4DO-050</v>
          </cell>
          <cell r="C1723">
            <v>1140</v>
          </cell>
          <cell r="D1723">
            <v>7255</v>
          </cell>
          <cell r="F1723" t="str">
            <v>Haverhill Municipal LF, MA</v>
          </cell>
          <cell r="G1723" t="str">
            <v>BU-907</v>
          </cell>
          <cell r="H1723" t="str">
            <v>ERMI / SIRMI</v>
          </cell>
          <cell r="I1723" t="str">
            <v>ERMI/SIRMI</v>
          </cell>
          <cell r="J1723" t="str">
            <v>ERMI / SIRMI GROUP</v>
          </cell>
          <cell r="K1723" t="str">
            <v>CORPORATE</v>
          </cell>
          <cell r="L1723" t="str">
            <v>CORPORATE</v>
          </cell>
        </row>
        <row r="1724">
          <cell r="A1724" t="str">
            <v>QF3</v>
          </cell>
          <cell r="B1724" t="str">
            <v>QF3-10-A-AZ-4DO-050</v>
          </cell>
          <cell r="C1724">
            <v>1141</v>
          </cell>
          <cell r="D1724">
            <v>7256</v>
          </cell>
          <cell r="F1724" t="str">
            <v>Healthways Site, DE</v>
          </cell>
          <cell r="G1724" t="str">
            <v>BU-907</v>
          </cell>
          <cell r="H1724" t="str">
            <v>ERMI / SIRMI</v>
          </cell>
          <cell r="I1724" t="str">
            <v>ERMI/SIRMI</v>
          </cell>
          <cell r="J1724" t="str">
            <v>ERMI / SIRMI GROUP</v>
          </cell>
          <cell r="K1724" t="str">
            <v>CORPORATE</v>
          </cell>
          <cell r="L1724" t="str">
            <v>CORPORATE</v>
          </cell>
        </row>
        <row r="1725">
          <cell r="A1725" t="str">
            <v>QF4</v>
          </cell>
          <cell r="B1725" t="str">
            <v>QF4-10-A-AZ-4DO-050</v>
          </cell>
          <cell r="C1725">
            <v>1142</v>
          </cell>
          <cell r="D1725">
            <v>7257</v>
          </cell>
          <cell r="F1725" t="str">
            <v>Helen Kramer Landfill</v>
          </cell>
          <cell r="G1725" t="str">
            <v>BU-907</v>
          </cell>
          <cell r="H1725" t="str">
            <v>ERMI / SIRMI</v>
          </cell>
          <cell r="I1725" t="str">
            <v>ERMI/SIRMI</v>
          </cell>
          <cell r="J1725" t="str">
            <v>ERMI / SIRMI GROUP</v>
          </cell>
          <cell r="K1725" t="str">
            <v>CORPORATE</v>
          </cell>
          <cell r="L1725" t="str">
            <v>CORPORATE</v>
          </cell>
        </row>
        <row r="1726">
          <cell r="A1726" t="str">
            <v>QF5</v>
          </cell>
          <cell r="B1726" t="str">
            <v>QF5-10-A-AZ-4DO-050</v>
          </cell>
          <cell r="C1726">
            <v>1143</v>
          </cell>
          <cell r="D1726">
            <v>7258</v>
          </cell>
          <cell r="F1726" t="str">
            <v>Helen Kramer LF, NJ</v>
          </cell>
          <cell r="G1726" t="str">
            <v>BU-907</v>
          </cell>
          <cell r="H1726" t="str">
            <v>ERMI / SIRMI</v>
          </cell>
          <cell r="I1726" t="str">
            <v>ERMI/SIRMI</v>
          </cell>
          <cell r="J1726" t="str">
            <v>ERMI / SIRMI GROUP</v>
          </cell>
          <cell r="K1726" t="str">
            <v>CORPORATE</v>
          </cell>
          <cell r="L1726" t="str">
            <v>CORPORATE</v>
          </cell>
        </row>
        <row r="1727">
          <cell r="A1727" t="str">
            <v>QF7</v>
          </cell>
          <cell r="B1727" t="str">
            <v>QF7-10-A-AZ-4DO-050</v>
          </cell>
          <cell r="C1727">
            <v>1145</v>
          </cell>
          <cell r="D1727">
            <v>7259</v>
          </cell>
          <cell r="F1727" t="str">
            <v>Shaffer (Iron Horse Park), MA</v>
          </cell>
          <cell r="G1727" t="str">
            <v>BU-907</v>
          </cell>
          <cell r="H1727" t="str">
            <v>ERMI / SIRMI</v>
          </cell>
          <cell r="I1727" t="str">
            <v>ERMI/SIRMI</v>
          </cell>
          <cell r="J1727" t="str">
            <v>ERMI / SIRMI GROUP</v>
          </cell>
          <cell r="K1727" t="str">
            <v>CORPORATE</v>
          </cell>
          <cell r="L1727" t="str">
            <v>CORPORATE</v>
          </cell>
        </row>
        <row r="1728">
          <cell r="A1728" t="str">
            <v>QF8</v>
          </cell>
          <cell r="B1728" t="str">
            <v>QF8-10-A-AZ-4DO-050</v>
          </cell>
          <cell r="C1728">
            <v>1146</v>
          </cell>
          <cell r="D1728">
            <v>7260</v>
          </cell>
          <cell r="F1728" t="str">
            <v>Iron Works</v>
          </cell>
          <cell r="G1728" t="str">
            <v>BU-907</v>
          </cell>
          <cell r="H1728" t="str">
            <v>ERMI / SIRMI</v>
          </cell>
          <cell r="I1728" t="str">
            <v>ERMI/SIRMI</v>
          </cell>
          <cell r="J1728" t="str">
            <v>ERMI / SIRMI GROUP</v>
          </cell>
          <cell r="K1728" t="str">
            <v>CORPORATE</v>
          </cell>
          <cell r="L1728" t="str">
            <v>CORPORATE</v>
          </cell>
        </row>
        <row r="1729">
          <cell r="A1729" t="str">
            <v>QF9</v>
          </cell>
          <cell r="B1729" t="str">
            <v>QF9-10-A-AZ-4DO-050</v>
          </cell>
          <cell r="C1729">
            <v>1147</v>
          </cell>
          <cell r="D1729">
            <v>7261</v>
          </cell>
          <cell r="F1729" t="str">
            <v>J.I.S. Ind. Service LF, NJ</v>
          </cell>
          <cell r="G1729" t="str">
            <v>BU-907</v>
          </cell>
          <cell r="H1729" t="str">
            <v>ERMI / SIRMI</v>
          </cell>
          <cell r="I1729" t="str">
            <v>ERMI/SIRMI</v>
          </cell>
          <cell r="J1729" t="str">
            <v>ERMI / SIRMI GROUP</v>
          </cell>
          <cell r="K1729" t="str">
            <v>CORPORATE</v>
          </cell>
          <cell r="L1729" t="str">
            <v>CORPORATE</v>
          </cell>
        </row>
        <row r="1730">
          <cell r="A1730" t="str">
            <v>QG0</v>
          </cell>
          <cell r="B1730" t="str">
            <v>QG0-10-A-AZ-4DO-050</v>
          </cell>
          <cell r="C1730">
            <v>1148</v>
          </cell>
          <cell r="D1730">
            <v>7262</v>
          </cell>
          <cell r="F1730" t="str">
            <v>Jack's Creek (Sitkin), PA</v>
          </cell>
          <cell r="G1730" t="str">
            <v>BU-907</v>
          </cell>
          <cell r="H1730" t="str">
            <v>ERMI / SIRMI</v>
          </cell>
          <cell r="I1730" t="str">
            <v>ERMI/SIRMI</v>
          </cell>
          <cell r="J1730" t="str">
            <v>ERMI / SIRMI GROUP</v>
          </cell>
          <cell r="K1730" t="str">
            <v>CORPORATE</v>
          </cell>
          <cell r="L1730" t="str">
            <v>CORPORATE</v>
          </cell>
        </row>
        <row r="1731">
          <cell r="A1731" t="str">
            <v>QG1</v>
          </cell>
          <cell r="B1731" t="str">
            <v>QG1-10-A-AZ-4DO-050</v>
          </cell>
          <cell r="C1731">
            <v>1149</v>
          </cell>
          <cell r="D1731">
            <v>7263</v>
          </cell>
          <cell r="F1731" t="str">
            <v>Johnstown LF, NY</v>
          </cell>
          <cell r="G1731" t="str">
            <v>BU-907</v>
          </cell>
          <cell r="H1731" t="str">
            <v>ERMI / SIRMI</v>
          </cell>
          <cell r="I1731" t="str">
            <v>ERMI/SIRMI</v>
          </cell>
          <cell r="J1731" t="str">
            <v>ERMI / SIRMI GROUP</v>
          </cell>
          <cell r="K1731" t="str">
            <v>CORPORATE</v>
          </cell>
          <cell r="L1731" t="str">
            <v>CORPORATE</v>
          </cell>
        </row>
        <row r="1732">
          <cell r="A1732" t="str">
            <v>QG2</v>
          </cell>
          <cell r="B1732" t="str">
            <v>QG2-10-A-AZ-4DO-050</v>
          </cell>
          <cell r="C1732">
            <v>1150</v>
          </cell>
          <cell r="D1732">
            <v>7264</v>
          </cell>
          <cell r="F1732" t="str">
            <v>Juncos LF, PR</v>
          </cell>
          <cell r="G1732" t="str">
            <v>BU-907</v>
          </cell>
          <cell r="H1732" t="str">
            <v>ERMI / SIRMI</v>
          </cell>
          <cell r="I1732" t="str">
            <v>ERMI/SIRMI</v>
          </cell>
          <cell r="J1732" t="str">
            <v>ERMI / SIRMI GROUP</v>
          </cell>
          <cell r="K1732" t="str">
            <v>CORPORATE</v>
          </cell>
          <cell r="L1732" t="str">
            <v>CORPORATE</v>
          </cell>
        </row>
        <row r="1733">
          <cell r="A1733" t="str">
            <v>QG3</v>
          </cell>
          <cell r="B1733" t="str">
            <v>QG3-10-A-AZ-4DO-050</v>
          </cell>
          <cell r="C1733">
            <v>1151</v>
          </cell>
          <cell r="D1733">
            <v>7265</v>
          </cell>
          <cell r="F1733" t="str">
            <v>Kane &amp; Lombard St. MD.</v>
          </cell>
          <cell r="G1733" t="str">
            <v>BU-907</v>
          </cell>
          <cell r="H1733" t="str">
            <v>ERMI / SIRMI</v>
          </cell>
          <cell r="I1733" t="str">
            <v>ERMI/SIRMI</v>
          </cell>
          <cell r="J1733" t="str">
            <v>ERMI / SIRMI GROUP</v>
          </cell>
          <cell r="K1733" t="str">
            <v>CORPORATE</v>
          </cell>
          <cell r="L1733" t="str">
            <v>CORPORATE</v>
          </cell>
        </row>
        <row r="1734">
          <cell r="A1734" t="str">
            <v>QG4</v>
          </cell>
          <cell r="B1734" t="str">
            <v>QG4-10-A-AZ-4DO-050</v>
          </cell>
          <cell r="C1734">
            <v>1152</v>
          </cell>
          <cell r="D1734">
            <v>7266</v>
          </cell>
          <cell r="F1734" t="str">
            <v>Kent County LF (Houston LF),DE</v>
          </cell>
          <cell r="G1734" t="str">
            <v>BU-907</v>
          </cell>
          <cell r="H1734" t="str">
            <v>ERMI / SIRMI</v>
          </cell>
          <cell r="I1734" t="str">
            <v>ERMI/SIRMI</v>
          </cell>
          <cell r="J1734" t="str">
            <v>ERMI / SIRMI GROUP</v>
          </cell>
          <cell r="K1734" t="str">
            <v>CORPORATE</v>
          </cell>
          <cell r="L1734" t="str">
            <v>CORPORATE</v>
          </cell>
        </row>
        <row r="1735">
          <cell r="A1735" t="str">
            <v>QG5</v>
          </cell>
          <cell r="B1735" t="str">
            <v>QG5-10-A-AZ-4DO-050</v>
          </cell>
          <cell r="C1735">
            <v>1153</v>
          </cell>
          <cell r="D1735">
            <v>7267</v>
          </cell>
          <cell r="F1735" t="str">
            <v>Kin-Buc LF(Transtech), NJ</v>
          </cell>
          <cell r="G1735" t="str">
            <v>BU-907</v>
          </cell>
          <cell r="H1735" t="str">
            <v>ERMI / SIRMI</v>
          </cell>
          <cell r="I1735" t="str">
            <v>ERMI/SIRMI</v>
          </cell>
          <cell r="J1735" t="str">
            <v>ERMI / SIRMI GROUP</v>
          </cell>
          <cell r="K1735" t="str">
            <v>CORPORATE</v>
          </cell>
          <cell r="L1735" t="str">
            <v>CORPORATE</v>
          </cell>
        </row>
        <row r="1736">
          <cell r="A1736" t="str">
            <v>QG6</v>
          </cell>
          <cell r="B1736" t="str">
            <v>QG6-10-A-AZ-4DO-050</v>
          </cell>
          <cell r="C1736">
            <v>1154</v>
          </cell>
          <cell r="D1736">
            <v>7268</v>
          </cell>
          <cell r="F1736" t="str">
            <v>Kings Road Site, OH</v>
          </cell>
          <cell r="G1736" t="str">
            <v>BU-907</v>
          </cell>
          <cell r="H1736" t="str">
            <v>ERMI / SIRMI</v>
          </cell>
          <cell r="I1736" t="str">
            <v>ERMI/SIRMI</v>
          </cell>
          <cell r="J1736" t="str">
            <v>ERMI / SIRMI GROUP</v>
          </cell>
          <cell r="K1736" t="str">
            <v>CORPORATE</v>
          </cell>
          <cell r="L1736" t="str">
            <v>CORPORATE</v>
          </cell>
        </row>
        <row r="1737">
          <cell r="A1737" t="str">
            <v>QG7</v>
          </cell>
          <cell r="B1737" t="str">
            <v>QG7-10-A-AZ-4DO-050</v>
          </cell>
          <cell r="C1737">
            <v>1155</v>
          </cell>
          <cell r="D1737">
            <v>7269</v>
          </cell>
          <cell r="F1737" t="str">
            <v>Krejci Dump Site, OH</v>
          </cell>
          <cell r="G1737" t="str">
            <v>BU-907</v>
          </cell>
          <cell r="H1737" t="str">
            <v>ERMI / SIRMI</v>
          </cell>
          <cell r="I1737" t="str">
            <v>ERMI/SIRMI</v>
          </cell>
          <cell r="J1737" t="str">
            <v>ERMI / SIRMI GROUP</v>
          </cell>
          <cell r="K1737" t="str">
            <v>CORPORATE</v>
          </cell>
          <cell r="L1737" t="str">
            <v>CORPORATE</v>
          </cell>
        </row>
        <row r="1738">
          <cell r="A1738" t="str">
            <v>QG8</v>
          </cell>
          <cell r="B1738" t="str">
            <v>QG8-10-A-AZ-4DO-050</v>
          </cell>
          <cell r="C1738">
            <v>1156</v>
          </cell>
          <cell r="D1738">
            <v>7270</v>
          </cell>
          <cell r="F1738" t="str">
            <v>Landsburg Mine, WA</v>
          </cell>
          <cell r="G1738" t="str">
            <v>BU-907</v>
          </cell>
          <cell r="H1738" t="str">
            <v>ERMI / SIRMI</v>
          </cell>
          <cell r="I1738" t="str">
            <v>ERMI/SIRMI</v>
          </cell>
          <cell r="J1738" t="str">
            <v>ERMI / SIRMI GROUP</v>
          </cell>
          <cell r="K1738" t="str">
            <v>CORPORATE</v>
          </cell>
          <cell r="L1738" t="str">
            <v>CORPORATE</v>
          </cell>
        </row>
        <row r="1739">
          <cell r="A1739" t="str">
            <v>QG9</v>
          </cell>
          <cell r="B1739" t="str">
            <v>QG9-10-A-AZ-4DO-050</v>
          </cell>
          <cell r="C1739">
            <v>1157</v>
          </cell>
          <cell r="D1739">
            <v>7271</v>
          </cell>
          <cell r="F1739" t="str">
            <v>Laskin Waste Oil, OH</v>
          </cell>
          <cell r="G1739" t="str">
            <v>BU-907</v>
          </cell>
          <cell r="H1739" t="str">
            <v>ERMI / SIRMI</v>
          </cell>
          <cell r="I1739" t="str">
            <v>ERMI/SIRMI</v>
          </cell>
          <cell r="J1739" t="str">
            <v>ERMI / SIRMI GROUP</v>
          </cell>
          <cell r="K1739" t="str">
            <v>CORPORATE</v>
          </cell>
          <cell r="L1739" t="str">
            <v>CORPORATE</v>
          </cell>
        </row>
        <row r="1740">
          <cell r="A1740" t="str">
            <v>QH0</v>
          </cell>
          <cell r="B1740" t="str">
            <v>QH0-10-A-AZ-4DO-050</v>
          </cell>
          <cell r="C1740">
            <v>1158</v>
          </cell>
          <cell r="D1740">
            <v>7272</v>
          </cell>
          <cell r="F1740" t="str">
            <v>Lenz Oil, IL</v>
          </cell>
          <cell r="G1740" t="str">
            <v>BU-907</v>
          </cell>
          <cell r="H1740" t="str">
            <v>ERMI / SIRMI</v>
          </cell>
          <cell r="I1740" t="str">
            <v>ERMI/SIRMI</v>
          </cell>
          <cell r="J1740" t="str">
            <v>ERMI / SIRMI GROUP</v>
          </cell>
          <cell r="K1740" t="str">
            <v>CORPORATE</v>
          </cell>
          <cell r="L1740" t="str">
            <v>CORPORATE</v>
          </cell>
        </row>
        <row r="1741">
          <cell r="A1741" t="str">
            <v>QH1</v>
          </cell>
          <cell r="B1741" t="str">
            <v>QH1-10-A-AZ-4DO-050</v>
          </cell>
          <cell r="C1741">
            <v>1159</v>
          </cell>
          <cell r="D1741">
            <v>7273</v>
          </cell>
          <cell r="F1741" t="str">
            <v>Livingston Tort, LA</v>
          </cell>
          <cell r="G1741" t="str">
            <v>BU-907</v>
          </cell>
          <cell r="H1741" t="str">
            <v>ERMI / SIRMI</v>
          </cell>
          <cell r="I1741" t="str">
            <v>ERMI/SIRMI</v>
          </cell>
          <cell r="J1741" t="str">
            <v>ERMI / SIRMI GROUP</v>
          </cell>
          <cell r="K1741" t="str">
            <v>CORPORATE</v>
          </cell>
          <cell r="L1741" t="str">
            <v>CORPORATE</v>
          </cell>
        </row>
        <row r="1742">
          <cell r="A1742" t="str">
            <v>QH2</v>
          </cell>
          <cell r="B1742" t="str">
            <v>QH2-10-A-AZ-4DO-050</v>
          </cell>
          <cell r="C1742">
            <v>1160</v>
          </cell>
          <cell r="D1742">
            <v>7274</v>
          </cell>
          <cell r="F1742" t="str">
            <v>Lone Pine LF, NJ</v>
          </cell>
          <cell r="G1742" t="str">
            <v>BU-907</v>
          </cell>
          <cell r="H1742" t="str">
            <v>ERMI / SIRMI</v>
          </cell>
          <cell r="I1742" t="str">
            <v>ERMI/SIRMI</v>
          </cell>
          <cell r="J1742" t="str">
            <v>ERMI / SIRMI GROUP</v>
          </cell>
          <cell r="K1742" t="str">
            <v>CORPORATE</v>
          </cell>
          <cell r="L1742" t="str">
            <v>CORPORATE</v>
          </cell>
        </row>
        <row r="1743">
          <cell r="A1743" t="str">
            <v>QH3</v>
          </cell>
          <cell r="B1743" t="str">
            <v>QH3-10-A-AZ-4DO-050</v>
          </cell>
          <cell r="C1743">
            <v>1161</v>
          </cell>
          <cell r="D1743">
            <v>7275</v>
          </cell>
          <cell r="F1743" t="str">
            <v>Maintech (Old Ferry Rd.) TX</v>
          </cell>
          <cell r="G1743" t="str">
            <v>BU-907</v>
          </cell>
          <cell r="H1743" t="str">
            <v>ERMI / SIRMI</v>
          </cell>
          <cell r="I1743" t="str">
            <v>ERMI/SIRMI</v>
          </cell>
          <cell r="J1743" t="str">
            <v>ERMI / SIRMI GROUP</v>
          </cell>
          <cell r="K1743" t="str">
            <v>CORPORATE</v>
          </cell>
          <cell r="L1743" t="str">
            <v>CORPORATE</v>
          </cell>
        </row>
        <row r="1744">
          <cell r="A1744" t="str">
            <v>QH4</v>
          </cell>
          <cell r="B1744" t="str">
            <v>QH4-10-A-AZ-4DO-050</v>
          </cell>
          <cell r="C1744">
            <v>1162</v>
          </cell>
          <cell r="D1744">
            <v>7276</v>
          </cell>
          <cell r="F1744" t="str">
            <v>Marshall/Boulder, Co</v>
          </cell>
          <cell r="G1744" t="str">
            <v>BU-907</v>
          </cell>
          <cell r="H1744" t="str">
            <v>ERMI / SIRMI</v>
          </cell>
          <cell r="I1744" t="str">
            <v>ERMI/SIRMI</v>
          </cell>
          <cell r="J1744" t="str">
            <v>ERMI / SIRMI GROUP</v>
          </cell>
          <cell r="K1744" t="str">
            <v>CORPORATE</v>
          </cell>
          <cell r="L1744" t="str">
            <v>CORPORATE</v>
          </cell>
        </row>
        <row r="1745">
          <cell r="A1745" t="str">
            <v>QH5</v>
          </cell>
          <cell r="B1745" t="str">
            <v>QH5-10-A-AZ-4DO-050</v>
          </cell>
          <cell r="C1745">
            <v>1163</v>
          </cell>
          <cell r="D1745">
            <v>7277</v>
          </cell>
          <cell r="F1745" t="str">
            <v>Mcadoo, PA</v>
          </cell>
          <cell r="G1745" t="str">
            <v>BU-907</v>
          </cell>
          <cell r="H1745" t="str">
            <v>ERMI / SIRMI</v>
          </cell>
          <cell r="I1745" t="str">
            <v>ERMI/SIRMI</v>
          </cell>
          <cell r="J1745" t="str">
            <v>ERMI / SIRMI GROUP</v>
          </cell>
          <cell r="K1745" t="str">
            <v>CORPORATE</v>
          </cell>
          <cell r="L1745" t="str">
            <v>CORPORATE</v>
          </cell>
        </row>
        <row r="1746">
          <cell r="A1746" t="str">
            <v>QH6</v>
          </cell>
          <cell r="B1746" t="str">
            <v>QH6-10-A-AZ-4DO-050</v>
          </cell>
          <cell r="C1746">
            <v>1164</v>
          </cell>
          <cell r="D1746">
            <v>7278</v>
          </cell>
          <cell r="F1746" t="str">
            <v>Metamora LF, MI</v>
          </cell>
          <cell r="G1746" t="str">
            <v>BU-907</v>
          </cell>
          <cell r="H1746" t="str">
            <v>ERMI / SIRMI</v>
          </cell>
          <cell r="I1746" t="str">
            <v>ERMI/SIRMI</v>
          </cell>
          <cell r="J1746" t="str">
            <v>ERMI / SIRMI GROUP</v>
          </cell>
          <cell r="K1746" t="str">
            <v>CORPORATE</v>
          </cell>
          <cell r="L1746" t="str">
            <v>CORPORATE</v>
          </cell>
        </row>
        <row r="1747">
          <cell r="A1747" t="str">
            <v>QH8</v>
          </cell>
          <cell r="B1747" t="str">
            <v>QH8-10-A-AZ-4DO-050</v>
          </cell>
          <cell r="C1747">
            <v>1166</v>
          </cell>
          <cell r="D1747">
            <v>7279</v>
          </cell>
          <cell r="F1747" t="str">
            <v>Old Toth/HillTop LF, OH</v>
          </cell>
          <cell r="G1747" t="str">
            <v>BU-907</v>
          </cell>
          <cell r="H1747" t="str">
            <v>ERMI / SIRMI</v>
          </cell>
          <cell r="I1747" t="str">
            <v>ERMI/SIRMI</v>
          </cell>
          <cell r="J1747" t="str">
            <v>ERMI / SIRMI GROUP</v>
          </cell>
          <cell r="K1747" t="str">
            <v>CORPORATE</v>
          </cell>
          <cell r="L1747" t="str">
            <v>CORPORATE</v>
          </cell>
        </row>
        <row r="1748">
          <cell r="A1748" t="str">
            <v>QH9</v>
          </cell>
          <cell r="B1748" t="str">
            <v>QH9-10-A-AZ-4DO-050</v>
          </cell>
          <cell r="C1748">
            <v>1167</v>
          </cell>
          <cell r="D1748">
            <v>7280</v>
          </cell>
          <cell r="F1748" t="str">
            <v>Peterson/Puritan, NJ</v>
          </cell>
          <cell r="G1748" t="str">
            <v>BU-907</v>
          </cell>
          <cell r="H1748" t="str">
            <v>ERMI / SIRMI</v>
          </cell>
          <cell r="I1748" t="str">
            <v>ERMI/SIRMI</v>
          </cell>
          <cell r="J1748" t="str">
            <v>ERMI / SIRMI GROUP</v>
          </cell>
          <cell r="K1748" t="str">
            <v>CORPORATE</v>
          </cell>
          <cell r="L1748" t="str">
            <v>CORPORATE</v>
          </cell>
        </row>
        <row r="1749">
          <cell r="A1749" t="str">
            <v>QI2</v>
          </cell>
          <cell r="B1749" t="str">
            <v>QI2-10-A-AZ-4DO-050</v>
          </cell>
          <cell r="C1749">
            <v>1169</v>
          </cell>
          <cell r="D1749">
            <v>7281</v>
          </cell>
          <cell r="F1749" t="str">
            <v>Pitt County LF, NC</v>
          </cell>
          <cell r="G1749" t="str">
            <v>BU-907</v>
          </cell>
          <cell r="H1749" t="str">
            <v>ERMI / SIRMI</v>
          </cell>
          <cell r="I1749" t="str">
            <v>ERMI/SIRMI</v>
          </cell>
          <cell r="J1749" t="str">
            <v>ERMI / SIRMI GROUP</v>
          </cell>
          <cell r="K1749" t="str">
            <v>CORPORATE</v>
          </cell>
          <cell r="L1749" t="str">
            <v>CORPORATE</v>
          </cell>
        </row>
        <row r="1750">
          <cell r="A1750" t="str">
            <v>QI3</v>
          </cell>
          <cell r="B1750" t="str">
            <v>QI3-10-A-AZ-4DO-050</v>
          </cell>
          <cell r="C1750">
            <v>1170</v>
          </cell>
          <cell r="D1750">
            <v>7282</v>
          </cell>
          <cell r="F1750" t="str">
            <v>PJP LF, NJ</v>
          </cell>
          <cell r="G1750" t="str">
            <v>BU-907</v>
          </cell>
          <cell r="H1750" t="str">
            <v>ERMI / SIRMI</v>
          </cell>
          <cell r="I1750" t="str">
            <v>ERMI/SIRMI</v>
          </cell>
          <cell r="J1750" t="str">
            <v>ERMI / SIRMI GROUP</v>
          </cell>
          <cell r="K1750" t="str">
            <v>CORPORATE</v>
          </cell>
          <cell r="L1750" t="str">
            <v>CORPORATE</v>
          </cell>
        </row>
        <row r="1751">
          <cell r="A1751" t="str">
            <v>QI4</v>
          </cell>
          <cell r="B1751" t="str">
            <v>QI4-10-A-AZ-4DO-050</v>
          </cell>
          <cell r="C1751">
            <v>1171</v>
          </cell>
          <cell r="D1751">
            <v>7283</v>
          </cell>
          <cell r="F1751" t="str">
            <v>Pristine, OH</v>
          </cell>
          <cell r="G1751" t="str">
            <v>BU-907</v>
          </cell>
          <cell r="H1751" t="str">
            <v>ERMI / SIRMI</v>
          </cell>
          <cell r="I1751" t="str">
            <v>ERMI/SIRMI</v>
          </cell>
          <cell r="J1751" t="str">
            <v>ERMI / SIRMI GROUP</v>
          </cell>
          <cell r="K1751" t="str">
            <v>CORPORATE</v>
          </cell>
          <cell r="L1751" t="str">
            <v>CORPORATE</v>
          </cell>
        </row>
        <row r="1752">
          <cell r="A1752" t="str">
            <v>QI5</v>
          </cell>
          <cell r="B1752" t="str">
            <v>QI5-10-A-AZ-4DO-050</v>
          </cell>
          <cell r="C1752">
            <v>1172</v>
          </cell>
          <cell r="D1752">
            <v>7284</v>
          </cell>
          <cell r="F1752" t="str">
            <v>Quanta Resources, NJ</v>
          </cell>
          <cell r="G1752" t="str">
            <v>BU-907</v>
          </cell>
          <cell r="H1752" t="str">
            <v>ERMI / SIRMI</v>
          </cell>
          <cell r="I1752" t="str">
            <v>ERMI/SIRMI</v>
          </cell>
          <cell r="J1752" t="str">
            <v>ERMI / SIRMI GROUP</v>
          </cell>
          <cell r="K1752" t="str">
            <v>CORPORATE</v>
          </cell>
          <cell r="L1752" t="str">
            <v>CORPORATE</v>
          </cell>
        </row>
        <row r="1753">
          <cell r="A1753" t="str">
            <v>QI6</v>
          </cell>
          <cell r="B1753" t="str">
            <v>QI6-10-A-AZ-4DO-050</v>
          </cell>
          <cell r="C1753">
            <v>1173</v>
          </cell>
          <cell r="D1753">
            <v>7285</v>
          </cell>
          <cell r="F1753" t="str">
            <v>Quincy Municipal LF, IL</v>
          </cell>
          <cell r="G1753" t="str">
            <v>BU-907</v>
          </cell>
          <cell r="H1753" t="str">
            <v>ERMI / SIRMI</v>
          </cell>
          <cell r="I1753" t="str">
            <v>ERMI/SIRMI</v>
          </cell>
          <cell r="J1753" t="str">
            <v>ERMI / SIRMI GROUP</v>
          </cell>
          <cell r="K1753" t="str">
            <v>CORPORATE</v>
          </cell>
          <cell r="L1753" t="str">
            <v>CORPORATE</v>
          </cell>
        </row>
        <row r="1754">
          <cell r="A1754" t="str">
            <v>QI7</v>
          </cell>
          <cell r="B1754" t="str">
            <v>QI7-10-A-AZ-4DO-050</v>
          </cell>
          <cell r="C1754">
            <v>1174</v>
          </cell>
          <cell r="D1754">
            <v>7286</v>
          </cell>
          <cell r="F1754" t="str">
            <v>Ramp Industries Site, Co</v>
          </cell>
          <cell r="G1754" t="str">
            <v>BU-907</v>
          </cell>
          <cell r="H1754" t="str">
            <v>ERMI / SIRMI</v>
          </cell>
          <cell r="I1754" t="str">
            <v>ERMI/SIRMI</v>
          </cell>
          <cell r="J1754" t="str">
            <v>ERMI / SIRMI GROUP</v>
          </cell>
          <cell r="K1754" t="str">
            <v>CORPORATE</v>
          </cell>
          <cell r="L1754" t="str">
            <v>CORPORATE</v>
          </cell>
        </row>
        <row r="1755">
          <cell r="A1755" t="str">
            <v>QI9</v>
          </cell>
          <cell r="B1755" t="str">
            <v>QI9-10-A-AZ-4DO-050</v>
          </cell>
          <cell r="C1755">
            <v>1176</v>
          </cell>
          <cell r="D1755">
            <v>7287</v>
          </cell>
          <cell r="F1755" t="str">
            <v>Refuse Hideway LF, WI</v>
          </cell>
          <cell r="G1755" t="str">
            <v>BU-907</v>
          </cell>
          <cell r="H1755" t="str">
            <v>ERMI / SIRMI</v>
          </cell>
          <cell r="I1755" t="str">
            <v>ERMI/SIRMI</v>
          </cell>
          <cell r="J1755" t="str">
            <v>ERMI / SIRMI GROUP</v>
          </cell>
          <cell r="K1755" t="str">
            <v>CORPORATE</v>
          </cell>
          <cell r="L1755" t="str">
            <v>CORPORATE</v>
          </cell>
        </row>
        <row r="1756">
          <cell r="A1756" t="str">
            <v>QJ0</v>
          </cell>
          <cell r="B1756" t="str">
            <v>QJ0-10-A-AZ-4DO-050</v>
          </cell>
          <cell r="C1756">
            <v>1177</v>
          </cell>
          <cell r="D1756">
            <v>7288</v>
          </cell>
          <cell r="F1756" t="str">
            <v>Rice Lake LF, WI</v>
          </cell>
          <cell r="G1756" t="str">
            <v>BU-907</v>
          </cell>
          <cell r="H1756" t="str">
            <v>ERMI / SIRMI</v>
          </cell>
          <cell r="I1756" t="str">
            <v>ERMI/SIRMI</v>
          </cell>
          <cell r="J1756" t="str">
            <v>ERMI / SIRMI GROUP</v>
          </cell>
          <cell r="K1756" t="str">
            <v>CORPORATE</v>
          </cell>
          <cell r="L1756" t="str">
            <v>CORPORATE</v>
          </cell>
        </row>
        <row r="1757">
          <cell r="A1757" t="str">
            <v>QJ1</v>
          </cell>
          <cell r="B1757" t="str">
            <v>QJ1-10-A-AZ-4DO-050</v>
          </cell>
          <cell r="C1757">
            <v>1178</v>
          </cell>
          <cell r="D1757">
            <v>7289</v>
          </cell>
          <cell r="F1757" t="str">
            <v>River Road LF, PA</v>
          </cell>
          <cell r="G1757" t="str">
            <v>BU-907</v>
          </cell>
          <cell r="H1757" t="str">
            <v>ERMI / SIRMI</v>
          </cell>
          <cell r="I1757" t="str">
            <v>ERMI/SIRMI</v>
          </cell>
          <cell r="J1757" t="str">
            <v>ERMI / SIRMI GROUP</v>
          </cell>
          <cell r="K1757" t="str">
            <v>CORPORATE</v>
          </cell>
          <cell r="L1757" t="str">
            <v>CORPORATE</v>
          </cell>
        </row>
        <row r="1758">
          <cell r="A1758" t="str">
            <v>QJ4</v>
          </cell>
          <cell r="B1758" t="str">
            <v>QJ4-10-A-AZ-4DO-050</v>
          </cell>
          <cell r="C1758">
            <v>1181</v>
          </cell>
          <cell r="D1758">
            <v>7290</v>
          </cell>
          <cell r="F1758" t="str">
            <v>San Gabriel Basin (Azusa), CA</v>
          </cell>
          <cell r="G1758" t="str">
            <v>BU-907</v>
          </cell>
          <cell r="H1758" t="str">
            <v>ERMI / SIRMI</v>
          </cell>
          <cell r="I1758" t="str">
            <v>ERMI/SIRMI</v>
          </cell>
          <cell r="J1758" t="str">
            <v>ERMI / SIRMI GROUP</v>
          </cell>
          <cell r="K1758" t="str">
            <v>CORPORATE</v>
          </cell>
          <cell r="L1758" t="str">
            <v>CORPORATE</v>
          </cell>
        </row>
        <row r="1759">
          <cell r="A1759" t="str">
            <v>QJ5</v>
          </cell>
          <cell r="B1759" t="str">
            <v>QJ5-10-A-AZ-4DO-050</v>
          </cell>
          <cell r="C1759">
            <v>1182</v>
          </cell>
          <cell r="D1759">
            <v>7291</v>
          </cell>
          <cell r="F1759" t="str">
            <v>Sauget LF Sites, IL</v>
          </cell>
          <cell r="G1759" t="str">
            <v>BU-907</v>
          </cell>
          <cell r="H1759" t="str">
            <v>ERMI / SIRMI</v>
          </cell>
          <cell r="I1759" t="str">
            <v>ERMI/SIRMI</v>
          </cell>
          <cell r="J1759" t="str">
            <v>ERMI / SIRMI GROUP</v>
          </cell>
          <cell r="K1759" t="str">
            <v>CORPORATE</v>
          </cell>
          <cell r="L1759" t="str">
            <v>CORPORATE</v>
          </cell>
        </row>
        <row r="1760">
          <cell r="A1760" t="str">
            <v>QJ6</v>
          </cell>
          <cell r="B1760" t="str">
            <v>QJ6-10-A-AZ-4DO-050</v>
          </cell>
          <cell r="C1760">
            <v>1183</v>
          </cell>
          <cell r="D1760">
            <v>7292</v>
          </cell>
          <cell r="F1760" t="str">
            <v>Sharkey LF, NJ</v>
          </cell>
          <cell r="G1760" t="str">
            <v>BU-907</v>
          </cell>
          <cell r="H1760" t="str">
            <v>ERMI / SIRMI</v>
          </cell>
          <cell r="I1760" t="str">
            <v>ERMI/SIRMI</v>
          </cell>
          <cell r="J1760" t="str">
            <v>ERMI / SIRMI GROUP</v>
          </cell>
          <cell r="K1760" t="str">
            <v>CORPORATE</v>
          </cell>
          <cell r="L1760" t="str">
            <v>CORPORATE</v>
          </cell>
        </row>
        <row r="1761">
          <cell r="A1761" t="str">
            <v>QJ7</v>
          </cell>
          <cell r="B1761" t="str">
            <v>QJ7-10-A-AZ-4DO-050</v>
          </cell>
          <cell r="C1761">
            <v>1184</v>
          </cell>
          <cell r="D1761">
            <v>7293</v>
          </cell>
          <cell r="F1761" t="str">
            <v>Shelby County, TN</v>
          </cell>
          <cell r="G1761" t="str">
            <v>BU-907</v>
          </cell>
          <cell r="H1761" t="str">
            <v>ERMI / SIRMI</v>
          </cell>
          <cell r="I1761" t="str">
            <v>ERMI/SIRMI</v>
          </cell>
          <cell r="J1761" t="str">
            <v>ERMI / SIRMI GROUP</v>
          </cell>
          <cell r="K1761" t="str">
            <v>CORPORATE</v>
          </cell>
          <cell r="L1761" t="str">
            <v>CORPORATE</v>
          </cell>
        </row>
        <row r="1762">
          <cell r="A1762" t="str">
            <v>QJ8</v>
          </cell>
          <cell r="B1762" t="str">
            <v>QJ8-10-A-AZ-4DO-050</v>
          </cell>
          <cell r="C1762">
            <v>1185</v>
          </cell>
          <cell r="D1762">
            <v>7294</v>
          </cell>
          <cell r="F1762" t="str">
            <v>Shockley/Beacon Rd Groce , SC</v>
          </cell>
          <cell r="G1762" t="str">
            <v>BU-907</v>
          </cell>
          <cell r="H1762" t="str">
            <v>ERMI / SIRMI</v>
          </cell>
          <cell r="I1762" t="str">
            <v>ERMI/SIRMI</v>
          </cell>
          <cell r="J1762" t="str">
            <v>ERMI / SIRMI GROUP</v>
          </cell>
          <cell r="K1762" t="str">
            <v>CORPORATE</v>
          </cell>
          <cell r="L1762" t="str">
            <v>CORPORATE</v>
          </cell>
        </row>
        <row r="1763">
          <cell r="A1763" t="str">
            <v>QJ9</v>
          </cell>
          <cell r="B1763" t="str">
            <v>QJ9-10-A-AZ-4DO-050</v>
          </cell>
          <cell r="C1763">
            <v>1186</v>
          </cell>
          <cell r="D1763">
            <v>7295</v>
          </cell>
          <cell r="F1763" t="str">
            <v>Sinton Tort, TX Q9900.2467</v>
          </cell>
          <cell r="G1763" t="str">
            <v>BU-907</v>
          </cell>
          <cell r="H1763" t="str">
            <v>ERMI / SIRMI</v>
          </cell>
          <cell r="I1763" t="str">
            <v>ERMI/SIRMI</v>
          </cell>
          <cell r="J1763" t="str">
            <v>ERMI / SIRMI GROUP</v>
          </cell>
          <cell r="K1763" t="str">
            <v>CORPORATE</v>
          </cell>
          <cell r="L1763" t="str">
            <v>CORPORATE</v>
          </cell>
        </row>
        <row r="1764">
          <cell r="A1764" t="str">
            <v>QK1</v>
          </cell>
          <cell r="B1764" t="str">
            <v>QK1-10-A-AZ-4DO-050</v>
          </cell>
          <cell r="C1764">
            <v>1188</v>
          </cell>
          <cell r="D1764">
            <v>7296</v>
          </cell>
          <cell r="F1764" t="str">
            <v>Sonics, TX</v>
          </cell>
          <cell r="G1764" t="str">
            <v>BU-907</v>
          </cell>
          <cell r="H1764" t="str">
            <v>ERMI / SIRMI</v>
          </cell>
          <cell r="I1764" t="str">
            <v>ERMI/SIRMI</v>
          </cell>
          <cell r="J1764" t="str">
            <v>ERMI / SIRMI GROUP</v>
          </cell>
          <cell r="K1764" t="str">
            <v>CORPORATE</v>
          </cell>
          <cell r="L1764" t="str">
            <v>CORPORATE</v>
          </cell>
        </row>
        <row r="1765">
          <cell r="A1765" t="str">
            <v>QK2</v>
          </cell>
          <cell r="B1765" t="str">
            <v>QK2-10-A-AZ-4DO-050</v>
          </cell>
          <cell r="C1765">
            <v>1189</v>
          </cell>
          <cell r="D1765">
            <v>7297</v>
          </cell>
          <cell r="F1765" t="str">
            <v>Southeast Rockford Site, IL</v>
          </cell>
          <cell r="G1765" t="str">
            <v>BU-907</v>
          </cell>
          <cell r="H1765" t="str">
            <v>ERMI / SIRMI</v>
          </cell>
          <cell r="I1765" t="str">
            <v>ERMI/SIRMI</v>
          </cell>
          <cell r="J1765" t="str">
            <v>ERMI / SIRMI GROUP</v>
          </cell>
          <cell r="K1765" t="str">
            <v>CORPORATE</v>
          </cell>
          <cell r="L1765" t="str">
            <v>CORPORATE</v>
          </cell>
        </row>
        <row r="1766">
          <cell r="A1766" t="str">
            <v>QK3</v>
          </cell>
          <cell r="B1766" t="str">
            <v>QK3-10-A-AZ-4DO-050</v>
          </cell>
          <cell r="C1766">
            <v>1190</v>
          </cell>
          <cell r="D1766">
            <v>7298</v>
          </cell>
          <cell r="F1766" t="str">
            <v>Southern Ocean LF, NJ</v>
          </cell>
          <cell r="G1766" t="str">
            <v>BU-907</v>
          </cell>
          <cell r="H1766" t="str">
            <v>ERMI / SIRMI</v>
          </cell>
          <cell r="I1766" t="str">
            <v>ERMI/SIRMI</v>
          </cell>
          <cell r="J1766" t="str">
            <v>ERMI / SIRMI GROUP</v>
          </cell>
          <cell r="K1766" t="str">
            <v>CORPORATE</v>
          </cell>
          <cell r="L1766" t="str">
            <v>CORPORATE</v>
          </cell>
        </row>
        <row r="1767">
          <cell r="A1767" t="str">
            <v>QK4</v>
          </cell>
          <cell r="B1767" t="str">
            <v>QK4-10-A-AZ-4DO-050</v>
          </cell>
          <cell r="C1767">
            <v>1191</v>
          </cell>
          <cell r="D1767">
            <v>7299</v>
          </cell>
          <cell r="F1767" t="str">
            <v>Stickney/Tyler Ave LF, OH</v>
          </cell>
          <cell r="G1767" t="str">
            <v>BU-907</v>
          </cell>
          <cell r="H1767" t="str">
            <v>ERMI / SIRMI</v>
          </cell>
          <cell r="I1767" t="str">
            <v>ERMI/SIRMI</v>
          </cell>
          <cell r="J1767" t="str">
            <v>ERMI / SIRMI GROUP</v>
          </cell>
          <cell r="K1767" t="str">
            <v>CORPORATE</v>
          </cell>
          <cell r="L1767" t="str">
            <v>CORPORATE</v>
          </cell>
        </row>
        <row r="1768">
          <cell r="A1768" t="str">
            <v>QK5</v>
          </cell>
          <cell r="B1768" t="str">
            <v>QK5-10-A-AZ-4DO-050</v>
          </cell>
          <cell r="C1768">
            <v>1192</v>
          </cell>
          <cell r="D1768">
            <v>7300</v>
          </cell>
          <cell r="F1768" t="str">
            <v>Summit National Site, OH</v>
          </cell>
          <cell r="G1768" t="str">
            <v>BU-907</v>
          </cell>
          <cell r="H1768" t="str">
            <v>ERMI / SIRMI</v>
          </cell>
          <cell r="I1768" t="str">
            <v>ERMI/SIRMI</v>
          </cell>
          <cell r="J1768" t="str">
            <v>ERMI / SIRMI GROUP</v>
          </cell>
          <cell r="K1768" t="str">
            <v>CORPORATE</v>
          </cell>
          <cell r="L1768" t="str">
            <v>CORPORATE</v>
          </cell>
        </row>
        <row r="1769">
          <cell r="A1769" t="str">
            <v>QK6</v>
          </cell>
          <cell r="B1769" t="str">
            <v>QK6-10-A-AZ-4DO-050</v>
          </cell>
          <cell r="C1769">
            <v>1193</v>
          </cell>
          <cell r="D1769">
            <v>7301</v>
          </cell>
          <cell r="F1769" t="str">
            <v>Tabernacle Drum Site (USX), NJ</v>
          </cell>
          <cell r="G1769" t="str">
            <v>BU-907</v>
          </cell>
          <cell r="H1769" t="str">
            <v>ERMI / SIRMI</v>
          </cell>
          <cell r="I1769" t="str">
            <v>ERMI/SIRMI</v>
          </cell>
          <cell r="J1769" t="str">
            <v>ERMI / SIRMI GROUP</v>
          </cell>
          <cell r="K1769" t="str">
            <v>CORPORATE</v>
          </cell>
          <cell r="L1769" t="str">
            <v>CORPORATE</v>
          </cell>
        </row>
        <row r="1770">
          <cell r="A1770" t="str">
            <v>QK7</v>
          </cell>
          <cell r="B1770" t="str">
            <v>QK7-10-A-AZ-4DO-050</v>
          </cell>
          <cell r="C1770">
            <v>1194</v>
          </cell>
          <cell r="D1770">
            <v>7302</v>
          </cell>
          <cell r="F1770" t="str">
            <v>Tri-County/Elgin LF, IL</v>
          </cell>
          <cell r="G1770" t="str">
            <v>BU-907</v>
          </cell>
          <cell r="H1770" t="str">
            <v>ERMI / SIRMI</v>
          </cell>
          <cell r="I1770" t="str">
            <v>ERMI/SIRMI</v>
          </cell>
          <cell r="J1770" t="str">
            <v>ERMI / SIRMI GROUP</v>
          </cell>
          <cell r="K1770" t="str">
            <v>CORPORATE</v>
          </cell>
          <cell r="L1770" t="str">
            <v>CORPORATE</v>
          </cell>
        </row>
        <row r="1771">
          <cell r="A1771" t="str">
            <v>QK8</v>
          </cell>
          <cell r="B1771" t="str">
            <v>QK8-10-A-AZ-4DO-050</v>
          </cell>
          <cell r="C1771">
            <v>1195</v>
          </cell>
          <cell r="D1771">
            <v>7303</v>
          </cell>
          <cell r="F1771" t="str">
            <v>Tulalip LF, WA</v>
          </cell>
          <cell r="G1771" t="str">
            <v>BU-907</v>
          </cell>
          <cell r="H1771" t="str">
            <v>ERMI / SIRMI</v>
          </cell>
          <cell r="I1771" t="str">
            <v>ERMI/SIRMI</v>
          </cell>
          <cell r="J1771" t="str">
            <v>ERMI / SIRMI GROUP</v>
          </cell>
          <cell r="K1771" t="str">
            <v>CORPORATE</v>
          </cell>
          <cell r="L1771" t="str">
            <v>CORPORATE</v>
          </cell>
        </row>
        <row r="1772">
          <cell r="A1772" t="str">
            <v>QL0</v>
          </cell>
          <cell r="B1772" t="str">
            <v>QL0-10-A-AZ-4DO-050</v>
          </cell>
          <cell r="C1772">
            <v>1197</v>
          </cell>
          <cell r="D1772">
            <v>7304</v>
          </cell>
          <cell r="F1772" t="str">
            <v>Western Processing, WA</v>
          </cell>
          <cell r="G1772" t="str">
            <v>BU-907</v>
          </cell>
          <cell r="H1772" t="str">
            <v>ERMI / SIRMI</v>
          </cell>
          <cell r="I1772" t="str">
            <v>ERMI/SIRMI</v>
          </cell>
          <cell r="J1772" t="str">
            <v>ERMI / SIRMI GROUP</v>
          </cell>
          <cell r="K1772" t="str">
            <v>CORPORATE</v>
          </cell>
          <cell r="L1772" t="str">
            <v>CORPORATE</v>
          </cell>
        </row>
        <row r="1773">
          <cell r="A1773" t="str">
            <v>QL1</v>
          </cell>
          <cell r="B1773" t="str">
            <v>QL1-10-A-AZ-4DO-050</v>
          </cell>
          <cell r="C1773">
            <v>1198</v>
          </cell>
          <cell r="D1773">
            <v>7305</v>
          </cell>
          <cell r="F1773" t="str">
            <v>Wingate Road Incinerator, FL</v>
          </cell>
          <cell r="G1773" t="str">
            <v>BU-907</v>
          </cell>
          <cell r="H1773" t="str">
            <v>ERMI / SIRMI</v>
          </cell>
          <cell r="I1773" t="str">
            <v>ERMI/SIRMI</v>
          </cell>
          <cell r="J1773" t="str">
            <v>ERMI / SIRMI GROUP</v>
          </cell>
          <cell r="K1773" t="str">
            <v>CORPORATE</v>
          </cell>
          <cell r="L1773" t="str">
            <v>CORPORATE</v>
          </cell>
        </row>
        <row r="1774">
          <cell r="A1774" t="str">
            <v>QL2</v>
          </cell>
          <cell r="B1774" t="str">
            <v>QL2-10-A-AZ-4DO-050</v>
          </cell>
          <cell r="C1774">
            <v>1199</v>
          </cell>
          <cell r="D1774">
            <v>7306</v>
          </cell>
          <cell r="F1774" t="str">
            <v>Yeoman Creek LF, IL</v>
          </cell>
          <cell r="G1774" t="str">
            <v>BU-907</v>
          </cell>
          <cell r="H1774" t="str">
            <v>ERMI / SIRMI</v>
          </cell>
          <cell r="I1774" t="str">
            <v>ERMI/SIRMI</v>
          </cell>
          <cell r="J1774" t="str">
            <v>ERMI / SIRMI GROUP</v>
          </cell>
          <cell r="K1774" t="str">
            <v>CORPORATE</v>
          </cell>
          <cell r="L1774" t="str">
            <v>CORPORATE</v>
          </cell>
        </row>
        <row r="1775">
          <cell r="A1775" t="str">
            <v>Q99</v>
          </cell>
          <cell r="B1775" t="str">
            <v>Q99-10-A-TX-4DO-050</v>
          </cell>
          <cell r="C1775">
            <v>1071</v>
          </cell>
          <cell r="D1775">
            <v>7307</v>
          </cell>
          <cell r="F1775" t="str">
            <v>Sinton Superfund Site</v>
          </cell>
          <cell r="G1775" t="str">
            <v>BU-907</v>
          </cell>
          <cell r="H1775" t="str">
            <v>ERMI / SIRMI</v>
          </cell>
          <cell r="I1775" t="str">
            <v>ERMI/SIRMI</v>
          </cell>
          <cell r="J1775" t="str">
            <v>ERMI / SIRMI GROUP</v>
          </cell>
          <cell r="K1775" t="str">
            <v>CORPORATE</v>
          </cell>
          <cell r="L1775" t="str">
            <v>CORPORATE</v>
          </cell>
        </row>
        <row r="1776">
          <cell r="A1776" t="str">
            <v>QA8</v>
          </cell>
          <cell r="B1776" t="str">
            <v>QA8-10-A-AZ-4DO-050</v>
          </cell>
          <cell r="C1776">
            <v>1080</v>
          </cell>
          <cell r="D1776">
            <v>7308</v>
          </cell>
          <cell r="F1776" t="str">
            <v>Bancroft Property, NY</v>
          </cell>
          <cell r="G1776" t="str">
            <v>BU-907</v>
          </cell>
          <cell r="H1776" t="str">
            <v>ERMI / SIRMI</v>
          </cell>
          <cell r="I1776" t="str">
            <v>ERMI/SIRMI</v>
          </cell>
          <cell r="J1776" t="str">
            <v>ERMI / SIRMI GROUP</v>
          </cell>
          <cell r="K1776" t="str">
            <v>CORPORATE</v>
          </cell>
          <cell r="L1776" t="str">
            <v>CORPORATE</v>
          </cell>
        </row>
        <row r="1777">
          <cell r="A1777" t="str">
            <v>QE0</v>
          </cell>
          <cell r="B1777" t="str">
            <v>QE0-10-A-AZ-4DO-050</v>
          </cell>
          <cell r="C1777">
            <v>1128</v>
          </cell>
          <cell r="D1777">
            <v>7309</v>
          </cell>
          <cell r="F1777" t="str">
            <v>East Bethel LF, MN</v>
          </cell>
          <cell r="G1777" t="str">
            <v>BU-907</v>
          </cell>
          <cell r="H1777" t="str">
            <v>ERMI / SIRMI</v>
          </cell>
          <cell r="I1777" t="str">
            <v>ERMI/SIRMI</v>
          </cell>
          <cell r="J1777" t="str">
            <v>ERMI / SIRMI GROUP</v>
          </cell>
          <cell r="K1777" t="str">
            <v>CORPORATE</v>
          </cell>
          <cell r="L1777" t="str">
            <v>CORPORATE</v>
          </cell>
        </row>
        <row r="1778">
          <cell r="A1778" t="str">
            <v>QE6</v>
          </cell>
          <cell r="B1778" t="str">
            <v>QE6-10-A-AZ-4DO-050</v>
          </cell>
          <cell r="C1778">
            <v>1134</v>
          </cell>
          <cell r="D1778">
            <v>7310</v>
          </cell>
          <cell r="F1778" t="str">
            <v>Freeway Sanitary LF, MN</v>
          </cell>
          <cell r="G1778" t="str">
            <v>BU-907</v>
          </cell>
          <cell r="H1778" t="str">
            <v>ERMI / SIRMI</v>
          </cell>
          <cell r="I1778" t="str">
            <v>ERMI/SIRMI</v>
          </cell>
          <cell r="J1778" t="str">
            <v>ERMI / SIRMI GROUP</v>
          </cell>
          <cell r="K1778" t="str">
            <v>CORPORATE</v>
          </cell>
          <cell r="L1778" t="str">
            <v>CORPORATE</v>
          </cell>
        </row>
        <row r="1779">
          <cell r="A1779" t="str">
            <v>QE8</v>
          </cell>
          <cell r="B1779" t="str">
            <v>QE8-10-A-AZ-4DO-050</v>
          </cell>
          <cell r="C1779">
            <v>1136</v>
          </cell>
          <cell r="D1779">
            <v>7311</v>
          </cell>
          <cell r="F1779" t="str">
            <v>GBF Pittsburgh LF, CA</v>
          </cell>
          <cell r="G1779" t="str">
            <v>BU-907</v>
          </cell>
          <cell r="H1779" t="str">
            <v>ERMI / SIRMI</v>
          </cell>
          <cell r="I1779" t="str">
            <v>ERMI/SIRMI</v>
          </cell>
          <cell r="J1779" t="str">
            <v>ERMI / SIRMI GROUP</v>
          </cell>
          <cell r="K1779" t="str">
            <v>CORPORATE</v>
          </cell>
          <cell r="L1779" t="str">
            <v>CORPORATE</v>
          </cell>
        </row>
        <row r="1780">
          <cell r="A1780" t="str">
            <v>QF1</v>
          </cell>
          <cell r="B1780" t="str">
            <v>QF1-10-A-AZ-4DO-050</v>
          </cell>
          <cell r="C1780">
            <v>1139</v>
          </cell>
          <cell r="D1780">
            <v>7312</v>
          </cell>
          <cell r="F1780" t="str">
            <v>H.O.D. LF, IL</v>
          </cell>
          <cell r="G1780" t="str">
            <v>BU-907</v>
          </cell>
          <cell r="H1780" t="str">
            <v>ERMI / SIRMI</v>
          </cell>
          <cell r="I1780" t="str">
            <v>ERMI/SIRMI</v>
          </cell>
          <cell r="J1780" t="str">
            <v>ERMI / SIRMI GROUP</v>
          </cell>
          <cell r="K1780" t="str">
            <v>CORPORATE</v>
          </cell>
          <cell r="L1780" t="str">
            <v>CORPORATE</v>
          </cell>
        </row>
        <row r="1781">
          <cell r="A1781" t="str">
            <v>QF6</v>
          </cell>
          <cell r="B1781" t="str">
            <v>QF6-10-A-AZ-4DO-050</v>
          </cell>
          <cell r="C1781">
            <v>1144</v>
          </cell>
          <cell r="D1781">
            <v>7313</v>
          </cell>
          <cell r="F1781" t="str">
            <v>Hopkins Sanitary LF, MN</v>
          </cell>
          <cell r="G1781" t="str">
            <v>BU-907</v>
          </cell>
          <cell r="H1781" t="str">
            <v>ERMI / SIRMI</v>
          </cell>
          <cell r="I1781" t="str">
            <v>ERMI/SIRMI</v>
          </cell>
          <cell r="J1781" t="str">
            <v>ERMI / SIRMI GROUP</v>
          </cell>
          <cell r="K1781" t="str">
            <v>CORPORATE</v>
          </cell>
          <cell r="L1781" t="str">
            <v>CORPORATE</v>
          </cell>
        </row>
        <row r="1782">
          <cell r="A1782" t="str">
            <v>QH7</v>
          </cell>
          <cell r="B1782" t="str">
            <v>QH7-10-A-AZ-4DO-050</v>
          </cell>
          <cell r="C1782">
            <v>1165</v>
          </cell>
          <cell r="D1782">
            <v>7314</v>
          </cell>
          <cell r="F1782" t="str">
            <v>Model LF,KS</v>
          </cell>
          <cell r="G1782" t="str">
            <v>BU-907</v>
          </cell>
          <cell r="H1782" t="str">
            <v>ERMI / SIRMI</v>
          </cell>
          <cell r="I1782" t="str">
            <v>ERMI/SIRMI</v>
          </cell>
          <cell r="J1782" t="str">
            <v>ERMI / SIRMI GROUP</v>
          </cell>
          <cell r="K1782" t="str">
            <v>CORPORATE</v>
          </cell>
          <cell r="L1782" t="str">
            <v>CORPORATE</v>
          </cell>
        </row>
        <row r="1783">
          <cell r="A1783" t="str">
            <v>QI0</v>
          </cell>
          <cell r="B1783" t="str">
            <v>QI0-10-A-AZ-4DO-050</v>
          </cell>
          <cell r="C1783">
            <v>1168</v>
          </cell>
          <cell r="D1783">
            <v>7315</v>
          </cell>
          <cell r="F1783" t="str">
            <v>Pigs Eye Dump Site, MN</v>
          </cell>
          <cell r="G1783" t="str">
            <v>BU-907</v>
          </cell>
          <cell r="H1783" t="str">
            <v>ERMI / SIRMI</v>
          </cell>
          <cell r="I1783" t="str">
            <v>ERMI/SIRMI</v>
          </cell>
          <cell r="J1783" t="str">
            <v>ERMI / SIRMI GROUP</v>
          </cell>
          <cell r="K1783" t="str">
            <v>CORPORATE</v>
          </cell>
          <cell r="L1783" t="str">
            <v>CORPORATE</v>
          </cell>
        </row>
        <row r="1784">
          <cell r="A1784" t="str">
            <v>QI8</v>
          </cell>
          <cell r="B1784" t="str">
            <v>QI8-10-A-AZ-4DO-050</v>
          </cell>
          <cell r="C1784">
            <v>1175</v>
          </cell>
          <cell r="D1784">
            <v>7316</v>
          </cell>
          <cell r="F1784" t="str">
            <v>Red Rock Sanitary LF, MN</v>
          </cell>
          <cell r="G1784" t="str">
            <v>BU-907</v>
          </cell>
          <cell r="H1784" t="str">
            <v>ERMI / SIRMI</v>
          </cell>
          <cell r="I1784" t="str">
            <v>ERMI/SIRMI</v>
          </cell>
          <cell r="J1784" t="str">
            <v>ERMI / SIRMI GROUP</v>
          </cell>
          <cell r="K1784" t="str">
            <v>CORPORATE</v>
          </cell>
          <cell r="L1784" t="str">
            <v>CORPORATE</v>
          </cell>
        </row>
        <row r="1785">
          <cell r="A1785" t="str">
            <v>QJ2</v>
          </cell>
          <cell r="B1785" t="str">
            <v>QJ2-10-A-AZ-4DO-050</v>
          </cell>
          <cell r="C1785">
            <v>1179</v>
          </cell>
          <cell r="D1785">
            <v>7317</v>
          </cell>
          <cell r="F1785" t="str">
            <v>Saco LF, ME</v>
          </cell>
          <cell r="G1785" t="str">
            <v>BU-907</v>
          </cell>
          <cell r="H1785" t="str">
            <v>ERMI / SIRMI</v>
          </cell>
          <cell r="I1785" t="str">
            <v>ERMI/SIRMI</v>
          </cell>
          <cell r="J1785" t="str">
            <v>ERMI / SIRMI GROUP</v>
          </cell>
          <cell r="K1785" t="str">
            <v>CORPORATE</v>
          </cell>
          <cell r="L1785" t="str">
            <v>CORPORATE</v>
          </cell>
        </row>
        <row r="1786">
          <cell r="A1786" t="str">
            <v>QJ3</v>
          </cell>
          <cell r="B1786" t="str">
            <v>QJ3-10-A-AZ-4DO-050</v>
          </cell>
          <cell r="C1786">
            <v>1180</v>
          </cell>
          <cell r="D1786">
            <v>7318</v>
          </cell>
          <cell r="F1786" t="str">
            <v>Salford Quarry Site, PA</v>
          </cell>
          <cell r="G1786" t="str">
            <v>BU-907</v>
          </cell>
          <cell r="H1786" t="str">
            <v>ERMI / SIRMI</v>
          </cell>
          <cell r="I1786" t="str">
            <v>ERMI/SIRMI</v>
          </cell>
          <cell r="J1786" t="str">
            <v>ERMI / SIRMI GROUP</v>
          </cell>
          <cell r="K1786" t="str">
            <v>CORPORATE</v>
          </cell>
          <cell r="L1786" t="str">
            <v>CORPORATE</v>
          </cell>
        </row>
        <row r="1787">
          <cell r="A1787" t="str">
            <v>QK0</v>
          </cell>
          <cell r="B1787" t="str">
            <v>QK0-10-A-AZ-4DO-050</v>
          </cell>
          <cell r="C1787">
            <v>1187</v>
          </cell>
          <cell r="D1787">
            <v>7319</v>
          </cell>
          <cell r="F1787" t="str">
            <v>Skinner LF, OK</v>
          </cell>
          <cell r="G1787" t="str">
            <v>BU-907</v>
          </cell>
          <cell r="H1787" t="str">
            <v>ERMI / SIRMI</v>
          </cell>
          <cell r="I1787" t="str">
            <v>ERMI/SIRMI</v>
          </cell>
          <cell r="J1787" t="str">
            <v>ERMI / SIRMI GROUP</v>
          </cell>
          <cell r="K1787" t="str">
            <v>CORPORATE</v>
          </cell>
          <cell r="L1787" t="str">
            <v>CORPORATE</v>
          </cell>
        </row>
        <row r="1788">
          <cell r="A1788" t="str">
            <v>QK9</v>
          </cell>
          <cell r="B1788" t="str">
            <v>QK9-10-A-AZ-4DO-050</v>
          </cell>
          <cell r="C1788">
            <v>1196</v>
          </cell>
          <cell r="D1788">
            <v>7320</v>
          </cell>
          <cell r="F1788" t="str">
            <v>W. Virginia Ordnance Works,WV</v>
          </cell>
          <cell r="G1788" t="str">
            <v>BU-907</v>
          </cell>
          <cell r="H1788" t="str">
            <v>ERMI / SIRMI</v>
          </cell>
          <cell r="I1788" t="str">
            <v>ERMI/SIRMI</v>
          </cell>
          <cell r="J1788" t="str">
            <v>ERMI / SIRMI GROUP</v>
          </cell>
          <cell r="K1788" t="str">
            <v>CORPORATE</v>
          </cell>
          <cell r="L1788" t="str">
            <v>CORPORATE</v>
          </cell>
        </row>
        <row r="1789">
          <cell r="A1789" t="str">
            <v>QL3</v>
          </cell>
          <cell r="B1789" t="str">
            <v>QL3-10-A-AZ-4DO-050</v>
          </cell>
          <cell r="C1789">
            <v>1200</v>
          </cell>
          <cell r="D1789">
            <v>7321</v>
          </cell>
          <cell r="F1789" t="str">
            <v>Zellwood Site, FL</v>
          </cell>
          <cell r="G1789" t="str">
            <v>BU-907</v>
          </cell>
          <cell r="H1789" t="str">
            <v>ERMI / SIRMI</v>
          </cell>
          <cell r="I1789" t="str">
            <v>ERMI/SIRMI</v>
          </cell>
          <cell r="J1789" t="str">
            <v>ERMI / SIRMI GROUP</v>
          </cell>
          <cell r="K1789" t="str">
            <v>CORPORATE</v>
          </cell>
          <cell r="L1789" t="str">
            <v>CORPORATE</v>
          </cell>
        </row>
        <row r="1790">
          <cell r="A1790" t="str">
            <v>D69</v>
          </cell>
          <cell r="B1790" t="str">
            <v>D69-10-A-AZ-4DO-050</v>
          </cell>
          <cell r="C1790">
            <v>500</v>
          </cell>
          <cell r="D1790">
            <v>7322</v>
          </cell>
          <cell r="F1790" t="str">
            <v>AW  Trans River LP, Inc</v>
          </cell>
          <cell r="G1790" t="str">
            <v>BU-907</v>
          </cell>
          <cell r="H1790" t="str">
            <v>ERMI / SIRMI</v>
          </cell>
          <cell r="I1790" t="str">
            <v>ERMI/SIRMI</v>
          </cell>
          <cell r="J1790" t="str">
            <v>ERMI / SIRMI GROUP</v>
          </cell>
          <cell r="K1790" t="str">
            <v>CORPORATE</v>
          </cell>
          <cell r="L1790" t="str">
            <v>CORPORATE</v>
          </cell>
        </row>
        <row r="1791">
          <cell r="A1791" t="str">
            <v>D70</v>
          </cell>
          <cell r="B1791" t="str">
            <v>D70-10-A-AZ-4EO-050</v>
          </cell>
          <cell r="C1791">
            <v>501</v>
          </cell>
          <cell r="D1791">
            <v>7323</v>
          </cell>
          <cell r="F1791" t="str">
            <v>AW  Energy Systems of Boston</v>
          </cell>
          <cell r="G1791" t="str">
            <v>BU-907</v>
          </cell>
          <cell r="H1791" t="str">
            <v>ERMI / SIRMI</v>
          </cell>
          <cell r="I1791" t="str">
            <v>ERMI/SIRMI</v>
          </cell>
          <cell r="J1791" t="str">
            <v>ERMI / SIRMI GROUP</v>
          </cell>
          <cell r="K1791" t="str">
            <v>CORPORATE</v>
          </cell>
          <cell r="L1791" t="str">
            <v>CORPORATE</v>
          </cell>
        </row>
        <row r="1792">
          <cell r="A1792" t="str">
            <v>D71</v>
          </cell>
          <cell r="B1792" t="str">
            <v>D71-10-A-AZ-4FO-050</v>
          </cell>
          <cell r="C1792">
            <v>502</v>
          </cell>
          <cell r="D1792">
            <v>7324</v>
          </cell>
          <cell r="F1792" t="str">
            <v>AW  Services Group, Inc</v>
          </cell>
          <cell r="G1792" t="str">
            <v>BU-907</v>
          </cell>
          <cell r="H1792" t="str">
            <v>ERMI / SIRMI</v>
          </cell>
          <cell r="I1792" t="str">
            <v>ERMI/SIRMI</v>
          </cell>
          <cell r="J1792" t="str">
            <v>ERMI / SIRMI GROUP</v>
          </cell>
          <cell r="K1792" t="str">
            <v>CORPORATE</v>
          </cell>
          <cell r="L1792" t="str">
            <v>CORPORATE</v>
          </cell>
        </row>
        <row r="1793">
          <cell r="A1793" t="str">
            <v>D72</v>
          </cell>
          <cell r="B1793" t="str">
            <v>D72-10-A-AZ-4GO-050</v>
          </cell>
          <cell r="C1793">
            <v>503</v>
          </cell>
          <cell r="D1793">
            <v>7325</v>
          </cell>
          <cell r="F1793" t="str">
            <v>AW  Energy Systems of Plymouth</v>
          </cell>
          <cell r="G1793" t="str">
            <v>BU-907</v>
          </cell>
          <cell r="H1793" t="str">
            <v>ERMI / SIRMI</v>
          </cell>
          <cell r="I1793" t="str">
            <v>ERMI/SIRMI</v>
          </cell>
          <cell r="J1793" t="str">
            <v>ERMI / SIRMI GROUP</v>
          </cell>
          <cell r="K1793" t="str">
            <v>CORPORATE</v>
          </cell>
          <cell r="L1793" t="str">
            <v>CORPORATE</v>
          </cell>
        </row>
        <row r="1794">
          <cell r="A1794" t="str">
            <v>D73</v>
          </cell>
          <cell r="B1794" t="str">
            <v>D73-10-A-AZ-4HO-050</v>
          </cell>
          <cell r="C1794">
            <v>504</v>
          </cell>
          <cell r="D1794">
            <v>7326</v>
          </cell>
          <cell r="F1794" t="str">
            <v>AW  Europe Inc.</v>
          </cell>
          <cell r="G1794" t="str">
            <v>BU-907</v>
          </cell>
          <cell r="H1794" t="str">
            <v>ERMI / SIRMI</v>
          </cell>
          <cell r="I1794" t="str">
            <v>ERMI/SIRMI</v>
          </cell>
          <cell r="J1794" t="str">
            <v>ERMI / SIRMI GROUP</v>
          </cell>
          <cell r="K1794" t="str">
            <v>CORPORATE</v>
          </cell>
          <cell r="L1794" t="str">
            <v>CORPORATE</v>
          </cell>
        </row>
        <row r="1795">
          <cell r="A1795" t="str">
            <v>D74</v>
          </cell>
          <cell r="B1795" t="str">
            <v>D74-10-A-AZ-4JO-050</v>
          </cell>
          <cell r="C1795">
            <v>505</v>
          </cell>
          <cell r="D1795">
            <v>7327</v>
          </cell>
          <cell r="F1795" t="str">
            <v>AW  of Asia Pacific, Inc.</v>
          </cell>
          <cell r="G1795" t="str">
            <v>BU-907</v>
          </cell>
          <cell r="H1795" t="str">
            <v>ERMI / SIRMI</v>
          </cell>
          <cell r="I1795" t="str">
            <v>ERMI/SIRMI</v>
          </cell>
          <cell r="J1795" t="str">
            <v>ERMI / SIRMI GROUP</v>
          </cell>
          <cell r="K1795" t="str">
            <v>CORPORATE</v>
          </cell>
          <cell r="L1795" t="str">
            <v>CORPORATE</v>
          </cell>
        </row>
        <row r="1796">
          <cell r="A1796">
            <v>697</v>
          </cell>
          <cell r="B1796" t="str">
            <v>697-10-A-AZ-68O-050</v>
          </cell>
          <cell r="C1796">
            <v>274</v>
          </cell>
          <cell r="D1796">
            <v>7328</v>
          </cell>
          <cell r="F1796" t="str">
            <v>Consolidated Processing, Inc</v>
          </cell>
          <cell r="G1796" t="str">
            <v>BU-907</v>
          </cell>
          <cell r="H1796" t="str">
            <v>ERMI / SIRMI</v>
          </cell>
          <cell r="I1796" t="str">
            <v>ERMI/SIRMI</v>
          </cell>
          <cell r="J1796" t="str">
            <v>ERMI / SIRMI GROUP</v>
          </cell>
          <cell r="K1796" t="str">
            <v>CORPORATE</v>
          </cell>
          <cell r="L1796" t="str">
            <v>CORPORATE</v>
          </cell>
        </row>
        <row r="1797">
          <cell r="A1797" t="str">
            <v>D15</v>
          </cell>
          <cell r="B1797" t="str">
            <v>D15-10-A-VT-6DO-050</v>
          </cell>
          <cell r="C1797">
            <v>488</v>
          </cell>
          <cell r="D1797">
            <v>7501</v>
          </cell>
          <cell r="F1797" t="str">
            <v>GIAC of Vermont</v>
          </cell>
          <cell r="G1797" t="str">
            <v>BU-905</v>
          </cell>
          <cell r="H1797" t="str">
            <v>GLOBAL / RELIANT</v>
          </cell>
          <cell r="I1797" t="str">
            <v>GLOBAL/REL</v>
          </cell>
          <cell r="J1797" t="str">
            <v>GLOBAL/RELIANT CORPORATE GROUP</v>
          </cell>
          <cell r="K1797" t="str">
            <v>CORPORATE</v>
          </cell>
          <cell r="L1797" t="str">
            <v>CORPORATE</v>
          </cell>
        </row>
        <row r="1798">
          <cell r="A1798" t="str">
            <v>D89</v>
          </cell>
          <cell r="B1798" t="str">
            <v>D89-10-A-AZ-6DO-050</v>
          </cell>
          <cell r="C1798">
            <v>514</v>
          </cell>
          <cell r="D1798">
            <v>7502</v>
          </cell>
          <cell r="F1798" t="str">
            <v>AW  - GIAC ELIM</v>
          </cell>
          <cell r="G1798" t="str">
            <v>BU-905</v>
          </cell>
          <cell r="H1798" t="str">
            <v>GLOBAL / RELIANT</v>
          </cell>
          <cell r="I1798" t="str">
            <v>GLOBAL/REL</v>
          </cell>
          <cell r="J1798" t="str">
            <v>GLOBAL/RELIANT CORPORATE GROUP</v>
          </cell>
          <cell r="K1798" t="str">
            <v>CORPORATE</v>
          </cell>
          <cell r="L1798" t="str">
            <v>CORPORATE</v>
          </cell>
        </row>
        <row r="1799">
          <cell r="A1799" t="str">
            <v>Z01</v>
          </cell>
          <cell r="B1799" t="str">
            <v>Z01-10-A-AZ-9DO-050</v>
          </cell>
          <cell r="C1799">
            <v>1896</v>
          </cell>
          <cell r="D1799">
            <v>7503</v>
          </cell>
          <cell r="F1799" t="str">
            <v>Saguaro National Insurance Co</v>
          </cell>
          <cell r="G1799" t="str">
            <v>BU-905</v>
          </cell>
          <cell r="H1799" t="str">
            <v>GLOBAL / RELIANT</v>
          </cell>
          <cell r="I1799" t="str">
            <v>GLOBAL/REL</v>
          </cell>
          <cell r="J1799" t="str">
            <v>GLOBAL/RELIANT CORPORATE GROUP</v>
          </cell>
          <cell r="K1799" t="str">
            <v>CORPORATE</v>
          </cell>
          <cell r="L1799" t="str">
            <v>CORPORATE</v>
          </cell>
        </row>
        <row r="1800">
          <cell r="A1800" t="str">
            <v>Z02</v>
          </cell>
          <cell r="B1800" t="str">
            <v>Z02-10-A-AZ-9DO-050</v>
          </cell>
          <cell r="C1800">
            <v>1897</v>
          </cell>
          <cell r="D1800">
            <v>7504</v>
          </cell>
          <cell r="F1800" t="str">
            <v>Captive Insurance - Elim Co</v>
          </cell>
          <cell r="G1800" t="str">
            <v>BU-905</v>
          </cell>
          <cell r="H1800" t="str">
            <v>GLOBAL / RELIANT</v>
          </cell>
          <cell r="I1800" t="str">
            <v>GLOBAL/REL</v>
          </cell>
          <cell r="J1800" t="str">
            <v>GLOBAL/RELIANT CORPORATE GROUP</v>
          </cell>
          <cell r="K1800" t="str">
            <v>CORPORATE</v>
          </cell>
          <cell r="L1800" t="str">
            <v>CORPORATE</v>
          </cell>
        </row>
        <row r="1801">
          <cell r="A1801" t="str">
            <v>Z03</v>
          </cell>
          <cell r="B1801" t="str">
            <v>Z03-10-A-AZ-03O-050</v>
          </cell>
          <cell r="C1801">
            <v>1898</v>
          </cell>
          <cell r="D1801">
            <v>7505</v>
          </cell>
          <cell r="F1801" t="str">
            <v>AWIN Management, Inc.</v>
          </cell>
          <cell r="G1801" t="str">
            <v>BU-905</v>
          </cell>
          <cell r="H1801" t="str">
            <v>GLOBAL / RELIANT</v>
          </cell>
          <cell r="I1801" t="str">
            <v>GLOBAL/REL</v>
          </cell>
          <cell r="J1801" t="str">
            <v>GLOBAL/RELIANT CORPORATE GROUP</v>
          </cell>
          <cell r="K1801" t="str">
            <v>CORPORATE</v>
          </cell>
          <cell r="L1801" t="str">
            <v>CORPORATE</v>
          </cell>
        </row>
        <row r="1802">
          <cell r="A1802" t="str">
            <v>ZA0</v>
          </cell>
          <cell r="B1802" t="str">
            <v>ZA0-10-A-AZ-13O-050</v>
          </cell>
          <cell r="C1802">
            <v>1899</v>
          </cell>
          <cell r="D1802">
            <v>7506</v>
          </cell>
          <cell r="F1802" t="str">
            <v>Allied Waste Systems, Inc AZ</v>
          </cell>
          <cell r="G1802" t="str">
            <v>BU-905</v>
          </cell>
          <cell r="H1802" t="str">
            <v>GLOBAL / RELIANT</v>
          </cell>
          <cell r="I1802" t="str">
            <v>GLOBAL/REL</v>
          </cell>
          <cell r="J1802" t="str">
            <v>GLOBAL/RELIANT CORPORATE GROUP</v>
          </cell>
          <cell r="K1802" t="str">
            <v>CORPORATE</v>
          </cell>
          <cell r="L1802" t="str">
            <v>CORPORATE</v>
          </cell>
        </row>
        <row r="1803">
          <cell r="A1803" t="str">
            <v>ZA1</v>
          </cell>
          <cell r="B1803" t="str">
            <v>ZA1-10-A-AZ-07O-050</v>
          </cell>
          <cell r="C1803">
            <v>1900</v>
          </cell>
          <cell r="D1803">
            <v>7507</v>
          </cell>
          <cell r="F1803" t="str">
            <v>Allied Waste Transportation</v>
          </cell>
          <cell r="G1803" t="str">
            <v>BU-905</v>
          </cell>
          <cell r="H1803" t="str">
            <v>GLOBAL / RELIANT</v>
          </cell>
          <cell r="I1803" t="str">
            <v>GLOBAL/REL</v>
          </cell>
          <cell r="J1803" t="str">
            <v>GLOBAL/RELIANT CORPORATE GROUP</v>
          </cell>
          <cell r="K1803" t="str">
            <v>CORPORATE</v>
          </cell>
          <cell r="L1803" t="str">
            <v>CORPORATE</v>
          </cell>
        </row>
        <row r="1804">
          <cell r="A1804" t="str">
            <v>ZA2</v>
          </cell>
          <cell r="B1804" t="str">
            <v>ZA2-10-A-AZ-08O-050</v>
          </cell>
          <cell r="C1804">
            <v>1901</v>
          </cell>
          <cell r="D1804">
            <v>7508</v>
          </cell>
          <cell r="F1804" t="str">
            <v>Allied Waste L/F Holdings, Inc</v>
          </cell>
          <cell r="G1804" t="str">
            <v>BU-905</v>
          </cell>
          <cell r="H1804" t="str">
            <v>GLOBAL / RELIANT</v>
          </cell>
          <cell r="I1804" t="str">
            <v>GLOBAL/REL</v>
          </cell>
          <cell r="J1804" t="str">
            <v>GLOBAL/RELIANT CORPORATE GROUP</v>
          </cell>
          <cell r="K1804" t="str">
            <v>CORPORATE</v>
          </cell>
          <cell r="L1804" t="str">
            <v>CORPORATE</v>
          </cell>
        </row>
        <row r="1805">
          <cell r="A1805" t="str">
            <v>ZA3</v>
          </cell>
          <cell r="B1805" t="str">
            <v>ZA3-10-A-AZ-02O-050</v>
          </cell>
          <cell r="C1805">
            <v>1902</v>
          </cell>
          <cell r="D1805">
            <v>7509</v>
          </cell>
          <cell r="F1805" t="str">
            <v>Allied Waste N.A., Inc. AZ</v>
          </cell>
          <cell r="G1805" t="str">
            <v>BU-905</v>
          </cell>
          <cell r="H1805" t="str">
            <v>GLOBAL / RELIANT</v>
          </cell>
          <cell r="I1805" t="str">
            <v>GLOBAL/REL</v>
          </cell>
          <cell r="J1805" t="str">
            <v>GLOBAL/RELIANT CORPORATE GROUP</v>
          </cell>
          <cell r="K1805" t="str">
            <v>CORPORATE</v>
          </cell>
          <cell r="L1805" t="str">
            <v>CORPORATE</v>
          </cell>
        </row>
        <row r="1806">
          <cell r="A1806" t="str">
            <v>ZA4</v>
          </cell>
          <cell r="B1806" t="str">
            <v>ZA4-10-A-AZ-3PO-050</v>
          </cell>
          <cell r="C1806">
            <v>1903</v>
          </cell>
          <cell r="D1806">
            <v>7510</v>
          </cell>
          <cell r="F1806" t="str">
            <v>AW Systems of N.A., Inc</v>
          </cell>
          <cell r="G1806" t="str">
            <v>BU-905</v>
          </cell>
          <cell r="H1806" t="str">
            <v>GLOBAL / RELIANT</v>
          </cell>
          <cell r="I1806" t="str">
            <v>GLOBAL/REL</v>
          </cell>
          <cell r="J1806" t="str">
            <v>GLOBAL/RELIANT CORPORATE GROUP</v>
          </cell>
          <cell r="K1806" t="str">
            <v>CORPORATE</v>
          </cell>
          <cell r="L1806" t="str">
            <v>CORPORATE</v>
          </cell>
        </row>
        <row r="1807">
          <cell r="A1807" t="str">
            <v>ZA5</v>
          </cell>
          <cell r="B1807" t="str">
            <v>ZA5-10-A-AZ-6CO-050</v>
          </cell>
          <cell r="C1807">
            <v>1904</v>
          </cell>
          <cell r="D1807">
            <v>7511</v>
          </cell>
          <cell r="F1807" t="str">
            <v>Cecos International, Inc. AZ</v>
          </cell>
          <cell r="G1807" t="str">
            <v>BU-905</v>
          </cell>
          <cell r="H1807" t="str">
            <v>GLOBAL / RELIANT</v>
          </cell>
          <cell r="I1807" t="str">
            <v>GLOBAL/REL</v>
          </cell>
          <cell r="J1807" t="str">
            <v>GLOBAL/RELIANT CORPORATE GROUP</v>
          </cell>
          <cell r="K1807" t="str">
            <v>CORPORATE</v>
          </cell>
          <cell r="L1807" t="str">
            <v>CORPORATE</v>
          </cell>
        </row>
        <row r="1808">
          <cell r="A1808" t="str">
            <v>ZA6</v>
          </cell>
          <cell r="B1808" t="str">
            <v>ZA6-10-A-AZ-6AO-050</v>
          </cell>
          <cell r="C1808">
            <v>1905</v>
          </cell>
          <cell r="D1808">
            <v>7512</v>
          </cell>
          <cell r="F1808" t="str">
            <v>Allied Waste Puerto Rico, PR</v>
          </cell>
          <cell r="G1808" t="str">
            <v>BU-905</v>
          </cell>
          <cell r="H1808" t="str">
            <v>GLOBAL / RELIANT</v>
          </cell>
          <cell r="I1808" t="str">
            <v>GLOBAL/REL</v>
          </cell>
          <cell r="J1808" t="str">
            <v>GLOBAL/RELIANT CORPORATE GROUP</v>
          </cell>
          <cell r="K1808" t="str">
            <v>CORPORATE</v>
          </cell>
          <cell r="L1808" t="str">
            <v>CORPORATE</v>
          </cell>
        </row>
        <row r="1809">
          <cell r="A1809" t="str">
            <v>ZA7</v>
          </cell>
          <cell r="B1809" t="str">
            <v>ZA7-10-A-AZ-5ZO-050</v>
          </cell>
          <cell r="C1809">
            <v>1906</v>
          </cell>
          <cell r="D1809">
            <v>7513</v>
          </cell>
          <cell r="F1809" t="str">
            <v>AW  of Ohio, Inc. OH</v>
          </cell>
          <cell r="G1809" t="str">
            <v>BU-905</v>
          </cell>
          <cell r="H1809" t="str">
            <v>GLOBAL / RELIANT</v>
          </cell>
          <cell r="I1809" t="str">
            <v>GLOBAL/REL</v>
          </cell>
          <cell r="J1809" t="str">
            <v>GLOBAL/RELIANT CORPORATE GROUP</v>
          </cell>
          <cell r="K1809" t="str">
            <v>CORPORATE</v>
          </cell>
          <cell r="L1809" t="str">
            <v>CORPORATE</v>
          </cell>
        </row>
        <row r="1810">
          <cell r="A1810" t="str">
            <v>ZA8</v>
          </cell>
          <cell r="B1810" t="str">
            <v>ZA8-10-A-AZ-5WO-050</v>
          </cell>
          <cell r="C1810">
            <v>1907</v>
          </cell>
          <cell r="D1810">
            <v>7514</v>
          </cell>
          <cell r="F1810" t="str">
            <v>AW  of Florida, Inc. FL</v>
          </cell>
          <cell r="G1810" t="str">
            <v>BU-905</v>
          </cell>
          <cell r="H1810" t="str">
            <v>GLOBAL / RELIANT</v>
          </cell>
          <cell r="I1810" t="str">
            <v>GLOBAL/REL</v>
          </cell>
          <cell r="J1810" t="str">
            <v>GLOBAL/RELIANT CORPORATE GROUP</v>
          </cell>
          <cell r="K1810" t="str">
            <v>CORPORATE</v>
          </cell>
          <cell r="L1810" t="str">
            <v>CORPORATE</v>
          </cell>
        </row>
        <row r="1811">
          <cell r="A1811" t="str">
            <v>ZA9</v>
          </cell>
          <cell r="B1811" t="str">
            <v>ZA9-10-A-AZ-5UO-050</v>
          </cell>
          <cell r="C1811">
            <v>1908</v>
          </cell>
          <cell r="D1811">
            <v>7515</v>
          </cell>
          <cell r="F1811" t="str">
            <v>AW  of California, Inc. CA</v>
          </cell>
          <cell r="G1811" t="str">
            <v>BU-905</v>
          </cell>
          <cell r="H1811" t="str">
            <v>GLOBAL / RELIANT</v>
          </cell>
          <cell r="I1811" t="str">
            <v>GLOBAL/REL</v>
          </cell>
          <cell r="J1811" t="str">
            <v>GLOBAL/RELIANT CORPORATE GROUP</v>
          </cell>
          <cell r="K1811" t="str">
            <v>CORPORATE</v>
          </cell>
          <cell r="L1811" t="str">
            <v>CORPORATE</v>
          </cell>
        </row>
        <row r="1812">
          <cell r="A1812" t="str">
            <v>ZB0</v>
          </cell>
          <cell r="B1812" t="str">
            <v>ZB0-10-A-AZ-3FO-050</v>
          </cell>
          <cell r="C1812">
            <v>1909</v>
          </cell>
          <cell r="D1812">
            <v>7516</v>
          </cell>
          <cell r="F1812" t="str">
            <v>County Disposal of Ohio, Inc</v>
          </cell>
          <cell r="G1812" t="str">
            <v>BU-905</v>
          </cell>
          <cell r="H1812" t="str">
            <v>GLOBAL / RELIANT</v>
          </cell>
          <cell r="I1812" t="str">
            <v>GLOBAL/REL</v>
          </cell>
          <cell r="J1812" t="str">
            <v>GLOBAL/RELIANT CORPORATE GROUP</v>
          </cell>
          <cell r="K1812" t="str">
            <v>CORPORATE</v>
          </cell>
          <cell r="L1812" t="str">
            <v>CORPORATE</v>
          </cell>
        </row>
        <row r="1813">
          <cell r="A1813" t="str">
            <v>ZB1</v>
          </cell>
          <cell r="B1813" t="str">
            <v>ZB1-10-A-AZ-4KO-050</v>
          </cell>
          <cell r="C1813">
            <v>1910</v>
          </cell>
          <cell r="D1813">
            <v>7517</v>
          </cell>
          <cell r="F1813" t="str">
            <v>F.P. McNamara Rubbish Removal</v>
          </cell>
          <cell r="G1813" t="str">
            <v>BU-905</v>
          </cell>
          <cell r="H1813" t="str">
            <v>GLOBAL / RELIANT</v>
          </cell>
          <cell r="I1813" t="str">
            <v>GLOBAL/REL</v>
          </cell>
          <cell r="J1813" t="str">
            <v>GLOBAL/RELIANT CORPORATE GROUP</v>
          </cell>
          <cell r="K1813" t="str">
            <v>CORPORATE</v>
          </cell>
          <cell r="L1813" t="str">
            <v>CORPORATE</v>
          </cell>
        </row>
        <row r="1814">
          <cell r="A1814" t="str">
            <v>ZB2</v>
          </cell>
          <cell r="B1814" t="str">
            <v>ZB2-10-A-AZ-5NO-050</v>
          </cell>
          <cell r="C1814">
            <v>1911</v>
          </cell>
          <cell r="D1814">
            <v>7518</v>
          </cell>
          <cell r="F1814" t="str">
            <v>AW Systems of NJ, Inc.</v>
          </cell>
          <cell r="G1814" t="str">
            <v>BU-905</v>
          </cell>
          <cell r="H1814" t="str">
            <v>GLOBAL / RELIANT</v>
          </cell>
          <cell r="I1814" t="str">
            <v>GLOBAL/REL</v>
          </cell>
          <cell r="J1814" t="str">
            <v>GLOBAL/RELIANT CORPORATE GROUP</v>
          </cell>
          <cell r="K1814" t="str">
            <v>CORPORATE</v>
          </cell>
          <cell r="L1814" t="str">
            <v>CORPORATE</v>
          </cell>
        </row>
        <row r="1815">
          <cell r="A1815" t="str">
            <v>ZB3</v>
          </cell>
          <cell r="B1815" t="str">
            <v>ZB3-10-A-AZ-6BO-050</v>
          </cell>
          <cell r="C1815">
            <v>1912</v>
          </cell>
          <cell r="D1815">
            <v>7519</v>
          </cell>
          <cell r="F1815" t="str">
            <v>AW  of Tennessee, Inc. TN</v>
          </cell>
          <cell r="G1815" t="str">
            <v>BU-905</v>
          </cell>
          <cell r="H1815" t="str">
            <v>GLOBAL / RELIANT</v>
          </cell>
          <cell r="I1815" t="str">
            <v>GLOBAL/REL</v>
          </cell>
          <cell r="J1815" t="str">
            <v>GLOBAL/RELIANT CORPORATE GROUP</v>
          </cell>
          <cell r="K1815" t="str">
            <v>CORPORATE</v>
          </cell>
          <cell r="L1815" t="str">
            <v>CORPORATE</v>
          </cell>
        </row>
        <row r="1816">
          <cell r="A1816" t="str">
            <v>ZB4</v>
          </cell>
          <cell r="B1816" t="str">
            <v>ZB4-10-A-AZ-5TO-050</v>
          </cell>
          <cell r="C1816">
            <v>1913</v>
          </cell>
          <cell r="D1816">
            <v>7520</v>
          </cell>
          <cell r="F1816" t="str">
            <v>Allied Waste Industries</v>
          </cell>
          <cell r="G1816" t="str">
            <v>BU-905</v>
          </cell>
          <cell r="H1816" t="str">
            <v>GLOBAL / RELIANT</v>
          </cell>
          <cell r="I1816" t="str">
            <v>GLOBAL/REL</v>
          </cell>
          <cell r="J1816" t="str">
            <v>GLOBAL/RELIANT CORPORATE GROUP</v>
          </cell>
          <cell r="K1816" t="str">
            <v>CORPORATE</v>
          </cell>
          <cell r="L1816" t="str">
            <v>CORPORATE</v>
          </cell>
        </row>
        <row r="1817">
          <cell r="A1817" t="str">
            <v>ZB5</v>
          </cell>
          <cell r="B1817" t="str">
            <v>ZB5-10-A-AZ-72O-050</v>
          </cell>
          <cell r="C1817">
            <v>1914</v>
          </cell>
          <cell r="D1817">
            <v>7521</v>
          </cell>
          <cell r="F1817" t="str">
            <v>Regional Disposal Company</v>
          </cell>
          <cell r="G1817" t="str">
            <v>BU-905</v>
          </cell>
          <cell r="H1817" t="str">
            <v>GLOBAL / RELIANT</v>
          </cell>
          <cell r="I1817" t="str">
            <v>GLOBAL/REL</v>
          </cell>
          <cell r="J1817" t="str">
            <v>GLOBAL/RELIANT CORPORATE GROUP</v>
          </cell>
          <cell r="K1817" t="str">
            <v>CORPORATE</v>
          </cell>
          <cell r="L1817" t="str">
            <v>CORPORATE</v>
          </cell>
        </row>
        <row r="1818">
          <cell r="A1818" t="str">
            <v>ZB6</v>
          </cell>
          <cell r="B1818" t="str">
            <v>ZB6-10-A-AZ-7MO-050</v>
          </cell>
          <cell r="C1818">
            <v>1915</v>
          </cell>
          <cell r="D1818">
            <v>7522</v>
          </cell>
          <cell r="F1818" t="str">
            <v>Cocopah Landfill, Inc (U) AZ</v>
          </cell>
          <cell r="G1818" t="str">
            <v>BU-905</v>
          </cell>
          <cell r="H1818" t="str">
            <v>GLOBAL / RELIANT</v>
          </cell>
          <cell r="I1818" t="str">
            <v>GLOBAL/REL</v>
          </cell>
          <cell r="J1818" t="str">
            <v>GLOBAL/RELIANT CORPORATE GROUP</v>
          </cell>
          <cell r="K1818" t="str">
            <v>CORPORATE</v>
          </cell>
          <cell r="L1818" t="str">
            <v>CORPORATE</v>
          </cell>
        </row>
        <row r="1819">
          <cell r="A1819" t="str">
            <v>ZB7</v>
          </cell>
          <cell r="B1819" t="str">
            <v>ZB7-10-A-AZ-7JO-050</v>
          </cell>
          <cell r="C1819">
            <v>1916</v>
          </cell>
          <cell r="D1819">
            <v>7523</v>
          </cell>
          <cell r="F1819" t="str">
            <v>Copper Mountain L/F, Inc (U)</v>
          </cell>
          <cell r="G1819" t="str">
            <v>BU-905</v>
          </cell>
          <cell r="H1819" t="str">
            <v>GLOBAL / RELIANT</v>
          </cell>
          <cell r="I1819" t="str">
            <v>GLOBAL/REL</v>
          </cell>
          <cell r="J1819" t="str">
            <v>GLOBAL/RELIANT CORPORATE GROUP</v>
          </cell>
          <cell r="K1819" t="str">
            <v>CORPORATE</v>
          </cell>
          <cell r="L1819" t="str">
            <v>CORPORATE</v>
          </cell>
        </row>
        <row r="1820">
          <cell r="A1820" t="str">
            <v>ZB8</v>
          </cell>
          <cell r="B1820" t="str">
            <v>ZB8-10-A-AZ-63O-050</v>
          </cell>
          <cell r="C1820">
            <v>1917</v>
          </cell>
          <cell r="D1820">
            <v>7524</v>
          </cell>
          <cell r="F1820" t="str">
            <v>Allied Waste Industries, Inc</v>
          </cell>
          <cell r="G1820" t="str">
            <v>BU-905</v>
          </cell>
          <cell r="H1820" t="str">
            <v>GLOBAL / RELIANT</v>
          </cell>
          <cell r="I1820" t="str">
            <v>GLOBAL/REL</v>
          </cell>
          <cell r="J1820" t="str">
            <v>GLOBAL/RELIANT CORPORATE GROUP</v>
          </cell>
          <cell r="K1820" t="str">
            <v>CORPORATE</v>
          </cell>
          <cell r="L1820" t="str">
            <v>CORPORATE</v>
          </cell>
        </row>
        <row r="1821">
          <cell r="A1821" t="str">
            <v>ZB9</v>
          </cell>
          <cell r="B1821" t="str">
            <v>ZB9-10-A-AZ-62O-050</v>
          </cell>
          <cell r="C1821">
            <v>1918</v>
          </cell>
          <cell r="D1821">
            <v>7525</v>
          </cell>
          <cell r="F1821" t="str">
            <v>Apache Jct L/F Corp. (U) AZ</v>
          </cell>
          <cell r="G1821" t="str">
            <v>BU-905</v>
          </cell>
          <cell r="H1821" t="str">
            <v>GLOBAL / RELIANT</v>
          </cell>
          <cell r="I1821" t="str">
            <v>GLOBAL/REL</v>
          </cell>
          <cell r="J1821" t="str">
            <v>GLOBAL/RELIANT CORPORATE GROUP</v>
          </cell>
          <cell r="K1821" t="str">
            <v>CORPORATE</v>
          </cell>
          <cell r="L1821" t="str">
            <v>CORPORATE</v>
          </cell>
        </row>
        <row r="1822">
          <cell r="A1822" t="str">
            <v>ZC0</v>
          </cell>
          <cell r="B1822" t="str">
            <v>ZC0-10-A-AZ-67O-050</v>
          </cell>
          <cell r="C1822">
            <v>1919</v>
          </cell>
          <cell r="D1822">
            <v>7526</v>
          </cell>
          <cell r="F1822" t="str">
            <v>Borrego Landfill, Inc (U) CA</v>
          </cell>
          <cell r="G1822" t="str">
            <v>BU-905</v>
          </cell>
          <cell r="H1822" t="str">
            <v>GLOBAL / RELIANT</v>
          </cell>
          <cell r="I1822" t="str">
            <v>GLOBAL/REL</v>
          </cell>
          <cell r="J1822" t="str">
            <v>GLOBAL/RELIANT CORPORATE GROUP</v>
          </cell>
          <cell r="K1822" t="str">
            <v>CORPORATE</v>
          </cell>
          <cell r="L1822" t="str">
            <v>CORPORATE</v>
          </cell>
        </row>
        <row r="1823">
          <cell r="A1823" t="str">
            <v>ZC1</v>
          </cell>
          <cell r="B1823" t="str">
            <v>ZC1-10-A-AZ-64O-050</v>
          </cell>
          <cell r="C1823">
            <v>1920</v>
          </cell>
          <cell r="D1823">
            <v>7527</v>
          </cell>
          <cell r="F1823" t="str">
            <v>Sycamore Landfill, Inc. (U) CA</v>
          </cell>
          <cell r="G1823" t="str">
            <v>BU-905</v>
          </cell>
          <cell r="H1823" t="str">
            <v>GLOBAL / RELIANT</v>
          </cell>
          <cell r="I1823" t="str">
            <v>GLOBAL/REL</v>
          </cell>
          <cell r="J1823" t="str">
            <v>GLOBAL/RELIANT CORPORATE GROUP</v>
          </cell>
          <cell r="K1823" t="str">
            <v>CORPORATE</v>
          </cell>
          <cell r="L1823" t="str">
            <v>CORPORATE</v>
          </cell>
        </row>
        <row r="1824">
          <cell r="A1824" t="str">
            <v>ZC2</v>
          </cell>
          <cell r="B1824" t="str">
            <v>ZC2-10-A-AZ-85O-050</v>
          </cell>
          <cell r="C1824">
            <v>1921</v>
          </cell>
          <cell r="D1824">
            <v>7528</v>
          </cell>
          <cell r="F1824" t="str">
            <v>Forward, Inc. (U) CA</v>
          </cell>
          <cell r="G1824" t="str">
            <v>BU-905</v>
          </cell>
          <cell r="H1824" t="str">
            <v>GLOBAL / RELIANT</v>
          </cell>
          <cell r="I1824" t="str">
            <v>GLOBAL/REL</v>
          </cell>
          <cell r="J1824" t="str">
            <v>GLOBAL/RELIANT CORPORATE GROUP</v>
          </cell>
          <cell r="K1824" t="str">
            <v>CORPORATE</v>
          </cell>
          <cell r="L1824" t="str">
            <v>CORPORATE</v>
          </cell>
        </row>
        <row r="1825">
          <cell r="A1825" t="str">
            <v>ZC3</v>
          </cell>
          <cell r="B1825" t="str">
            <v>ZC3-10-A-AZ-65O-050</v>
          </cell>
          <cell r="C1825">
            <v>1922</v>
          </cell>
          <cell r="D1825">
            <v>7529</v>
          </cell>
          <cell r="F1825" t="str">
            <v>Otay Landfill, Inc. (U) CA</v>
          </cell>
          <cell r="G1825" t="str">
            <v>BU-905</v>
          </cell>
          <cell r="H1825" t="str">
            <v>GLOBAL / RELIANT</v>
          </cell>
          <cell r="I1825" t="str">
            <v>GLOBAL/REL</v>
          </cell>
          <cell r="J1825" t="str">
            <v>GLOBAL/RELIANT CORPORATE GROUP</v>
          </cell>
          <cell r="K1825" t="str">
            <v>CORPORATE</v>
          </cell>
          <cell r="L1825" t="str">
            <v>CORPORATE</v>
          </cell>
        </row>
        <row r="1826">
          <cell r="A1826" t="str">
            <v>ZC4</v>
          </cell>
          <cell r="B1826" t="str">
            <v>ZC4-10-A-AZ-3WO-050</v>
          </cell>
          <cell r="C1826">
            <v>1923</v>
          </cell>
          <cell r="D1826">
            <v>7530</v>
          </cell>
          <cell r="F1826" t="str">
            <v>Keller Canyon L/F Co. (U) CA</v>
          </cell>
          <cell r="G1826" t="str">
            <v>BU-905</v>
          </cell>
          <cell r="H1826" t="str">
            <v>GLOBAL / RELIANT</v>
          </cell>
          <cell r="I1826" t="str">
            <v>GLOBAL/REL</v>
          </cell>
          <cell r="J1826" t="str">
            <v>GLOBAL/RELIANT CORPORATE GROUP</v>
          </cell>
          <cell r="K1826" t="str">
            <v>CORPORATE</v>
          </cell>
          <cell r="L1826" t="str">
            <v>CORPORATE</v>
          </cell>
        </row>
        <row r="1827">
          <cell r="A1827" t="str">
            <v>ZC5</v>
          </cell>
          <cell r="B1827" t="str">
            <v>ZC5-10-A-AZ-66O-050</v>
          </cell>
          <cell r="C1827">
            <v>1924</v>
          </cell>
          <cell r="D1827">
            <v>7531</v>
          </cell>
          <cell r="F1827" t="str">
            <v>Ramona Landfill, Inc. (U) CA</v>
          </cell>
          <cell r="G1827" t="str">
            <v>BU-905</v>
          </cell>
          <cell r="H1827" t="str">
            <v>GLOBAL / RELIANT</v>
          </cell>
          <cell r="I1827" t="str">
            <v>GLOBAL/REL</v>
          </cell>
          <cell r="J1827" t="str">
            <v>GLOBAL/RELIANT CORPORATE GROUP</v>
          </cell>
          <cell r="K1827" t="str">
            <v>CORPORATE</v>
          </cell>
          <cell r="L1827" t="str">
            <v>CORPORATE</v>
          </cell>
        </row>
        <row r="1828">
          <cell r="A1828" t="str">
            <v>ZC6</v>
          </cell>
          <cell r="B1828" t="str">
            <v>ZC6-10-A-AZ-7NO-050</v>
          </cell>
          <cell r="C1828">
            <v>1925</v>
          </cell>
          <cell r="D1828">
            <v>7532</v>
          </cell>
          <cell r="F1828" t="str">
            <v>Imperial Landfill, Inc. (U) CA</v>
          </cell>
          <cell r="G1828" t="str">
            <v>BU-905</v>
          </cell>
          <cell r="H1828" t="str">
            <v>GLOBAL / RELIANT</v>
          </cell>
          <cell r="I1828" t="str">
            <v>GLOBAL/REL</v>
          </cell>
          <cell r="J1828" t="str">
            <v>GLOBAL/RELIANT CORPORATE GROUP</v>
          </cell>
          <cell r="K1828" t="str">
            <v>CORPORATE</v>
          </cell>
          <cell r="L1828" t="str">
            <v>CORPORATE</v>
          </cell>
        </row>
        <row r="1829">
          <cell r="A1829" t="str">
            <v>ZC7</v>
          </cell>
          <cell r="B1829" t="str">
            <v>ZC7-10-A-AZ-6YO-050</v>
          </cell>
          <cell r="C1829">
            <v>1926</v>
          </cell>
          <cell r="D1829">
            <v>7533</v>
          </cell>
          <cell r="F1829" t="str">
            <v>Elder Creek T/S, Inc. (U) CA</v>
          </cell>
          <cell r="G1829" t="str">
            <v>BU-905</v>
          </cell>
          <cell r="H1829" t="str">
            <v>GLOBAL / RELIANT</v>
          </cell>
          <cell r="I1829" t="str">
            <v>GLOBAL/REL</v>
          </cell>
          <cell r="J1829" t="str">
            <v>GLOBAL/RELIANT CORPORATE GROUP</v>
          </cell>
          <cell r="K1829" t="str">
            <v>CORPORATE</v>
          </cell>
          <cell r="L1829" t="str">
            <v>CORPORATE</v>
          </cell>
        </row>
        <row r="1830">
          <cell r="A1830" t="str">
            <v>ZC8</v>
          </cell>
          <cell r="B1830" t="str">
            <v>ZC8-10-A-AZ-1BO-050</v>
          </cell>
          <cell r="C1830">
            <v>1927</v>
          </cell>
          <cell r="D1830">
            <v>7534</v>
          </cell>
          <cell r="F1830" t="str">
            <v>Delta Container Corp (U) CA</v>
          </cell>
          <cell r="G1830" t="str">
            <v>BU-905</v>
          </cell>
          <cell r="H1830" t="str">
            <v>GLOBAL / RELIANT</v>
          </cell>
          <cell r="I1830" t="str">
            <v>GLOBAL/REL</v>
          </cell>
          <cell r="J1830" t="str">
            <v>GLOBAL/RELIANT CORPORATE GROUP</v>
          </cell>
          <cell r="K1830" t="str">
            <v>CORPORATE</v>
          </cell>
          <cell r="L1830" t="str">
            <v>CORPORATE</v>
          </cell>
        </row>
        <row r="1831">
          <cell r="A1831" t="str">
            <v>ZC9</v>
          </cell>
          <cell r="B1831" t="str">
            <v>ZC9-10-A-AZ-98O-050</v>
          </cell>
          <cell r="C1831">
            <v>1928</v>
          </cell>
          <cell r="D1831">
            <v>7535</v>
          </cell>
          <cell r="F1831" t="str">
            <v>Sunrise Sanitation Service,Inc</v>
          </cell>
          <cell r="G1831" t="str">
            <v>BU-905</v>
          </cell>
          <cell r="H1831" t="str">
            <v>GLOBAL / RELIANT</v>
          </cell>
          <cell r="I1831" t="str">
            <v>GLOBAL/REL</v>
          </cell>
          <cell r="J1831" t="str">
            <v>GLOBAL/RELIANT CORPORATE GROUP</v>
          </cell>
          <cell r="K1831" t="str">
            <v>CORPORATE</v>
          </cell>
          <cell r="L1831" t="str">
            <v>CORPORATE</v>
          </cell>
        </row>
        <row r="1832">
          <cell r="A1832" t="str">
            <v>ZD0</v>
          </cell>
          <cell r="B1832" t="str">
            <v>ZD0-10-A-AZ-99O-050</v>
          </cell>
          <cell r="C1832">
            <v>1929</v>
          </cell>
          <cell r="D1832">
            <v>7536</v>
          </cell>
          <cell r="F1832" t="str">
            <v>Sunset Disposal Services, Inc.</v>
          </cell>
          <cell r="G1832" t="str">
            <v>BU-905</v>
          </cell>
          <cell r="H1832" t="str">
            <v>GLOBAL / RELIANT</v>
          </cell>
          <cell r="I1832" t="str">
            <v>GLOBAL/REL</v>
          </cell>
          <cell r="J1832" t="str">
            <v>GLOBAL/RELIANT CORPORATE GROUP</v>
          </cell>
          <cell r="K1832" t="str">
            <v>CORPORATE</v>
          </cell>
          <cell r="L1832" t="str">
            <v>CORPORATE</v>
          </cell>
        </row>
        <row r="1833">
          <cell r="A1833" t="str">
            <v>ZD1</v>
          </cell>
          <cell r="B1833" t="str">
            <v>ZD1-10-A-AZ-1AO-050</v>
          </cell>
          <cell r="C1833">
            <v>1930</v>
          </cell>
          <cell r="D1833">
            <v>7537</v>
          </cell>
          <cell r="F1833" t="str">
            <v>Lathrop Sunrise Sanitation</v>
          </cell>
          <cell r="G1833" t="str">
            <v>BU-905</v>
          </cell>
          <cell r="H1833" t="str">
            <v>GLOBAL / RELIANT</v>
          </cell>
          <cell r="I1833" t="str">
            <v>GLOBAL/REL</v>
          </cell>
          <cell r="J1833" t="str">
            <v>GLOBAL/RELIANT CORPORATE GROUP</v>
          </cell>
          <cell r="K1833" t="str">
            <v>CORPORATE</v>
          </cell>
          <cell r="L1833" t="str">
            <v>CORPORATE</v>
          </cell>
        </row>
        <row r="1834">
          <cell r="A1834" t="str">
            <v>ZD2</v>
          </cell>
          <cell r="B1834" t="str">
            <v>ZD2-10-A-AZ-26O-050</v>
          </cell>
          <cell r="C1834">
            <v>1931</v>
          </cell>
          <cell r="D1834">
            <v>7538</v>
          </cell>
          <cell r="F1834" t="str">
            <v>Environmental Development Corp</v>
          </cell>
          <cell r="G1834" t="str">
            <v>BU-905</v>
          </cell>
          <cell r="H1834" t="str">
            <v>GLOBAL / RELIANT</v>
          </cell>
          <cell r="I1834" t="str">
            <v>GLOBAL/REL</v>
          </cell>
          <cell r="J1834" t="str">
            <v>GLOBAL/RELIANT CORPORATE GROUP</v>
          </cell>
          <cell r="K1834" t="str">
            <v>CORPORATE</v>
          </cell>
          <cell r="L1834" t="str">
            <v>CORPORATE</v>
          </cell>
        </row>
        <row r="1835">
          <cell r="A1835" t="str">
            <v>ZD3</v>
          </cell>
          <cell r="B1835" t="str">
            <v>ZD3-10-A-AZ-39O-050</v>
          </cell>
          <cell r="C1835">
            <v>1932</v>
          </cell>
          <cell r="D1835">
            <v>7539</v>
          </cell>
          <cell r="F1835" t="str">
            <v>Brickyard Disposal &amp; Recycling</v>
          </cell>
          <cell r="G1835" t="str">
            <v>BU-905</v>
          </cell>
          <cell r="H1835" t="str">
            <v>GLOBAL / RELIANT</v>
          </cell>
          <cell r="I1835" t="str">
            <v>GLOBAL/REL</v>
          </cell>
          <cell r="J1835" t="str">
            <v>GLOBAL/RELIANT CORPORATE GROUP</v>
          </cell>
          <cell r="K1835" t="str">
            <v>CORPORATE</v>
          </cell>
          <cell r="L1835" t="str">
            <v>CORPORATE</v>
          </cell>
        </row>
        <row r="1836">
          <cell r="A1836" t="str">
            <v>ZD4</v>
          </cell>
          <cell r="B1836" t="str">
            <v>ZD4-10-A-AZ-29O-050</v>
          </cell>
          <cell r="C1836">
            <v>1933</v>
          </cell>
          <cell r="D1836">
            <v>7540</v>
          </cell>
          <cell r="F1836" t="str">
            <v>Upper Rock Island Cty L/F, Inc</v>
          </cell>
          <cell r="G1836" t="str">
            <v>BU-905</v>
          </cell>
          <cell r="H1836" t="str">
            <v>GLOBAL / RELIANT</v>
          </cell>
          <cell r="I1836" t="str">
            <v>GLOBAL/REL</v>
          </cell>
          <cell r="J1836" t="str">
            <v>GLOBAL/RELIANT CORPORATE GROUP</v>
          </cell>
          <cell r="K1836" t="str">
            <v>CORPORATE</v>
          </cell>
          <cell r="L1836" t="str">
            <v>CORPORATE</v>
          </cell>
        </row>
        <row r="1837">
          <cell r="A1837" t="str">
            <v>ZD5</v>
          </cell>
          <cell r="B1837" t="str">
            <v>ZD5-10-A-AZ-43O-050</v>
          </cell>
          <cell r="C1837">
            <v>1934</v>
          </cell>
          <cell r="D1837">
            <v>7541</v>
          </cell>
          <cell r="F1837" t="str">
            <v>Wayne County L/F IL, Inc. (U)</v>
          </cell>
          <cell r="G1837" t="str">
            <v>BU-905</v>
          </cell>
          <cell r="H1837" t="str">
            <v>GLOBAL / RELIANT</v>
          </cell>
          <cell r="I1837" t="str">
            <v>GLOBAL/REL</v>
          </cell>
          <cell r="J1837" t="str">
            <v>GLOBAL/RELIANT CORPORATE GROUP</v>
          </cell>
          <cell r="K1837" t="str">
            <v>CORPORATE</v>
          </cell>
          <cell r="L1837" t="str">
            <v>CORPORATE</v>
          </cell>
        </row>
        <row r="1838">
          <cell r="A1838" t="str">
            <v>ZD6</v>
          </cell>
          <cell r="B1838" t="str">
            <v>ZD6-10-A-AZ-37O-050</v>
          </cell>
          <cell r="C1838">
            <v>1935</v>
          </cell>
          <cell r="D1838">
            <v>7542</v>
          </cell>
          <cell r="F1838" t="str">
            <v>RCS, Inc. (U) IL</v>
          </cell>
          <cell r="G1838" t="str">
            <v>BU-905</v>
          </cell>
          <cell r="H1838" t="str">
            <v>GLOBAL / RELIANT</v>
          </cell>
          <cell r="I1838" t="str">
            <v>GLOBAL/REL</v>
          </cell>
          <cell r="J1838" t="str">
            <v>GLOBAL/RELIANT CORPORATE GROUP</v>
          </cell>
          <cell r="K1838" t="str">
            <v>CORPORATE</v>
          </cell>
          <cell r="L1838" t="str">
            <v>CORPORATE</v>
          </cell>
        </row>
        <row r="1839">
          <cell r="A1839" t="str">
            <v>ZD7</v>
          </cell>
          <cell r="B1839" t="str">
            <v>ZD7-10-A-AZ-2AO-050</v>
          </cell>
          <cell r="C1839">
            <v>1936</v>
          </cell>
          <cell r="D1839">
            <v>7543</v>
          </cell>
          <cell r="F1839" t="str">
            <v>CC Landfill, Inc. (U) IL</v>
          </cell>
          <cell r="G1839" t="str">
            <v>BU-905</v>
          </cell>
          <cell r="H1839" t="str">
            <v>GLOBAL / RELIANT</v>
          </cell>
          <cell r="I1839" t="str">
            <v>GLOBAL/REL</v>
          </cell>
          <cell r="J1839" t="str">
            <v>GLOBAL/RELIANT CORPORATE GROUP</v>
          </cell>
          <cell r="K1839" t="str">
            <v>CORPORATE</v>
          </cell>
          <cell r="L1839" t="str">
            <v>CORPORATE</v>
          </cell>
        </row>
        <row r="1840">
          <cell r="A1840" t="str">
            <v>ZD8</v>
          </cell>
          <cell r="B1840" t="str">
            <v>ZD8-10-A-AZ-9HO-050</v>
          </cell>
          <cell r="C1840">
            <v>1937</v>
          </cell>
          <cell r="D1840">
            <v>7544</v>
          </cell>
          <cell r="F1840" t="str">
            <v>Lee County Landfill, Inc. (U)</v>
          </cell>
          <cell r="G1840" t="str">
            <v>BU-905</v>
          </cell>
          <cell r="H1840" t="str">
            <v>GLOBAL / RELIANT</v>
          </cell>
          <cell r="I1840" t="str">
            <v>GLOBAL/REL</v>
          </cell>
          <cell r="J1840" t="str">
            <v>GLOBAL/RELIANT CORPORATE GROUP</v>
          </cell>
          <cell r="K1840" t="str">
            <v>CORPORATE</v>
          </cell>
          <cell r="L1840" t="str">
            <v>CORPORATE</v>
          </cell>
        </row>
        <row r="1841">
          <cell r="A1841" t="str">
            <v>ZD9</v>
          </cell>
          <cell r="B1841" t="str">
            <v>ZD9-10-A-AZ-28O-050</v>
          </cell>
          <cell r="C1841">
            <v>1938</v>
          </cell>
          <cell r="D1841">
            <v>7545</v>
          </cell>
          <cell r="F1841" t="str">
            <v>Streator Area L/F, Inc. (U) IL</v>
          </cell>
          <cell r="G1841" t="str">
            <v>BU-905</v>
          </cell>
          <cell r="H1841" t="str">
            <v>GLOBAL / RELIANT</v>
          </cell>
          <cell r="I1841" t="str">
            <v>GLOBAL/REL</v>
          </cell>
          <cell r="J1841" t="str">
            <v>GLOBAL/RELIANT CORPORATE GROUP</v>
          </cell>
          <cell r="K1841" t="str">
            <v>CORPORATE</v>
          </cell>
          <cell r="L1841" t="str">
            <v>CORPORATE</v>
          </cell>
        </row>
        <row r="1842">
          <cell r="A1842" t="str">
            <v>ZE0</v>
          </cell>
          <cell r="B1842" t="str">
            <v>ZE0-10-A-AZ-38O-050</v>
          </cell>
          <cell r="C1842">
            <v>1939</v>
          </cell>
          <cell r="D1842">
            <v>7546</v>
          </cell>
          <cell r="F1842" t="str">
            <v>Environmental Reclamation Co.</v>
          </cell>
          <cell r="G1842" t="str">
            <v>BU-905</v>
          </cell>
          <cell r="H1842" t="str">
            <v>GLOBAL / RELIANT</v>
          </cell>
          <cell r="I1842" t="str">
            <v>GLOBAL/REL</v>
          </cell>
          <cell r="J1842" t="str">
            <v>GLOBAL/RELIANT CORPORATE GROUP</v>
          </cell>
          <cell r="K1842" t="str">
            <v>CORPORATE</v>
          </cell>
          <cell r="L1842" t="str">
            <v>CORPORATE</v>
          </cell>
        </row>
        <row r="1843">
          <cell r="A1843" t="str">
            <v>ZE1</v>
          </cell>
          <cell r="B1843" t="str">
            <v>ZE1-10-A-AZ-36O-050</v>
          </cell>
          <cell r="C1843">
            <v>1940</v>
          </cell>
          <cell r="D1843">
            <v>7547</v>
          </cell>
          <cell r="F1843" t="str">
            <v>Roxana Landfill, Inc. (U) IL</v>
          </cell>
          <cell r="G1843" t="str">
            <v>BU-905</v>
          </cell>
          <cell r="H1843" t="str">
            <v>GLOBAL / RELIANT</v>
          </cell>
          <cell r="I1843" t="str">
            <v>GLOBAL/REL</v>
          </cell>
          <cell r="J1843" t="str">
            <v>GLOBAL/RELIANT CORPORATE GROUP</v>
          </cell>
          <cell r="K1843" t="str">
            <v>CORPORATE</v>
          </cell>
          <cell r="L1843" t="str">
            <v>CORPORATE</v>
          </cell>
        </row>
        <row r="1844">
          <cell r="A1844" t="str">
            <v>ZE2</v>
          </cell>
          <cell r="B1844" t="str">
            <v>ZE2-10-A-AZ-4NO-050</v>
          </cell>
          <cell r="C1844">
            <v>1941</v>
          </cell>
          <cell r="D1844">
            <v>7548</v>
          </cell>
          <cell r="F1844" t="str">
            <v>Sangamon Valley L/F, Inc. (U)</v>
          </cell>
          <cell r="G1844" t="str">
            <v>BU-905</v>
          </cell>
          <cell r="H1844" t="str">
            <v>GLOBAL / RELIANT</v>
          </cell>
          <cell r="I1844" t="str">
            <v>GLOBAL/REL</v>
          </cell>
          <cell r="J1844" t="str">
            <v>GLOBAL/RELIANT CORPORATE GROUP</v>
          </cell>
          <cell r="K1844" t="str">
            <v>CORPORATE</v>
          </cell>
          <cell r="L1844" t="str">
            <v>CORPORATE</v>
          </cell>
        </row>
        <row r="1845">
          <cell r="A1845" t="str">
            <v>ZE3</v>
          </cell>
          <cell r="B1845" t="str">
            <v>ZE3-10-A-AZ-6QO-050</v>
          </cell>
          <cell r="C1845">
            <v>1942</v>
          </cell>
          <cell r="D1845">
            <v>7549</v>
          </cell>
          <cell r="F1845" t="str">
            <v>Bio-Med of Oregon, Inc. (OR)</v>
          </cell>
          <cell r="G1845" t="str">
            <v>BU-905</v>
          </cell>
          <cell r="H1845" t="str">
            <v>GLOBAL / RELIANT</v>
          </cell>
          <cell r="I1845" t="str">
            <v>GLOBAL/REL</v>
          </cell>
          <cell r="J1845" t="str">
            <v>GLOBAL/RELIANT CORPORATE GROUP</v>
          </cell>
          <cell r="K1845" t="str">
            <v>CORPORATE</v>
          </cell>
          <cell r="L1845" t="str">
            <v>CORPORATE</v>
          </cell>
        </row>
        <row r="1846">
          <cell r="A1846" t="str">
            <v>ZE4</v>
          </cell>
          <cell r="B1846" t="str">
            <v>ZE4-10-A-AZ-1ZO-050</v>
          </cell>
          <cell r="C1846">
            <v>1943</v>
          </cell>
          <cell r="D1846">
            <v>7550</v>
          </cell>
          <cell r="F1846" t="str">
            <v>Ingrum Waste Disposal, Inc (U)</v>
          </cell>
          <cell r="G1846" t="str">
            <v>BU-905</v>
          </cell>
          <cell r="H1846" t="str">
            <v>GLOBAL / RELIANT</v>
          </cell>
          <cell r="I1846" t="str">
            <v>GLOBAL/REL</v>
          </cell>
          <cell r="J1846" t="str">
            <v>GLOBAL/RELIANT CORPORATE GROUP</v>
          </cell>
          <cell r="K1846" t="str">
            <v>CORPORATE</v>
          </cell>
          <cell r="L1846" t="str">
            <v>CORPORATE</v>
          </cell>
        </row>
        <row r="1847">
          <cell r="A1847" t="str">
            <v>ZE5</v>
          </cell>
          <cell r="B1847" t="str">
            <v>ZE5-10-A-AZ-1WO-050</v>
          </cell>
          <cell r="C1847">
            <v>1944</v>
          </cell>
          <cell r="D1847">
            <v>7551</v>
          </cell>
          <cell r="F1847" t="str">
            <v>Loop Recycling, Inc. (U) IL</v>
          </cell>
          <cell r="G1847" t="str">
            <v>BU-905</v>
          </cell>
          <cell r="H1847" t="str">
            <v>GLOBAL / RELIANT</v>
          </cell>
          <cell r="I1847" t="str">
            <v>GLOBAL/REL</v>
          </cell>
          <cell r="J1847" t="str">
            <v>GLOBAL/RELIANT CORPORATE GROUP</v>
          </cell>
          <cell r="K1847" t="str">
            <v>CORPORATE</v>
          </cell>
          <cell r="L1847" t="str">
            <v>CORPORATE</v>
          </cell>
        </row>
        <row r="1848">
          <cell r="A1848" t="str">
            <v>ZE6</v>
          </cell>
          <cell r="B1848" t="str">
            <v>ZE6-10-A-AZ-1LO-050</v>
          </cell>
          <cell r="C1848">
            <v>1945</v>
          </cell>
          <cell r="D1848">
            <v>7552</v>
          </cell>
          <cell r="F1848" t="str">
            <v>Loop Transfer, Inc. (U) IL</v>
          </cell>
          <cell r="G1848" t="str">
            <v>BU-905</v>
          </cell>
          <cell r="H1848" t="str">
            <v>GLOBAL / RELIANT</v>
          </cell>
          <cell r="I1848" t="str">
            <v>GLOBAL/REL</v>
          </cell>
          <cell r="J1848" t="str">
            <v>GLOBAL/RELIANT CORPORATE GROUP</v>
          </cell>
          <cell r="K1848" t="str">
            <v>CORPORATE</v>
          </cell>
          <cell r="L1848" t="str">
            <v>CORPORATE</v>
          </cell>
        </row>
        <row r="1849">
          <cell r="A1849" t="str">
            <v>ZE8</v>
          </cell>
          <cell r="B1849" t="str">
            <v>ZE8-10-A-AZ-1VO-050</v>
          </cell>
          <cell r="C1849">
            <v>1946</v>
          </cell>
          <cell r="D1849">
            <v>7553</v>
          </cell>
          <cell r="F1849" t="str">
            <v>Suburban Warehouse, Inc. (U)</v>
          </cell>
          <cell r="G1849" t="str">
            <v>BU-905</v>
          </cell>
          <cell r="H1849" t="str">
            <v>GLOBAL / RELIANT</v>
          </cell>
          <cell r="I1849" t="str">
            <v>GLOBAL/REL</v>
          </cell>
          <cell r="J1849" t="str">
            <v>GLOBAL/RELIANT CORPORATE GROUP</v>
          </cell>
          <cell r="K1849" t="str">
            <v>CORPORATE</v>
          </cell>
          <cell r="L1849" t="str">
            <v>CORPORATE</v>
          </cell>
        </row>
        <row r="1850">
          <cell r="A1850" t="str">
            <v>ZE9</v>
          </cell>
          <cell r="B1850" t="str">
            <v>ZE9-10-A-AZ-9IO-050</v>
          </cell>
          <cell r="C1850">
            <v>1947</v>
          </cell>
          <cell r="D1850">
            <v>7554</v>
          </cell>
          <cell r="F1850" t="str">
            <v>Saline County Landfill, Inc</v>
          </cell>
          <cell r="G1850" t="str">
            <v>BU-905</v>
          </cell>
          <cell r="H1850" t="str">
            <v>GLOBAL / RELIANT</v>
          </cell>
          <cell r="I1850" t="str">
            <v>GLOBAL/REL</v>
          </cell>
          <cell r="J1850" t="str">
            <v>GLOBAL/RELIANT CORPORATE GROUP</v>
          </cell>
          <cell r="K1850" t="str">
            <v>CORPORATE</v>
          </cell>
          <cell r="L1850" t="str">
            <v>CORPORATE</v>
          </cell>
        </row>
        <row r="1851">
          <cell r="A1851" t="str">
            <v>ZF0</v>
          </cell>
          <cell r="B1851" t="str">
            <v>ZF0-10-A-AZ-2ZO-050</v>
          </cell>
          <cell r="C1851">
            <v>1948</v>
          </cell>
          <cell r="D1851">
            <v>7555</v>
          </cell>
          <cell r="F1851" t="str">
            <v>Fred Barbara Trucking Co., Inc</v>
          </cell>
          <cell r="G1851" t="str">
            <v>BU-905</v>
          </cell>
          <cell r="H1851" t="str">
            <v>GLOBAL / RELIANT</v>
          </cell>
          <cell r="I1851" t="str">
            <v>GLOBAL/REL</v>
          </cell>
          <cell r="J1851" t="str">
            <v>GLOBAL/RELIANT CORPORATE GROUP</v>
          </cell>
          <cell r="K1851" t="str">
            <v>CORPORATE</v>
          </cell>
          <cell r="L1851" t="str">
            <v>CORPORATE</v>
          </cell>
        </row>
        <row r="1852">
          <cell r="A1852" t="str">
            <v>ZF1</v>
          </cell>
          <cell r="B1852" t="str">
            <v>ZF1-10-A-AZ-2YO-050</v>
          </cell>
          <cell r="C1852">
            <v>1949</v>
          </cell>
          <cell r="D1852">
            <v>7556</v>
          </cell>
          <cell r="F1852" t="str">
            <v>Environtech, Inc. (U) IL</v>
          </cell>
          <cell r="G1852" t="str">
            <v>BU-905</v>
          </cell>
          <cell r="H1852" t="str">
            <v>GLOBAL / RELIANT</v>
          </cell>
          <cell r="I1852" t="str">
            <v>GLOBAL/REL</v>
          </cell>
          <cell r="J1852" t="str">
            <v>GLOBAL/RELIANT CORPORATE GROUP</v>
          </cell>
          <cell r="K1852" t="str">
            <v>CORPORATE</v>
          </cell>
          <cell r="L1852" t="str">
            <v>CORPORATE</v>
          </cell>
        </row>
        <row r="1853">
          <cell r="A1853" t="str">
            <v>ZF2</v>
          </cell>
          <cell r="B1853" t="str">
            <v>ZF2-10-A-AZ-3CO-050</v>
          </cell>
          <cell r="C1853">
            <v>1950</v>
          </cell>
          <cell r="D1853">
            <v>7557</v>
          </cell>
          <cell r="F1853" t="str">
            <v>ADS of Missouri, Inc.</v>
          </cell>
          <cell r="G1853" t="str">
            <v>BU-905</v>
          </cell>
          <cell r="H1853" t="str">
            <v>GLOBAL / RELIANT</v>
          </cell>
          <cell r="I1853" t="str">
            <v>GLOBAL/REL</v>
          </cell>
          <cell r="J1853" t="str">
            <v>GLOBAL/RELIANT CORPORATE GROUP</v>
          </cell>
          <cell r="K1853" t="str">
            <v>CORPORATE</v>
          </cell>
          <cell r="L1853" t="str">
            <v>CORPORATE</v>
          </cell>
        </row>
        <row r="1854">
          <cell r="A1854" t="str">
            <v>ZF3</v>
          </cell>
          <cell r="B1854" t="str">
            <v>ZF3-10-A-AZ-3JO-050</v>
          </cell>
          <cell r="C1854">
            <v>1951</v>
          </cell>
          <cell r="D1854">
            <v>7558</v>
          </cell>
          <cell r="F1854" t="str">
            <v>ADS of Kansas, Inc. (U) KS</v>
          </cell>
          <cell r="G1854" t="str">
            <v>BU-905</v>
          </cell>
          <cell r="H1854" t="str">
            <v>GLOBAL / RELIANT</v>
          </cell>
          <cell r="I1854" t="str">
            <v>GLOBAL/REL</v>
          </cell>
          <cell r="J1854" t="str">
            <v>GLOBAL/RELIANT CORPORATE GROUP</v>
          </cell>
          <cell r="K1854" t="str">
            <v>CORPORATE</v>
          </cell>
          <cell r="L1854" t="str">
            <v>CORPORATE</v>
          </cell>
        </row>
        <row r="1855">
          <cell r="A1855" t="str">
            <v>ZF4</v>
          </cell>
          <cell r="B1855" t="str">
            <v>ZF4-10-A-AZ-3DO-050</v>
          </cell>
          <cell r="C1855">
            <v>1952</v>
          </cell>
          <cell r="D1855">
            <v>7559</v>
          </cell>
          <cell r="F1855" t="str">
            <v>Sunset Disposal, Inc. (U) KS</v>
          </cell>
          <cell r="G1855" t="str">
            <v>BU-905</v>
          </cell>
          <cell r="H1855" t="str">
            <v>GLOBAL / RELIANT</v>
          </cell>
          <cell r="I1855" t="str">
            <v>GLOBAL/REL</v>
          </cell>
          <cell r="J1855" t="str">
            <v>GLOBAL/RELIANT CORPORATE GROUP</v>
          </cell>
          <cell r="K1855" t="str">
            <v>CORPORATE</v>
          </cell>
          <cell r="L1855" t="str">
            <v>CORPORATE</v>
          </cell>
        </row>
        <row r="1856">
          <cell r="A1856" t="str">
            <v>ZF5</v>
          </cell>
          <cell r="B1856" t="str">
            <v>ZF5-10-A-AZ-3KO-050</v>
          </cell>
          <cell r="C1856">
            <v>1953</v>
          </cell>
          <cell r="D1856">
            <v>7560</v>
          </cell>
          <cell r="F1856" t="str">
            <v>Resource Recovery, Inc. (U) KS</v>
          </cell>
          <cell r="G1856" t="str">
            <v>BU-905</v>
          </cell>
          <cell r="H1856" t="str">
            <v>GLOBAL / RELIANT</v>
          </cell>
          <cell r="I1856" t="str">
            <v>GLOBAL/REL</v>
          </cell>
          <cell r="J1856" t="str">
            <v>GLOBAL/RELIANT CORPORATE GROUP</v>
          </cell>
          <cell r="K1856" t="str">
            <v>CORPORATE</v>
          </cell>
          <cell r="L1856" t="str">
            <v>CORPORATE</v>
          </cell>
        </row>
        <row r="1857">
          <cell r="A1857" t="str">
            <v>ZF6</v>
          </cell>
          <cell r="B1857" t="str">
            <v>ZF6-10-A-AZ-2BO-050</v>
          </cell>
          <cell r="C1857">
            <v>1954</v>
          </cell>
          <cell r="D1857">
            <v>7561</v>
          </cell>
          <cell r="F1857" t="str">
            <v>American Dispsl Svc of IL, Inc</v>
          </cell>
          <cell r="G1857" t="str">
            <v>BU-905</v>
          </cell>
          <cell r="H1857" t="str">
            <v>GLOBAL / RELIANT</v>
          </cell>
          <cell r="I1857" t="str">
            <v>GLOBAL/REL</v>
          </cell>
          <cell r="J1857" t="str">
            <v>GLOBAL/RELIANT CORPORATE GROUP</v>
          </cell>
          <cell r="K1857" t="str">
            <v>CORPORATE</v>
          </cell>
          <cell r="L1857" t="str">
            <v>CORPORATE</v>
          </cell>
        </row>
        <row r="1858">
          <cell r="A1858" t="str">
            <v>ZF7</v>
          </cell>
          <cell r="B1858" t="str">
            <v>ZF7-10-A-AZ-3GO-050</v>
          </cell>
          <cell r="C1858">
            <v>1955</v>
          </cell>
          <cell r="D1858">
            <v>7562</v>
          </cell>
          <cell r="F1858" t="str">
            <v>ADS of West Virginia, Inc. WVA</v>
          </cell>
          <cell r="G1858" t="str">
            <v>BU-905</v>
          </cell>
          <cell r="H1858" t="str">
            <v>GLOBAL / RELIANT</v>
          </cell>
          <cell r="I1858" t="str">
            <v>GLOBAL/REL</v>
          </cell>
          <cell r="J1858" t="str">
            <v>GLOBAL/RELIANT CORPORATE GROUP</v>
          </cell>
          <cell r="K1858" t="str">
            <v>CORPORATE</v>
          </cell>
          <cell r="L1858" t="str">
            <v>CORPORATE</v>
          </cell>
        </row>
        <row r="1859">
          <cell r="A1859" t="str">
            <v>ZF8</v>
          </cell>
          <cell r="B1859" t="str">
            <v>ZF8-10-A-AZ-2DO-050</v>
          </cell>
          <cell r="C1859">
            <v>1956</v>
          </cell>
          <cell r="D1859">
            <v>7563</v>
          </cell>
          <cell r="F1859" t="str">
            <v>Standard Environmntl Svcs, Inc</v>
          </cell>
          <cell r="G1859" t="str">
            <v>BU-905</v>
          </cell>
          <cell r="H1859" t="str">
            <v>GLOBAL / RELIANT</v>
          </cell>
          <cell r="I1859" t="str">
            <v>GLOBAL/REL</v>
          </cell>
          <cell r="J1859" t="str">
            <v>GLOBAL/RELIANT CORPORATE GROUP</v>
          </cell>
          <cell r="K1859" t="str">
            <v>CORPORATE</v>
          </cell>
          <cell r="L1859" t="str">
            <v>CORPORATE</v>
          </cell>
        </row>
        <row r="1860">
          <cell r="A1860" t="str">
            <v>ZF9</v>
          </cell>
          <cell r="B1860" t="str">
            <v>ZF9-10-A-AZ-1CO-050</v>
          </cell>
          <cell r="C1860">
            <v>1957</v>
          </cell>
          <cell r="D1860">
            <v>7564</v>
          </cell>
          <cell r="F1860" t="str">
            <v>City Star Services, Inc</v>
          </cell>
          <cell r="G1860" t="str">
            <v>BU-905</v>
          </cell>
          <cell r="H1860" t="str">
            <v>GLOBAL / RELIANT</v>
          </cell>
          <cell r="I1860" t="str">
            <v>GLOBAL/REL</v>
          </cell>
          <cell r="J1860" t="str">
            <v>GLOBAL/RELIANT CORPORATE GROUP</v>
          </cell>
          <cell r="K1860" t="str">
            <v>CORPORATE</v>
          </cell>
          <cell r="L1860" t="str">
            <v>CORPORATE</v>
          </cell>
        </row>
        <row r="1861">
          <cell r="A1861" t="str">
            <v>ZG0</v>
          </cell>
          <cell r="B1861" t="str">
            <v>ZG0-10-A-AZ-74O-050</v>
          </cell>
          <cell r="C1861">
            <v>1958</v>
          </cell>
          <cell r="D1861">
            <v>7565</v>
          </cell>
          <cell r="F1861" t="str">
            <v>Dinverno, Inc. (MI)</v>
          </cell>
          <cell r="G1861" t="str">
            <v>BU-905</v>
          </cell>
          <cell r="H1861" t="str">
            <v>GLOBAL / RELIANT</v>
          </cell>
          <cell r="I1861" t="str">
            <v>GLOBAL/REL</v>
          </cell>
          <cell r="J1861" t="str">
            <v>GLOBAL/RELIANT CORPORATE GROUP</v>
          </cell>
          <cell r="K1861" t="str">
            <v>CORPORATE</v>
          </cell>
          <cell r="L1861" t="str">
            <v>CORPORATE</v>
          </cell>
        </row>
        <row r="1862">
          <cell r="A1862" t="str">
            <v>ZG1</v>
          </cell>
          <cell r="B1862" t="str">
            <v>ZG1-10-A-AZ-17O-050</v>
          </cell>
          <cell r="C1862">
            <v>1959</v>
          </cell>
          <cell r="D1862">
            <v>7566</v>
          </cell>
          <cell r="F1862" t="str">
            <v>Sauk Trail Develpmnt, Inc.(MI)</v>
          </cell>
          <cell r="G1862" t="str">
            <v>BU-905</v>
          </cell>
          <cell r="H1862" t="str">
            <v>GLOBAL / RELIANT</v>
          </cell>
          <cell r="I1862" t="str">
            <v>GLOBAL/REL</v>
          </cell>
          <cell r="J1862" t="str">
            <v>GLOBAL/RELIANT CORPORATE GROUP</v>
          </cell>
          <cell r="K1862" t="str">
            <v>CORPORATE</v>
          </cell>
          <cell r="L1862" t="str">
            <v>CORPORATE</v>
          </cell>
        </row>
        <row r="1863">
          <cell r="A1863" t="str">
            <v>ZG2</v>
          </cell>
          <cell r="B1863" t="str">
            <v>ZG2-10-A-AZ-18O-050</v>
          </cell>
          <cell r="C1863">
            <v>1960</v>
          </cell>
          <cell r="D1863">
            <v>7567</v>
          </cell>
          <cell r="F1863" t="str">
            <v>Oakland Hghts Develpmnt, Inc.</v>
          </cell>
          <cell r="G1863" t="str">
            <v>BU-905</v>
          </cell>
          <cell r="H1863" t="str">
            <v>GLOBAL / RELIANT</v>
          </cell>
          <cell r="I1863" t="str">
            <v>GLOBAL/REL</v>
          </cell>
          <cell r="J1863" t="str">
            <v>GLOBAL/RELIANT CORPORATE GROUP</v>
          </cell>
          <cell r="K1863" t="str">
            <v>CORPORATE</v>
          </cell>
          <cell r="L1863" t="str">
            <v>CORPORATE</v>
          </cell>
        </row>
        <row r="1864">
          <cell r="A1864" t="str">
            <v>ZG3</v>
          </cell>
          <cell r="B1864" t="str">
            <v>ZG3-10-A-AZ-15O-050</v>
          </cell>
          <cell r="C1864">
            <v>1961</v>
          </cell>
          <cell r="D1864">
            <v>7568</v>
          </cell>
          <cell r="F1864" t="str">
            <v>Clarkston Disposal, Inc. (MI)</v>
          </cell>
          <cell r="G1864" t="str">
            <v>BU-905</v>
          </cell>
          <cell r="H1864" t="str">
            <v>GLOBAL / RELIANT</v>
          </cell>
          <cell r="I1864" t="str">
            <v>GLOBAL/REL</v>
          </cell>
          <cell r="J1864" t="str">
            <v>GLOBAL/RELIANT CORPORATE GROUP</v>
          </cell>
          <cell r="K1864" t="str">
            <v>CORPORATE</v>
          </cell>
          <cell r="L1864" t="str">
            <v>CORPORATE</v>
          </cell>
        </row>
        <row r="1865">
          <cell r="A1865" t="str">
            <v>ZG4</v>
          </cell>
          <cell r="B1865" t="str">
            <v>ZG4-10-A-AZ-16O-050</v>
          </cell>
          <cell r="C1865">
            <v>1962</v>
          </cell>
          <cell r="D1865">
            <v>7569</v>
          </cell>
          <cell r="F1865" t="str">
            <v>Citizens Disposal, Inc. (MI)</v>
          </cell>
          <cell r="G1865" t="str">
            <v>BU-905</v>
          </cell>
          <cell r="H1865" t="str">
            <v>GLOBAL / RELIANT</v>
          </cell>
          <cell r="I1865" t="str">
            <v>GLOBAL/REL</v>
          </cell>
          <cell r="J1865" t="str">
            <v>GLOBAL/RELIANT CORPORATE GROUP</v>
          </cell>
          <cell r="K1865" t="str">
            <v>CORPORATE</v>
          </cell>
          <cell r="L1865" t="str">
            <v>CORPORATE</v>
          </cell>
        </row>
        <row r="1866">
          <cell r="A1866" t="str">
            <v>ZG5</v>
          </cell>
          <cell r="B1866" t="str">
            <v>ZG5-10-A-AZ-21O-050</v>
          </cell>
          <cell r="C1866">
            <v>1963</v>
          </cell>
          <cell r="D1866">
            <v>7570</v>
          </cell>
          <cell r="F1866" t="str">
            <v>Central Sanitary L/F, Inc.(MI)</v>
          </cell>
          <cell r="G1866" t="str">
            <v>BU-905</v>
          </cell>
          <cell r="H1866" t="str">
            <v>GLOBAL / RELIANT</v>
          </cell>
          <cell r="I1866" t="str">
            <v>GLOBAL/REL</v>
          </cell>
          <cell r="J1866" t="str">
            <v>GLOBAL/RELIANT CORPORATE GROUP</v>
          </cell>
          <cell r="K1866" t="str">
            <v>CORPORATE</v>
          </cell>
          <cell r="L1866" t="str">
            <v>CORPORATE</v>
          </cell>
        </row>
        <row r="1867">
          <cell r="A1867" t="str">
            <v>ZG6</v>
          </cell>
          <cell r="B1867" t="str">
            <v>ZG6-10-A-AZ-19O-050</v>
          </cell>
          <cell r="C1867">
            <v>1964</v>
          </cell>
          <cell r="D1867">
            <v>7571</v>
          </cell>
          <cell r="F1867" t="str">
            <v>Ottawa County L/F, Inc. (MI)</v>
          </cell>
          <cell r="G1867" t="str">
            <v>BU-905</v>
          </cell>
          <cell r="H1867" t="str">
            <v>GLOBAL / RELIANT</v>
          </cell>
          <cell r="I1867" t="str">
            <v>GLOBAL/REL</v>
          </cell>
          <cell r="J1867" t="str">
            <v>GLOBAL/RELIANT CORPORATE GROUP</v>
          </cell>
          <cell r="K1867" t="str">
            <v>CORPORATE</v>
          </cell>
          <cell r="L1867" t="str">
            <v>CORPORATE</v>
          </cell>
        </row>
        <row r="1868">
          <cell r="A1868" t="str">
            <v>ZG7</v>
          </cell>
          <cell r="B1868" t="str">
            <v>ZG7-10-A-AZ-14O-050</v>
          </cell>
          <cell r="C1868">
            <v>1965</v>
          </cell>
          <cell r="D1868">
            <v>7572</v>
          </cell>
          <cell r="F1868" t="str">
            <v>Adrian Landfill, Inc. (MI)</v>
          </cell>
          <cell r="G1868" t="str">
            <v>BU-905</v>
          </cell>
          <cell r="H1868" t="str">
            <v>GLOBAL / RELIANT</v>
          </cell>
          <cell r="I1868" t="str">
            <v>GLOBAL/REL</v>
          </cell>
          <cell r="J1868" t="str">
            <v>GLOBAL/RELIANT CORPORATE GROUP</v>
          </cell>
          <cell r="K1868" t="str">
            <v>CORPORATE</v>
          </cell>
          <cell r="L1868" t="str">
            <v>CORPORATE</v>
          </cell>
        </row>
        <row r="1869">
          <cell r="A1869" t="str">
            <v>ZG8</v>
          </cell>
          <cell r="B1869" t="str">
            <v>ZG8-10-A-AZ-20O-050</v>
          </cell>
          <cell r="C1869">
            <v>1966</v>
          </cell>
          <cell r="D1869">
            <v>7573</v>
          </cell>
          <cell r="F1869" t="str">
            <v>Harland's Sanitary L/F, Inc</v>
          </cell>
          <cell r="G1869" t="str">
            <v>BU-905</v>
          </cell>
          <cell r="H1869" t="str">
            <v>GLOBAL / RELIANT</v>
          </cell>
          <cell r="I1869" t="str">
            <v>GLOBAL/REL</v>
          </cell>
          <cell r="J1869" t="str">
            <v>GLOBAL/RELIANT CORPORATE GROUP</v>
          </cell>
          <cell r="K1869" t="str">
            <v>CORPORATE</v>
          </cell>
          <cell r="L1869" t="str">
            <v>CORPORATE</v>
          </cell>
        </row>
        <row r="1870">
          <cell r="A1870" t="str">
            <v>ZG9</v>
          </cell>
          <cell r="B1870" t="str">
            <v>ZG9-10-A-AZ-9EO-050</v>
          </cell>
          <cell r="C1870">
            <v>1967</v>
          </cell>
          <cell r="D1870">
            <v>7574</v>
          </cell>
          <cell r="F1870" t="str">
            <v>Tom Luciano's Dispsl Svc, Inc.</v>
          </cell>
          <cell r="G1870" t="str">
            <v>BU-905</v>
          </cell>
          <cell r="H1870" t="str">
            <v>GLOBAL / RELIANT</v>
          </cell>
          <cell r="I1870" t="str">
            <v>GLOBAL/REL</v>
          </cell>
          <cell r="J1870" t="str">
            <v>GLOBAL/RELIANT CORPORATE GROUP</v>
          </cell>
          <cell r="K1870" t="str">
            <v>CORPORATE</v>
          </cell>
          <cell r="L1870" t="str">
            <v>CORPORATE</v>
          </cell>
        </row>
        <row r="1871">
          <cell r="A1871" t="str">
            <v>ZH0</v>
          </cell>
          <cell r="B1871" t="str">
            <v>ZH0-10-A-AZ-75O-050</v>
          </cell>
          <cell r="C1871">
            <v>1968</v>
          </cell>
          <cell r="D1871">
            <v>7575</v>
          </cell>
          <cell r="F1871" t="str">
            <v>Louis Pinto &amp; Son, Inc. (NJ)</v>
          </cell>
          <cell r="G1871" t="str">
            <v>BU-905</v>
          </cell>
          <cell r="H1871" t="str">
            <v>GLOBAL / RELIANT</v>
          </cell>
          <cell r="I1871" t="str">
            <v>GLOBAL/REL</v>
          </cell>
          <cell r="J1871" t="str">
            <v>GLOBAL/RELIANT CORPORATE GROUP</v>
          </cell>
          <cell r="K1871" t="str">
            <v>CORPORATE</v>
          </cell>
          <cell r="L1871" t="str">
            <v>CORPORATE</v>
          </cell>
        </row>
        <row r="1872">
          <cell r="A1872" t="str">
            <v>ZH1</v>
          </cell>
          <cell r="B1872" t="str">
            <v>ZH1-10-A-AZ-3TO-050</v>
          </cell>
          <cell r="C1872">
            <v>1969</v>
          </cell>
          <cell r="D1872">
            <v>7576</v>
          </cell>
          <cell r="F1872" t="str">
            <v>Automated Modular Systms, Inc.</v>
          </cell>
          <cell r="G1872" t="str">
            <v>BU-905</v>
          </cell>
          <cell r="H1872" t="str">
            <v>GLOBAL / RELIANT</v>
          </cell>
          <cell r="I1872" t="str">
            <v>GLOBAL/REL</v>
          </cell>
          <cell r="J1872" t="str">
            <v>GLOBAL/RELIANT CORPORATE GROUP</v>
          </cell>
          <cell r="K1872" t="str">
            <v>CORPORATE</v>
          </cell>
          <cell r="L1872" t="str">
            <v>CORPORATE</v>
          </cell>
        </row>
        <row r="1873">
          <cell r="A1873" t="str">
            <v>ZH2</v>
          </cell>
          <cell r="B1873" t="str">
            <v>ZH2-10-A-AZ-3RO-050</v>
          </cell>
          <cell r="C1873">
            <v>1970</v>
          </cell>
          <cell r="D1873">
            <v>7577</v>
          </cell>
          <cell r="F1873" t="str">
            <v>Garofalo Recyc &amp; T/S Co, Inc.</v>
          </cell>
          <cell r="G1873" t="str">
            <v>BU-905</v>
          </cell>
          <cell r="H1873" t="str">
            <v>GLOBAL / RELIANT</v>
          </cell>
          <cell r="I1873" t="str">
            <v>GLOBAL/REL</v>
          </cell>
          <cell r="J1873" t="str">
            <v>GLOBAL/RELIANT CORPORATE GROUP</v>
          </cell>
          <cell r="K1873" t="str">
            <v>CORPORATE</v>
          </cell>
          <cell r="L1873" t="str">
            <v>CORPORATE</v>
          </cell>
        </row>
        <row r="1874">
          <cell r="A1874" t="str">
            <v>ZH3</v>
          </cell>
          <cell r="B1874" t="str">
            <v>ZH3-10-A-AZ-4BO-050</v>
          </cell>
          <cell r="C1874">
            <v>1971</v>
          </cell>
          <cell r="D1874">
            <v>7578</v>
          </cell>
          <cell r="F1874" t="str">
            <v>Giordano Recycling Corp (NJ)</v>
          </cell>
          <cell r="G1874" t="str">
            <v>BU-905</v>
          </cell>
          <cell r="H1874" t="str">
            <v>GLOBAL / RELIANT</v>
          </cell>
          <cell r="I1874" t="str">
            <v>GLOBAL/REL</v>
          </cell>
          <cell r="J1874" t="str">
            <v>GLOBAL/RELIANT CORPORATE GROUP</v>
          </cell>
          <cell r="K1874" t="str">
            <v>CORPORATE</v>
          </cell>
          <cell r="L1874" t="str">
            <v>CORPORATE</v>
          </cell>
        </row>
        <row r="1875">
          <cell r="A1875" t="str">
            <v>ZH4</v>
          </cell>
          <cell r="B1875" t="str">
            <v>ZH4-10-A-AZ-5MO-050</v>
          </cell>
          <cell r="C1875">
            <v>1972</v>
          </cell>
          <cell r="D1875">
            <v>7579</v>
          </cell>
          <cell r="F1875" t="str">
            <v>AW  Transfer Systems of NJ,Inc</v>
          </cell>
          <cell r="G1875" t="str">
            <v>BU-905</v>
          </cell>
          <cell r="H1875" t="str">
            <v>GLOBAL / RELIANT</v>
          </cell>
          <cell r="I1875" t="str">
            <v>GLOBAL/REL</v>
          </cell>
          <cell r="J1875" t="str">
            <v>GLOBAL/RELIANT CORPORATE GROUP</v>
          </cell>
          <cell r="K1875" t="str">
            <v>CORPORATE</v>
          </cell>
          <cell r="L1875" t="str">
            <v>CORPORATE</v>
          </cell>
        </row>
        <row r="1876">
          <cell r="A1876" t="str">
            <v>ZH5</v>
          </cell>
          <cell r="B1876" t="str">
            <v>ZH5-10-A-AZ-50O-050</v>
          </cell>
          <cell r="C1876">
            <v>1973</v>
          </cell>
          <cell r="D1876">
            <v>7580</v>
          </cell>
          <cell r="F1876" t="str">
            <v>Island Waste Services, Ltd</v>
          </cell>
          <cell r="G1876" t="str">
            <v>BU-905</v>
          </cell>
          <cell r="H1876" t="str">
            <v>GLOBAL / RELIANT</v>
          </cell>
          <cell r="I1876" t="str">
            <v>GLOBAL/REL</v>
          </cell>
          <cell r="J1876" t="str">
            <v>GLOBAL/RELIANT CORPORATE GROUP</v>
          </cell>
          <cell r="K1876" t="str">
            <v>CORPORATE</v>
          </cell>
          <cell r="L1876" t="str">
            <v>CORPORATE</v>
          </cell>
        </row>
        <row r="1877">
          <cell r="A1877" t="str">
            <v>ZH6</v>
          </cell>
          <cell r="B1877" t="str">
            <v>ZH6-10-A-AZ-3XO-050</v>
          </cell>
          <cell r="C1877">
            <v>1974</v>
          </cell>
          <cell r="D1877">
            <v>7581</v>
          </cell>
          <cell r="F1877" t="str">
            <v>Waste Svcs of New York, Inc.</v>
          </cell>
          <cell r="G1877" t="str">
            <v>BU-905</v>
          </cell>
          <cell r="H1877" t="str">
            <v>GLOBAL / RELIANT</v>
          </cell>
          <cell r="I1877" t="str">
            <v>GLOBAL/REL</v>
          </cell>
          <cell r="J1877" t="str">
            <v>GLOBAL/RELIANT CORPORATE GROUP</v>
          </cell>
          <cell r="K1877" t="str">
            <v>CORPORATE</v>
          </cell>
          <cell r="L1877" t="str">
            <v>CORPORATE</v>
          </cell>
        </row>
        <row r="1878">
          <cell r="A1878" t="str">
            <v>ZH8</v>
          </cell>
          <cell r="B1878" t="str">
            <v>ZH8-10-A-AZ-6VO-050</v>
          </cell>
          <cell r="C1878">
            <v>1975</v>
          </cell>
          <cell r="D1878">
            <v>7582</v>
          </cell>
          <cell r="F1878" t="str">
            <v>Suburban Carting Corp (NY)</v>
          </cell>
          <cell r="G1878" t="str">
            <v>BU-905</v>
          </cell>
          <cell r="H1878" t="str">
            <v>GLOBAL / RELIANT</v>
          </cell>
          <cell r="I1878" t="str">
            <v>GLOBAL/REL</v>
          </cell>
          <cell r="J1878" t="str">
            <v>GLOBAL/RELIANT CORPORATE GROUP</v>
          </cell>
          <cell r="K1878" t="str">
            <v>CORPORATE</v>
          </cell>
          <cell r="L1878" t="str">
            <v>CORPORATE</v>
          </cell>
        </row>
        <row r="1879">
          <cell r="A1879" t="str">
            <v>ZH9</v>
          </cell>
          <cell r="B1879" t="str">
            <v>ZH9-10-A-AZ-52O-050</v>
          </cell>
          <cell r="C1879">
            <v>1976</v>
          </cell>
          <cell r="D1879">
            <v>7583</v>
          </cell>
          <cell r="F1879" t="str">
            <v>Chambers Dvlpmnt of NC, Inc.</v>
          </cell>
          <cell r="G1879" t="str">
            <v>BU-905</v>
          </cell>
          <cell r="H1879" t="str">
            <v>GLOBAL / RELIANT</v>
          </cell>
          <cell r="I1879" t="str">
            <v>GLOBAL/REL</v>
          </cell>
          <cell r="J1879" t="str">
            <v>GLOBAL/RELIANT CORPORATE GROUP</v>
          </cell>
          <cell r="K1879" t="str">
            <v>CORPORATE</v>
          </cell>
          <cell r="L1879" t="str">
            <v>CORPORATE</v>
          </cell>
        </row>
        <row r="1880">
          <cell r="A1880" t="str">
            <v>ZI0</v>
          </cell>
          <cell r="B1880" t="str">
            <v>ZI0-10-A-AZ-5LO-050</v>
          </cell>
          <cell r="C1880">
            <v>1977</v>
          </cell>
          <cell r="D1880">
            <v>7584</v>
          </cell>
          <cell r="F1880" t="str">
            <v>Lake Norman Landfill, Inc. NC</v>
          </cell>
          <cell r="G1880" t="str">
            <v>BU-905</v>
          </cell>
          <cell r="H1880" t="str">
            <v>GLOBAL / RELIANT</v>
          </cell>
          <cell r="I1880" t="str">
            <v>GLOBAL/REL</v>
          </cell>
          <cell r="J1880" t="str">
            <v>GLOBAL/RELIANT CORPORATE GROUP</v>
          </cell>
          <cell r="K1880" t="str">
            <v>CORPORATE</v>
          </cell>
          <cell r="L1880" t="str">
            <v>CORPORATE</v>
          </cell>
        </row>
        <row r="1881">
          <cell r="A1881" t="str">
            <v>ZI2</v>
          </cell>
          <cell r="B1881" t="str">
            <v>ZI2-10-A-AZ-7EO-050</v>
          </cell>
          <cell r="C1881">
            <v>1978</v>
          </cell>
          <cell r="D1881">
            <v>7585</v>
          </cell>
          <cell r="F1881" t="str">
            <v>Noble Road Landfill, Inc. OH</v>
          </cell>
          <cell r="G1881" t="str">
            <v>BU-905</v>
          </cell>
          <cell r="H1881" t="str">
            <v>GLOBAL / RELIANT</v>
          </cell>
          <cell r="I1881" t="str">
            <v>GLOBAL/REL</v>
          </cell>
          <cell r="J1881" t="str">
            <v>GLOBAL/RELIANT CORPORATE GROUP</v>
          </cell>
          <cell r="K1881" t="str">
            <v>CORPORATE</v>
          </cell>
          <cell r="L1881" t="str">
            <v>CORPORATE</v>
          </cell>
        </row>
        <row r="1882">
          <cell r="A1882" t="str">
            <v>ZI3</v>
          </cell>
          <cell r="B1882" t="str">
            <v>ZI3-10-A-AZ-9FO-050</v>
          </cell>
          <cell r="C1882">
            <v>1979</v>
          </cell>
          <cell r="D1882">
            <v>7586</v>
          </cell>
          <cell r="F1882" t="str">
            <v>Dempsey Waste Systems II, Inc.</v>
          </cell>
          <cell r="G1882" t="str">
            <v>BU-905</v>
          </cell>
          <cell r="H1882" t="str">
            <v>GLOBAL / RELIANT</v>
          </cell>
          <cell r="I1882" t="str">
            <v>GLOBAL/REL</v>
          </cell>
          <cell r="J1882" t="str">
            <v>GLOBAL/RELIANT CORPORATE GROUP</v>
          </cell>
          <cell r="K1882" t="str">
            <v>CORPORATE</v>
          </cell>
          <cell r="L1882" t="str">
            <v>CORPORATE</v>
          </cell>
        </row>
        <row r="1883">
          <cell r="A1883" t="str">
            <v>ZI4</v>
          </cell>
          <cell r="B1883" t="str">
            <v>ZI4-10-A-AZ-32O-050</v>
          </cell>
          <cell r="C1883">
            <v>1980</v>
          </cell>
          <cell r="D1883">
            <v>7587</v>
          </cell>
          <cell r="F1883" t="str">
            <v>Williams Cnty L/F, Inc. OH</v>
          </cell>
          <cell r="G1883" t="str">
            <v>BU-905</v>
          </cell>
          <cell r="H1883" t="str">
            <v>GLOBAL / RELIANT</v>
          </cell>
          <cell r="I1883" t="str">
            <v>GLOBAL/REL</v>
          </cell>
          <cell r="J1883" t="str">
            <v>GLOBAL/RELIANT CORPORATE GROUP</v>
          </cell>
          <cell r="K1883" t="str">
            <v>CORPORATE</v>
          </cell>
          <cell r="L1883" t="str">
            <v>CORPORATE</v>
          </cell>
        </row>
        <row r="1884">
          <cell r="A1884" t="str">
            <v>ZI5</v>
          </cell>
          <cell r="B1884" t="str">
            <v>ZI5-10-A-AZ-30O-050</v>
          </cell>
          <cell r="C1884">
            <v>1981</v>
          </cell>
          <cell r="D1884">
            <v>7588</v>
          </cell>
          <cell r="F1884" t="str">
            <v>Celina Landfill, Inc. OH</v>
          </cell>
          <cell r="G1884" t="str">
            <v>BU-905</v>
          </cell>
          <cell r="H1884" t="str">
            <v>GLOBAL / RELIANT</v>
          </cell>
          <cell r="I1884" t="str">
            <v>GLOBAL/REL</v>
          </cell>
          <cell r="J1884" t="str">
            <v>GLOBAL/RELIANT CORPORATE GROUP</v>
          </cell>
          <cell r="K1884" t="str">
            <v>CORPORATE</v>
          </cell>
          <cell r="L1884" t="str">
            <v>CORPORATE</v>
          </cell>
        </row>
        <row r="1885">
          <cell r="A1885" t="str">
            <v>ZI6</v>
          </cell>
          <cell r="B1885" t="str">
            <v>ZI6-10-A-AZ-31O-050</v>
          </cell>
          <cell r="C1885">
            <v>1982</v>
          </cell>
          <cell r="D1885">
            <v>7589</v>
          </cell>
          <cell r="F1885" t="str">
            <v>Cherokee Run L/F, Inc. OH</v>
          </cell>
          <cell r="G1885" t="str">
            <v>BU-905</v>
          </cell>
          <cell r="H1885" t="str">
            <v>GLOBAL / RELIANT</v>
          </cell>
          <cell r="I1885" t="str">
            <v>GLOBAL/REL</v>
          </cell>
          <cell r="J1885" t="str">
            <v>GLOBAL/RELIANT CORPORATE GROUP</v>
          </cell>
          <cell r="K1885" t="str">
            <v>CORPORATE</v>
          </cell>
          <cell r="L1885" t="str">
            <v>CORPORATE</v>
          </cell>
        </row>
        <row r="1886">
          <cell r="A1886" t="str">
            <v>ZI7</v>
          </cell>
          <cell r="B1886" t="str">
            <v>ZI7-10-A-AZ-3BO-050</v>
          </cell>
          <cell r="C1886">
            <v>1983</v>
          </cell>
          <cell r="D1886">
            <v>7590</v>
          </cell>
          <cell r="F1886" t="str">
            <v>Pittsburg Cnty L/F, Inc. (OK)</v>
          </cell>
          <cell r="G1886" t="str">
            <v>BU-905</v>
          </cell>
          <cell r="H1886" t="str">
            <v>GLOBAL / RELIANT</v>
          </cell>
          <cell r="I1886" t="str">
            <v>GLOBAL/REL</v>
          </cell>
          <cell r="J1886" t="str">
            <v>GLOBAL/RELIANT CORPORATE GROUP</v>
          </cell>
          <cell r="K1886" t="str">
            <v>CORPORATE</v>
          </cell>
          <cell r="L1886" t="str">
            <v>CORPORATE</v>
          </cell>
        </row>
        <row r="1887">
          <cell r="A1887" t="str">
            <v>ZI8</v>
          </cell>
          <cell r="B1887" t="str">
            <v>ZI8-10-A-AZ-4RO-050</v>
          </cell>
          <cell r="C1887">
            <v>1984</v>
          </cell>
          <cell r="D1887">
            <v>7591</v>
          </cell>
          <cell r="F1887" t="str">
            <v>Waste Cntrl Systms, Inc. (U)OR</v>
          </cell>
          <cell r="G1887" t="str">
            <v>BU-905</v>
          </cell>
          <cell r="H1887" t="str">
            <v>GLOBAL / RELIANT</v>
          </cell>
          <cell r="I1887" t="str">
            <v>GLOBAL/REL</v>
          </cell>
          <cell r="J1887" t="str">
            <v>GLOBAL/RELIANT CORPORATE GROUP</v>
          </cell>
          <cell r="K1887" t="str">
            <v>CORPORATE</v>
          </cell>
          <cell r="L1887" t="str">
            <v>CORPORATE</v>
          </cell>
        </row>
        <row r="1888">
          <cell r="A1888" t="str">
            <v>ZI9</v>
          </cell>
          <cell r="B1888" t="str">
            <v>ZI9-10-A-AZ-7QO-050</v>
          </cell>
          <cell r="C1888">
            <v>1985</v>
          </cell>
          <cell r="D1888">
            <v>7592</v>
          </cell>
          <cell r="F1888" t="str">
            <v>Rossman Sanitary Svc, Inc. (U)</v>
          </cell>
          <cell r="G1888" t="str">
            <v>BU-905</v>
          </cell>
          <cell r="H1888" t="str">
            <v>GLOBAL / RELIANT</v>
          </cell>
          <cell r="I1888" t="str">
            <v>GLOBAL/REL</v>
          </cell>
          <cell r="J1888" t="str">
            <v>GLOBAL/RELIANT CORPORATE GROUP</v>
          </cell>
          <cell r="K1888" t="str">
            <v>CORPORATE</v>
          </cell>
          <cell r="L1888" t="str">
            <v>CORPORATE</v>
          </cell>
        </row>
        <row r="1889">
          <cell r="A1889" t="str">
            <v>ZJ0</v>
          </cell>
          <cell r="B1889" t="str">
            <v>ZJ0-10-A-AZ-6RO-050</v>
          </cell>
          <cell r="C1889">
            <v>1986</v>
          </cell>
          <cell r="D1889">
            <v>7593</v>
          </cell>
          <cell r="F1889" t="str">
            <v>Albany-Lebanon Sanitation, Inc</v>
          </cell>
          <cell r="G1889" t="str">
            <v>BU-905</v>
          </cell>
          <cell r="H1889" t="str">
            <v>GLOBAL / RELIANT</v>
          </cell>
          <cell r="I1889" t="str">
            <v>GLOBAL/REL</v>
          </cell>
          <cell r="J1889" t="str">
            <v>GLOBAL/RELIANT CORPORATE GROUP</v>
          </cell>
          <cell r="K1889" t="str">
            <v>CORPORATE</v>
          </cell>
          <cell r="L1889" t="str">
            <v>CORPORATE</v>
          </cell>
        </row>
        <row r="1890">
          <cell r="A1890" t="str">
            <v>ZJ1</v>
          </cell>
          <cell r="B1890" t="str">
            <v>ZJ1-10-A-AZ-4YO-050</v>
          </cell>
          <cell r="C1890">
            <v>1987</v>
          </cell>
          <cell r="D1890">
            <v>7594</v>
          </cell>
          <cell r="F1890" t="str">
            <v>Grants Pass Sanitation, Inc.</v>
          </cell>
          <cell r="G1890" t="str">
            <v>BU-905</v>
          </cell>
          <cell r="H1890" t="str">
            <v>GLOBAL / RELIANT</v>
          </cell>
          <cell r="I1890" t="str">
            <v>GLOBAL/REL</v>
          </cell>
          <cell r="J1890" t="str">
            <v>GLOBAL/RELIANT CORPORATE GROUP</v>
          </cell>
          <cell r="K1890" t="str">
            <v>CORPORATE</v>
          </cell>
          <cell r="L1890" t="str">
            <v>CORPORATE</v>
          </cell>
        </row>
        <row r="1891">
          <cell r="A1891" t="str">
            <v>ZJ2</v>
          </cell>
          <cell r="B1891" t="str">
            <v>ZJ2-10-A-AZ-4ZO-050</v>
          </cell>
          <cell r="C1891">
            <v>1988</v>
          </cell>
          <cell r="D1891">
            <v>7595</v>
          </cell>
          <cell r="F1891" t="str">
            <v>Dallas Disposal Co. (U) OR</v>
          </cell>
          <cell r="G1891" t="str">
            <v>BU-905</v>
          </cell>
          <cell r="H1891" t="str">
            <v>GLOBAL / RELIANT</v>
          </cell>
          <cell r="I1891" t="str">
            <v>GLOBAL/REL</v>
          </cell>
          <cell r="J1891" t="str">
            <v>GLOBAL/RELIANT CORPORATE GROUP</v>
          </cell>
          <cell r="K1891" t="str">
            <v>CORPORATE</v>
          </cell>
          <cell r="L1891" t="str">
            <v>CORPORATE</v>
          </cell>
        </row>
        <row r="1892">
          <cell r="A1892" t="str">
            <v>ZJ3</v>
          </cell>
          <cell r="B1892" t="str">
            <v>ZJ3-10-A-AZ-4TO-050</v>
          </cell>
          <cell r="C1892">
            <v>1989</v>
          </cell>
          <cell r="D1892">
            <v>7596</v>
          </cell>
          <cell r="F1892" t="str">
            <v>Valley Landfills, Inc. (U) OR</v>
          </cell>
          <cell r="G1892" t="str">
            <v>BU-905</v>
          </cell>
          <cell r="H1892" t="str">
            <v>GLOBAL / RELIANT</v>
          </cell>
          <cell r="I1892" t="str">
            <v>GLOBAL/REL</v>
          </cell>
          <cell r="J1892" t="str">
            <v>GLOBAL/RELIANT CORPORATE GROUP</v>
          </cell>
          <cell r="K1892" t="str">
            <v>CORPORATE</v>
          </cell>
          <cell r="L1892" t="str">
            <v>CORPORATE</v>
          </cell>
        </row>
        <row r="1893">
          <cell r="A1893" t="str">
            <v>ZJ4</v>
          </cell>
          <cell r="B1893" t="str">
            <v>ZJ4-10-A-AZ-4VO-050</v>
          </cell>
          <cell r="C1893">
            <v>1990</v>
          </cell>
          <cell r="D1893">
            <v>7597</v>
          </cell>
          <cell r="F1893" t="str">
            <v>Source Recycling, Inc. (U) OR</v>
          </cell>
          <cell r="G1893" t="str">
            <v>BU-905</v>
          </cell>
          <cell r="H1893" t="str">
            <v>GLOBAL / RELIANT</v>
          </cell>
          <cell r="I1893" t="str">
            <v>GLOBAL/REL</v>
          </cell>
          <cell r="J1893" t="str">
            <v>GLOBAL/RELIANT CORPORATE GROUP</v>
          </cell>
          <cell r="K1893" t="str">
            <v>CORPORATE</v>
          </cell>
          <cell r="L1893" t="str">
            <v>CORPORATE</v>
          </cell>
        </row>
        <row r="1894">
          <cell r="A1894" t="str">
            <v>ZJ5</v>
          </cell>
          <cell r="B1894" t="str">
            <v>ZJ5-10-A-AZ-4UO-050</v>
          </cell>
          <cell r="C1894">
            <v>1991</v>
          </cell>
          <cell r="D1894">
            <v>7598</v>
          </cell>
          <cell r="F1894" t="str">
            <v>United Dspsl Svc, Inc. (U) OR</v>
          </cell>
          <cell r="G1894" t="str">
            <v>BU-905</v>
          </cell>
          <cell r="H1894" t="str">
            <v>GLOBAL / RELIANT</v>
          </cell>
          <cell r="I1894" t="str">
            <v>GLOBAL/REL</v>
          </cell>
          <cell r="J1894" t="str">
            <v>GLOBAL/RELIANT CORPORATE GROUP</v>
          </cell>
          <cell r="K1894" t="str">
            <v>CORPORATE</v>
          </cell>
          <cell r="L1894" t="str">
            <v>CORPORATE</v>
          </cell>
        </row>
        <row r="1895">
          <cell r="A1895" t="str">
            <v>ZJ6</v>
          </cell>
          <cell r="B1895" t="str">
            <v>ZJ6-10-A-AZ-6PO-050</v>
          </cell>
          <cell r="C1895">
            <v>1992</v>
          </cell>
          <cell r="D1895">
            <v>7599</v>
          </cell>
          <cell r="F1895" t="str">
            <v>Capitol Recycling &amp; Dspsl, Inc</v>
          </cell>
          <cell r="G1895" t="str">
            <v>BU-905</v>
          </cell>
          <cell r="H1895" t="str">
            <v>GLOBAL / RELIANT</v>
          </cell>
          <cell r="I1895" t="str">
            <v>GLOBAL/REL</v>
          </cell>
          <cell r="J1895" t="str">
            <v>GLOBAL/RELIANT CORPORATE GROUP</v>
          </cell>
          <cell r="K1895" t="str">
            <v>CORPORATE</v>
          </cell>
          <cell r="L1895" t="str">
            <v>CORPORATE</v>
          </cell>
        </row>
        <row r="1896">
          <cell r="A1896" t="str">
            <v>ZJ7</v>
          </cell>
          <cell r="B1896" t="str">
            <v>ZJ7-10-A-AZ-6NO-050</v>
          </cell>
          <cell r="C1896">
            <v>1993</v>
          </cell>
          <cell r="D1896">
            <v>7600</v>
          </cell>
          <cell r="F1896" t="str">
            <v>Corvallis Dspsl &amp; Co. (U) OR</v>
          </cell>
          <cell r="G1896" t="str">
            <v>BU-905</v>
          </cell>
          <cell r="H1896" t="str">
            <v>GLOBAL / RELIANT</v>
          </cell>
          <cell r="I1896" t="str">
            <v>GLOBAL/REL</v>
          </cell>
          <cell r="J1896" t="str">
            <v>GLOBAL/RELIANT CORPORATE GROUP</v>
          </cell>
          <cell r="K1896" t="str">
            <v>CORPORATE</v>
          </cell>
          <cell r="L1896" t="str">
            <v>CORPORATE</v>
          </cell>
        </row>
        <row r="1897">
          <cell r="A1897" t="str">
            <v>ZJ8</v>
          </cell>
          <cell r="B1897" t="str">
            <v>ZJ8-10-A-AZ-6SO-050</v>
          </cell>
          <cell r="C1897">
            <v>1994</v>
          </cell>
          <cell r="D1897">
            <v>7601</v>
          </cell>
          <cell r="F1897" t="str">
            <v>Agri-Tech of Oregon, Inc. (U)</v>
          </cell>
          <cell r="G1897" t="str">
            <v>BU-905</v>
          </cell>
          <cell r="H1897" t="str">
            <v>GLOBAL / RELIANT</v>
          </cell>
          <cell r="I1897" t="str">
            <v>GLOBAL/REL</v>
          </cell>
          <cell r="J1897" t="str">
            <v>GLOBAL/RELIANT CORPORATE GROUP</v>
          </cell>
          <cell r="K1897" t="str">
            <v>CORPORATE</v>
          </cell>
          <cell r="L1897" t="str">
            <v>CORPORATE</v>
          </cell>
        </row>
        <row r="1898">
          <cell r="A1898" t="str">
            <v>ZJ9</v>
          </cell>
          <cell r="B1898" t="str">
            <v>ZJ9-10-A-AZ-4PO-050</v>
          </cell>
          <cell r="C1898">
            <v>1995</v>
          </cell>
          <cell r="D1898">
            <v>7602</v>
          </cell>
          <cell r="F1898" t="str">
            <v>Willamette Resources, Inc. (U)</v>
          </cell>
          <cell r="G1898" t="str">
            <v>BU-905</v>
          </cell>
          <cell r="H1898" t="str">
            <v>GLOBAL / RELIANT</v>
          </cell>
          <cell r="I1898" t="str">
            <v>GLOBAL/REL</v>
          </cell>
          <cell r="J1898" t="str">
            <v>GLOBAL/RELIANT CORPORATE GROUP</v>
          </cell>
          <cell r="K1898" t="str">
            <v>CORPORATE</v>
          </cell>
          <cell r="L1898" t="str">
            <v>CORPORATE</v>
          </cell>
        </row>
        <row r="1899">
          <cell r="A1899" t="str">
            <v>ZK0</v>
          </cell>
          <cell r="B1899" t="str">
            <v>ZK0-10-A-AZ-4XO-050</v>
          </cell>
          <cell r="C1899">
            <v>1996</v>
          </cell>
          <cell r="D1899">
            <v>7603</v>
          </cell>
          <cell r="F1899" t="str">
            <v>Keller Drop Box, Inc. (U) OR</v>
          </cell>
          <cell r="G1899" t="str">
            <v>BU-905</v>
          </cell>
          <cell r="H1899" t="str">
            <v>GLOBAL / RELIANT</v>
          </cell>
          <cell r="I1899" t="str">
            <v>GLOBAL/REL</v>
          </cell>
          <cell r="J1899" t="str">
            <v>GLOBAL/RELIANT CORPORATE GROUP</v>
          </cell>
          <cell r="K1899" t="str">
            <v>CORPORATE</v>
          </cell>
          <cell r="L1899" t="str">
            <v>CORPORATE</v>
          </cell>
        </row>
        <row r="1900">
          <cell r="A1900" t="str">
            <v>ZK1</v>
          </cell>
          <cell r="B1900" t="str">
            <v>ZK1-10-A-AZ-3EO-050</v>
          </cell>
          <cell r="C1900">
            <v>1997</v>
          </cell>
          <cell r="D1900">
            <v>7604</v>
          </cell>
          <cell r="F1900" t="str">
            <v>County Landfill, Inc. PA</v>
          </cell>
          <cell r="G1900" t="str">
            <v>BU-905</v>
          </cell>
          <cell r="H1900" t="str">
            <v>GLOBAL / RELIANT</v>
          </cell>
          <cell r="I1900" t="str">
            <v>GLOBAL/REL</v>
          </cell>
          <cell r="J1900" t="str">
            <v>GLOBAL/RELIANT CORPORATE GROUP</v>
          </cell>
          <cell r="K1900" t="str">
            <v>CORPORATE</v>
          </cell>
          <cell r="L1900" t="str">
            <v>CORPORATE</v>
          </cell>
        </row>
        <row r="1901">
          <cell r="A1901" t="str">
            <v>ZK2</v>
          </cell>
          <cell r="B1901" t="str">
            <v>ZK2-10-A-AZ-5KO-050</v>
          </cell>
          <cell r="C1901">
            <v>1998</v>
          </cell>
          <cell r="D1901">
            <v>7605</v>
          </cell>
          <cell r="F1901" t="str">
            <v>New Morgan L/F Co, Inc. PA</v>
          </cell>
          <cell r="G1901" t="str">
            <v>BU-905</v>
          </cell>
          <cell r="H1901" t="str">
            <v>GLOBAL / RELIANT</v>
          </cell>
          <cell r="I1901" t="str">
            <v>GLOBAL/REL</v>
          </cell>
          <cell r="J1901" t="str">
            <v>GLOBAL/RELIANT CORPORATE GROUP</v>
          </cell>
          <cell r="K1901" t="str">
            <v>CORPORATE</v>
          </cell>
          <cell r="L1901" t="str">
            <v>CORPORATE</v>
          </cell>
        </row>
        <row r="1902">
          <cell r="A1902" t="str">
            <v>ZK3</v>
          </cell>
          <cell r="B1902" t="str">
            <v>ZK3-10-A-AZ-9XO-050</v>
          </cell>
          <cell r="C1902">
            <v>1999</v>
          </cell>
          <cell r="D1902">
            <v>7606</v>
          </cell>
          <cell r="F1902" t="str">
            <v>Northeast Sanitary L/F, Inc SC</v>
          </cell>
          <cell r="G1902" t="str">
            <v>BU-905</v>
          </cell>
          <cell r="H1902" t="str">
            <v>GLOBAL / RELIANT</v>
          </cell>
          <cell r="I1902" t="str">
            <v>GLOBAL/REL</v>
          </cell>
          <cell r="J1902" t="str">
            <v>GLOBAL/RELIANT CORPORATE GROUP</v>
          </cell>
          <cell r="K1902" t="str">
            <v>CORPORATE</v>
          </cell>
          <cell r="L1902" t="str">
            <v>CORPORATE</v>
          </cell>
        </row>
        <row r="1903">
          <cell r="A1903" t="str">
            <v>ZK4</v>
          </cell>
          <cell r="B1903" t="str">
            <v>ZK4-10-A-AZ-70O-050</v>
          </cell>
          <cell r="C1903">
            <v>2000</v>
          </cell>
          <cell r="D1903">
            <v>7607</v>
          </cell>
          <cell r="F1903" t="str">
            <v>ECDC Holdings, Inc. (U) UT</v>
          </cell>
          <cell r="G1903" t="str">
            <v>BU-905</v>
          </cell>
          <cell r="H1903" t="str">
            <v>GLOBAL / RELIANT</v>
          </cell>
          <cell r="I1903" t="str">
            <v>GLOBAL/REL</v>
          </cell>
          <cell r="J1903" t="str">
            <v>GLOBAL/RELIANT CORPORATE GROUP</v>
          </cell>
          <cell r="K1903" t="str">
            <v>CORPORATE</v>
          </cell>
          <cell r="L1903" t="str">
            <v>CORPORATE</v>
          </cell>
        </row>
        <row r="1904">
          <cell r="A1904" t="str">
            <v>ZK8</v>
          </cell>
          <cell r="B1904" t="str">
            <v>ZK8-10-A-AZ-7GO-050</v>
          </cell>
          <cell r="C1904">
            <v>2001</v>
          </cell>
          <cell r="D1904">
            <v>7608</v>
          </cell>
          <cell r="F1904" t="str">
            <v>GEK, Inc. AL</v>
          </cell>
          <cell r="G1904" t="str">
            <v>BU-905</v>
          </cell>
          <cell r="H1904" t="str">
            <v>GLOBAL / RELIANT</v>
          </cell>
          <cell r="I1904" t="str">
            <v>GLOBAL/REL</v>
          </cell>
          <cell r="J1904" t="str">
            <v>GLOBAL/RELIANT CORPORATE GROUP</v>
          </cell>
          <cell r="K1904" t="str">
            <v>CORPORATE</v>
          </cell>
          <cell r="L1904" t="str">
            <v>CORPORATE</v>
          </cell>
        </row>
        <row r="1905">
          <cell r="A1905" t="str">
            <v>ZK9</v>
          </cell>
          <cell r="B1905" t="str">
            <v>ZK9-10-A-AZ-6UO-050</v>
          </cell>
          <cell r="C1905">
            <v>2002</v>
          </cell>
          <cell r="D1905">
            <v>7609</v>
          </cell>
          <cell r="F1905" t="str">
            <v>PSI Waste Systems, Inc. AZ</v>
          </cell>
          <cell r="G1905" t="str">
            <v>BU-905</v>
          </cell>
          <cell r="H1905" t="str">
            <v>GLOBAL / RELIANT</v>
          </cell>
          <cell r="I1905" t="str">
            <v>GLOBAL/REL</v>
          </cell>
          <cell r="J1905" t="str">
            <v>GLOBAL/RELIANT CORPORATE GROUP</v>
          </cell>
          <cell r="K1905" t="str">
            <v>CORPORATE</v>
          </cell>
          <cell r="L1905" t="str">
            <v>CORPORATE</v>
          </cell>
        </row>
        <row r="1906">
          <cell r="A1906" t="str">
            <v>ZL0</v>
          </cell>
          <cell r="B1906" t="str">
            <v>ZL0-10-A-AZ-6EO-050</v>
          </cell>
          <cell r="C1906">
            <v>2003</v>
          </cell>
          <cell r="D1906">
            <v>7610</v>
          </cell>
          <cell r="F1906" t="str">
            <v>Intl Dspsl Corp of Calif (CA)</v>
          </cell>
          <cell r="G1906" t="str">
            <v>BU-905</v>
          </cell>
          <cell r="H1906" t="str">
            <v>GLOBAL / RELIANT</v>
          </cell>
          <cell r="I1906" t="str">
            <v>GLOBAL/REL</v>
          </cell>
          <cell r="J1906" t="str">
            <v>GLOBAL/RELIANT CORPORATE GROUP</v>
          </cell>
          <cell r="K1906" t="str">
            <v>CORPORATE</v>
          </cell>
          <cell r="L1906" t="str">
            <v>CORPORATE</v>
          </cell>
        </row>
        <row r="1907">
          <cell r="A1907" t="str">
            <v>ZL1</v>
          </cell>
          <cell r="B1907" t="str">
            <v>ZL1-10-A-AZ-4QO-050</v>
          </cell>
          <cell r="C1907">
            <v>2004</v>
          </cell>
          <cell r="D1907">
            <v>7611</v>
          </cell>
          <cell r="F1907" t="str">
            <v>WDTR, Inc. OR</v>
          </cell>
          <cell r="G1907" t="str">
            <v>BU-905</v>
          </cell>
          <cell r="H1907" t="str">
            <v>GLOBAL / RELIANT</v>
          </cell>
          <cell r="I1907" t="str">
            <v>GLOBAL/REL</v>
          </cell>
          <cell r="J1907" t="str">
            <v>GLOBAL/RELIANT CORPORATE GROUP</v>
          </cell>
          <cell r="K1907" t="str">
            <v>CORPORATE</v>
          </cell>
          <cell r="L1907" t="str">
            <v>CORPORATE</v>
          </cell>
        </row>
        <row r="1908">
          <cell r="A1908" t="str">
            <v>ZL2</v>
          </cell>
          <cell r="B1908" t="str">
            <v>ZL2-10-A-AZ-92O-050</v>
          </cell>
          <cell r="C1908">
            <v>2005</v>
          </cell>
          <cell r="D1908">
            <v>7612</v>
          </cell>
          <cell r="F1908" t="str">
            <v>Rabanco Ltd. WA</v>
          </cell>
          <cell r="G1908" t="str">
            <v>BU-905</v>
          </cell>
          <cell r="H1908" t="str">
            <v>GLOBAL / RELIANT</v>
          </cell>
          <cell r="I1908" t="str">
            <v>GLOBAL/REL</v>
          </cell>
          <cell r="J1908" t="str">
            <v>GLOBAL/RELIANT CORPORATE GROUP</v>
          </cell>
          <cell r="K1908" t="str">
            <v>CORPORATE</v>
          </cell>
          <cell r="L1908" t="str">
            <v>CORPORATE</v>
          </cell>
        </row>
        <row r="1909">
          <cell r="A1909" t="str">
            <v>ZL3</v>
          </cell>
          <cell r="B1909" t="str">
            <v>ZL3-10-A-AZ-3QO-050</v>
          </cell>
          <cell r="C1909">
            <v>2006</v>
          </cell>
          <cell r="D1909">
            <v>7613</v>
          </cell>
          <cell r="F1909" t="str">
            <v>Mesa Disposal, Inc. (AZ)</v>
          </cell>
          <cell r="G1909" t="str">
            <v>BU-905</v>
          </cell>
          <cell r="H1909" t="str">
            <v>GLOBAL / RELIANT</v>
          </cell>
          <cell r="I1909" t="str">
            <v>GLOBAL/REL</v>
          </cell>
          <cell r="J1909" t="str">
            <v>GLOBAL/RELIANT CORPORATE GROUP</v>
          </cell>
          <cell r="K1909" t="str">
            <v>CORPORATE</v>
          </cell>
          <cell r="L1909" t="str">
            <v>CORPORATE</v>
          </cell>
        </row>
        <row r="1910">
          <cell r="A1910" t="str">
            <v>ZL4</v>
          </cell>
          <cell r="B1910" t="str">
            <v>ZL4-10-A-AZ-80O-050</v>
          </cell>
          <cell r="C1910">
            <v>2007</v>
          </cell>
          <cell r="D1910">
            <v>7614</v>
          </cell>
          <cell r="F1910" t="str">
            <v>Kent Meridian Disposal Co (WA)</v>
          </cell>
          <cell r="G1910" t="str">
            <v>BU-905</v>
          </cell>
          <cell r="H1910" t="str">
            <v>GLOBAL / RELIANT</v>
          </cell>
          <cell r="I1910" t="str">
            <v>GLOBAL/REL</v>
          </cell>
          <cell r="J1910" t="str">
            <v>GLOBAL/RELIANT CORPORATE GROUP</v>
          </cell>
          <cell r="K1910" t="str">
            <v>CORPORATE</v>
          </cell>
          <cell r="L1910" t="str">
            <v>CORPORATE</v>
          </cell>
        </row>
        <row r="1911">
          <cell r="A1911" t="str">
            <v>ZL7</v>
          </cell>
          <cell r="B1911" t="str">
            <v>ZL7-10-A-AZ-5JO-050</v>
          </cell>
          <cell r="C1911">
            <v>2008</v>
          </cell>
          <cell r="D1911">
            <v>7615</v>
          </cell>
          <cell r="F1911" t="str">
            <v>Allied Waste of Ponce, Inc</v>
          </cell>
          <cell r="G1911" t="str">
            <v>BU-905</v>
          </cell>
          <cell r="H1911" t="str">
            <v>GLOBAL / RELIANT</v>
          </cell>
          <cell r="I1911" t="str">
            <v>GLOBAL/REL</v>
          </cell>
          <cell r="J1911" t="str">
            <v>GLOBAL/RELIANT CORPORATE GROUP</v>
          </cell>
          <cell r="K1911" t="str">
            <v>CORPORATE</v>
          </cell>
          <cell r="L1911" t="str">
            <v>CORPORATE</v>
          </cell>
        </row>
        <row r="1912">
          <cell r="A1912" t="str">
            <v>ZL8</v>
          </cell>
          <cell r="B1912" t="str">
            <v>ZL8-10-A-AZ-3PO-050</v>
          </cell>
          <cell r="C1912">
            <v>2009</v>
          </cell>
          <cell r="D1912">
            <v>7616</v>
          </cell>
          <cell r="F1912" t="str">
            <v>AW  Med Waste of Washington</v>
          </cell>
          <cell r="G1912" t="str">
            <v>BU-905</v>
          </cell>
          <cell r="H1912" t="str">
            <v>GLOBAL / RELIANT</v>
          </cell>
          <cell r="I1912" t="str">
            <v>GLOBAL/REL</v>
          </cell>
          <cell r="J1912" t="str">
            <v>GLOBAL/RELIANT CORPORATE GROUP</v>
          </cell>
          <cell r="K1912" t="str">
            <v>CORPORATE</v>
          </cell>
          <cell r="L1912" t="str">
            <v>CORPORATE</v>
          </cell>
        </row>
        <row r="1913">
          <cell r="A1913" t="str">
            <v>ZL9</v>
          </cell>
          <cell r="B1913" t="str">
            <v>ZL9-10-A-AZ-9SO-050</v>
          </cell>
          <cell r="C1913">
            <v>2010</v>
          </cell>
          <cell r="D1913">
            <v>7617</v>
          </cell>
          <cell r="F1913" t="str">
            <v>Delta Recycling Corp.</v>
          </cell>
          <cell r="G1913" t="str">
            <v>BU-905</v>
          </cell>
          <cell r="H1913" t="str">
            <v>GLOBAL / RELIANT</v>
          </cell>
          <cell r="I1913" t="str">
            <v>GLOBAL/REL</v>
          </cell>
          <cell r="J1913" t="str">
            <v>GLOBAL/RELIANT CORPORATE GROUP</v>
          </cell>
          <cell r="K1913" t="str">
            <v>CORPORATE</v>
          </cell>
          <cell r="L1913" t="str">
            <v>CORPORATE</v>
          </cell>
        </row>
        <row r="1914">
          <cell r="A1914" t="str">
            <v>ZM0</v>
          </cell>
          <cell r="B1914" t="str">
            <v>ZM0-10-A-AZ-9GO-050</v>
          </cell>
          <cell r="C1914">
            <v>2011</v>
          </cell>
          <cell r="D1914">
            <v>7618</v>
          </cell>
          <cell r="F1914" t="str">
            <v>McInnis Waste Systems, Inc.</v>
          </cell>
          <cell r="G1914" t="str">
            <v>BU-905</v>
          </cell>
          <cell r="H1914" t="str">
            <v>GLOBAL / RELIANT</v>
          </cell>
          <cell r="I1914" t="str">
            <v>GLOBAL/REL</v>
          </cell>
          <cell r="J1914" t="str">
            <v>GLOBAL/RELIANT CORPORATE GROUP</v>
          </cell>
          <cell r="K1914" t="str">
            <v>CORPORATE</v>
          </cell>
          <cell r="L1914" t="str">
            <v>CORPORATE</v>
          </cell>
        </row>
        <row r="1915">
          <cell r="A1915" t="str">
            <v>ZM1</v>
          </cell>
          <cell r="B1915" t="str">
            <v>ZM1-10-A-AZ-3YO-050</v>
          </cell>
          <cell r="C1915">
            <v>2012</v>
          </cell>
          <cell r="D1915">
            <v>7619</v>
          </cell>
          <cell r="F1915" t="str">
            <v>Oscar's Coll Sys Fremont, Inc.</v>
          </cell>
          <cell r="G1915" t="str">
            <v>BU-905</v>
          </cell>
          <cell r="H1915" t="str">
            <v>GLOBAL / RELIANT</v>
          </cell>
          <cell r="I1915" t="str">
            <v>GLOBAL/REL</v>
          </cell>
          <cell r="J1915" t="str">
            <v>GLOBAL/RELIANT CORPORATE GROUP</v>
          </cell>
          <cell r="K1915" t="str">
            <v>CORPORATE</v>
          </cell>
          <cell r="L1915" t="str">
            <v>CORPORATE</v>
          </cell>
        </row>
        <row r="1916">
          <cell r="A1916" t="str">
            <v>ZM2</v>
          </cell>
          <cell r="B1916" t="str">
            <v>ZM2-10-A-AZ-8DO-050</v>
          </cell>
          <cell r="C1916">
            <v>2013</v>
          </cell>
          <cell r="D1916">
            <v>7620</v>
          </cell>
          <cell r="F1916" t="str">
            <v>AW Systems of AL, LLC</v>
          </cell>
          <cell r="G1916" t="str">
            <v>BU-905</v>
          </cell>
          <cell r="H1916" t="str">
            <v>GLOBAL / RELIANT</v>
          </cell>
          <cell r="I1916" t="str">
            <v>GLOBAL/REL</v>
          </cell>
          <cell r="J1916" t="str">
            <v>GLOBAL/RELIANT CORPORATE GROUP</v>
          </cell>
          <cell r="K1916" t="str">
            <v>CORPORATE</v>
          </cell>
          <cell r="L1916" t="str">
            <v>CORPORATE</v>
          </cell>
        </row>
        <row r="1917">
          <cell r="A1917" t="str">
            <v>ZM3</v>
          </cell>
          <cell r="B1917" t="str">
            <v>ZM3-10-A-AZ-8EO-050</v>
          </cell>
          <cell r="C1917">
            <v>2014</v>
          </cell>
          <cell r="D1917">
            <v>7621</v>
          </cell>
          <cell r="F1917" t="str">
            <v>AW Systems of AR, LLC</v>
          </cell>
          <cell r="G1917" t="str">
            <v>BU-905</v>
          </cell>
          <cell r="H1917" t="str">
            <v>GLOBAL / RELIANT</v>
          </cell>
          <cell r="I1917" t="str">
            <v>GLOBAL/REL</v>
          </cell>
          <cell r="J1917" t="str">
            <v>GLOBAL/RELIANT CORPORATE GROUP</v>
          </cell>
          <cell r="K1917" t="str">
            <v>CORPORATE</v>
          </cell>
          <cell r="L1917" t="str">
            <v>CORPORATE</v>
          </cell>
        </row>
        <row r="1918">
          <cell r="A1918" t="str">
            <v>ZM4</v>
          </cell>
          <cell r="B1918" t="str">
            <v>ZM4-10-A-AZ-8FO-050</v>
          </cell>
          <cell r="C1918">
            <v>2015</v>
          </cell>
          <cell r="D1918">
            <v>7622</v>
          </cell>
          <cell r="F1918" t="str">
            <v>AW Systems of GA, LLC</v>
          </cell>
          <cell r="G1918" t="str">
            <v>BU-905</v>
          </cell>
          <cell r="H1918" t="str">
            <v>GLOBAL / RELIANT</v>
          </cell>
          <cell r="I1918" t="str">
            <v>GLOBAL/REL</v>
          </cell>
          <cell r="J1918" t="str">
            <v>GLOBAL/RELIANT CORPORATE GROUP</v>
          </cell>
          <cell r="K1918" t="str">
            <v>CORPORATE</v>
          </cell>
          <cell r="L1918" t="str">
            <v>CORPORATE</v>
          </cell>
        </row>
        <row r="1919">
          <cell r="A1919" t="str">
            <v>ZM5</v>
          </cell>
          <cell r="B1919" t="str">
            <v>ZM5-10-A-AZ-8HO-050</v>
          </cell>
          <cell r="C1919">
            <v>2016</v>
          </cell>
          <cell r="D1919">
            <v>7623</v>
          </cell>
          <cell r="F1919" t="str">
            <v>AW Systems of LA, LLC</v>
          </cell>
          <cell r="G1919" t="str">
            <v>BU-905</v>
          </cell>
          <cell r="H1919" t="str">
            <v>GLOBAL / RELIANT</v>
          </cell>
          <cell r="I1919" t="str">
            <v>GLOBAL/REL</v>
          </cell>
          <cell r="J1919" t="str">
            <v>GLOBAL/RELIANT CORPORATE GROUP</v>
          </cell>
          <cell r="K1919" t="str">
            <v>CORPORATE</v>
          </cell>
          <cell r="L1919" t="str">
            <v>CORPORATE</v>
          </cell>
        </row>
        <row r="1920">
          <cell r="A1920" t="str">
            <v>ZM6</v>
          </cell>
          <cell r="B1920" t="str">
            <v>ZM6-10-A-AZ-8IO-050</v>
          </cell>
          <cell r="C1920">
            <v>2017</v>
          </cell>
          <cell r="D1920">
            <v>7624</v>
          </cell>
          <cell r="F1920" t="str">
            <v>AW Systems of MO, LLC</v>
          </cell>
          <cell r="G1920" t="str">
            <v>BU-905</v>
          </cell>
          <cell r="H1920" t="str">
            <v>GLOBAL / RELIANT</v>
          </cell>
          <cell r="I1920" t="str">
            <v>GLOBAL/REL</v>
          </cell>
          <cell r="J1920" t="str">
            <v>GLOBAL/RELIANT CORPORATE GROUP</v>
          </cell>
          <cell r="K1920" t="str">
            <v>CORPORATE</v>
          </cell>
          <cell r="L1920" t="str">
            <v>CORPORATE</v>
          </cell>
        </row>
        <row r="1921">
          <cell r="A1921" t="str">
            <v>ZM7</v>
          </cell>
          <cell r="B1921" t="str">
            <v>ZM7-10-A-AZ-8JO-050</v>
          </cell>
          <cell r="C1921">
            <v>2018</v>
          </cell>
          <cell r="D1921">
            <v>7625</v>
          </cell>
          <cell r="F1921" t="str">
            <v>AW Systems of MS, LLC</v>
          </cell>
          <cell r="G1921" t="str">
            <v>BU-905</v>
          </cell>
          <cell r="H1921" t="str">
            <v>GLOBAL / RELIANT</v>
          </cell>
          <cell r="I1921" t="str">
            <v>GLOBAL/REL</v>
          </cell>
          <cell r="J1921" t="str">
            <v>GLOBAL/RELIANT CORPORATE GROUP</v>
          </cell>
          <cell r="K1921" t="str">
            <v>CORPORATE</v>
          </cell>
          <cell r="L1921" t="str">
            <v>CORPORATE</v>
          </cell>
        </row>
        <row r="1922">
          <cell r="A1922" t="str">
            <v>ZM8</v>
          </cell>
          <cell r="B1922" t="str">
            <v>ZM8-10-A-AZ-8KO-050</v>
          </cell>
          <cell r="C1922">
            <v>2019</v>
          </cell>
          <cell r="D1922">
            <v>7626</v>
          </cell>
          <cell r="F1922" t="str">
            <v>AW Systems of OK, LLC</v>
          </cell>
          <cell r="G1922" t="str">
            <v>BU-905</v>
          </cell>
          <cell r="H1922" t="str">
            <v>GLOBAL / RELIANT</v>
          </cell>
          <cell r="I1922" t="str">
            <v>GLOBAL/REL</v>
          </cell>
          <cell r="J1922" t="str">
            <v>GLOBAL/RELIANT CORPORATE GROUP</v>
          </cell>
          <cell r="K1922" t="str">
            <v>CORPORATE</v>
          </cell>
          <cell r="L1922" t="str">
            <v>CORPORATE</v>
          </cell>
        </row>
        <row r="1923">
          <cell r="A1923" t="str">
            <v>ZM9</v>
          </cell>
          <cell r="B1923" t="str">
            <v>ZM9-10-A-AZ-8MO-050</v>
          </cell>
          <cell r="C1923">
            <v>2020</v>
          </cell>
          <cell r="D1923">
            <v>7627</v>
          </cell>
          <cell r="F1923" t="str">
            <v>AW Systems of TN, LLC</v>
          </cell>
          <cell r="G1923" t="str">
            <v>BU-905</v>
          </cell>
          <cell r="H1923" t="str">
            <v>GLOBAL / RELIANT</v>
          </cell>
          <cell r="I1923" t="str">
            <v>GLOBAL/REL</v>
          </cell>
          <cell r="J1923" t="str">
            <v>GLOBAL/RELIANT CORPORATE GROUP</v>
          </cell>
          <cell r="K1923" t="str">
            <v>CORPORATE</v>
          </cell>
          <cell r="L1923" t="str">
            <v>CORPORATE</v>
          </cell>
        </row>
        <row r="1924">
          <cell r="A1924" t="str">
            <v>ZN0</v>
          </cell>
          <cell r="B1924" t="str">
            <v>ZN0-10-A-AZ-9YO-050</v>
          </cell>
          <cell r="C1924">
            <v>2021</v>
          </cell>
          <cell r="D1924">
            <v>7628</v>
          </cell>
          <cell r="F1924" t="str">
            <v>Abilene Landfill TX, LP</v>
          </cell>
          <cell r="G1924" t="str">
            <v>BU-905</v>
          </cell>
          <cell r="H1924" t="str">
            <v>GLOBAL / RELIANT</v>
          </cell>
          <cell r="I1924" t="str">
            <v>GLOBAL/REL</v>
          </cell>
          <cell r="J1924" t="str">
            <v>GLOBAL/RELIANT CORPORATE GROUP</v>
          </cell>
          <cell r="K1924" t="str">
            <v>CORPORATE</v>
          </cell>
          <cell r="L1924" t="str">
            <v>CORPORATE</v>
          </cell>
        </row>
        <row r="1925">
          <cell r="A1925" t="str">
            <v>ZN1</v>
          </cell>
          <cell r="B1925" t="str">
            <v>ZN1-10-A-AZ-9ZO-050</v>
          </cell>
          <cell r="C1925">
            <v>2022</v>
          </cell>
          <cell r="D1925">
            <v>7629</v>
          </cell>
          <cell r="F1925" t="str">
            <v>Galveston Landfill TX, LP</v>
          </cell>
          <cell r="G1925" t="str">
            <v>BU-905</v>
          </cell>
          <cell r="H1925" t="str">
            <v>GLOBAL / RELIANT</v>
          </cell>
          <cell r="I1925" t="str">
            <v>GLOBAL/REL</v>
          </cell>
          <cell r="J1925" t="str">
            <v>GLOBAL/RELIANT CORPORATE GROUP</v>
          </cell>
          <cell r="K1925" t="str">
            <v>CORPORATE</v>
          </cell>
          <cell r="L1925" t="str">
            <v>CORPORATE</v>
          </cell>
        </row>
        <row r="1926">
          <cell r="A1926" t="str">
            <v>ZN2</v>
          </cell>
          <cell r="B1926" t="str">
            <v>ZN2-10-A-AZ-1EO-050</v>
          </cell>
          <cell r="C1926">
            <v>2023</v>
          </cell>
          <cell r="D1926">
            <v>7630</v>
          </cell>
          <cell r="F1926" t="str">
            <v>Golden Triangle LF TX, LP</v>
          </cell>
          <cell r="G1926" t="str">
            <v>BU-905</v>
          </cell>
          <cell r="H1926" t="str">
            <v>GLOBAL / RELIANT</v>
          </cell>
          <cell r="I1926" t="str">
            <v>GLOBAL/REL</v>
          </cell>
          <cell r="J1926" t="str">
            <v>GLOBAL/RELIANT CORPORATE GROUP</v>
          </cell>
          <cell r="K1926" t="str">
            <v>CORPORATE</v>
          </cell>
          <cell r="L1926" t="str">
            <v>CORPORATE</v>
          </cell>
        </row>
        <row r="1927">
          <cell r="A1927" t="str">
            <v>ZN3</v>
          </cell>
          <cell r="B1927" t="str">
            <v>ZN3-10-A-AZ-1NO-050</v>
          </cell>
          <cell r="C1927">
            <v>2024</v>
          </cell>
          <cell r="D1927">
            <v>7631</v>
          </cell>
          <cell r="F1927" t="str">
            <v>Gulf West Landfill TX, LP</v>
          </cell>
          <cell r="G1927" t="str">
            <v>BU-905</v>
          </cell>
          <cell r="H1927" t="str">
            <v>GLOBAL / RELIANT</v>
          </cell>
          <cell r="I1927" t="str">
            <v>GLOBAL/REL</v>
          </cell>
          <cell r="J1927" t="str">
            <v>GLOBAL/RELIANT CORPORATE GROUP</v>
          </cell>
          <cell r="K1927" t="str">
            <v>CORPORATE</v>
          </cell>
          <cell r="L1927" t="str">
            <v>CORPORATE</v>
          </cell>
        </row>
        <row r="1928">
          <cell r="A1928" t="str">
            <v>ZN4</v>
          </cell>
          <cell r="B1928" t="str">
            <v>ZN4-10-A-AZ-1PO-050</v>
          </cell>
          <cell r="C1928">
            <v>2025</v>
          </cell>
          <cell r="D1928">
            <v>7632</v>
          </cell>
          <cell r="F1928" t="str">
            <v>Itasca Landfill TX, LP</v>
          </cell>
          <cell r="G1928" t="str">
            <v>BU-905</v>
          </cell>
          <cell r="H1928" t="str">
            <v>GLOBAL / RELIANT</v>
          </cell>
          <cell r="I1928" t="str">
            <v>GLOBAL/REL</v>
          </cell>
          <cell r="J1928" t="str">
            <v>GLOBAL/RELIANT CORPORATE GROUP</v>
          </cell>
          <cell r="K1928" t="str">
            <v>CORPORATE</v>
          </cell>
          <cell r="L1928" t="str">
            <v>CORPORATE</v>
          </cell>
        </row>
        <row r="1929">
          <cell r="A1929" t="str">
            <v>ZN5</v>
          </cell>
          <cell r="B1929" t="str">
            <v>ZN5-10-A-AZ-1QO-050</v>
          </cell>
          <cell r="C1929">
            <v>2026</v>
          </cell>
          <cell r="D1929">
            <v>7633</v>
          </cell>
          <cell r="F1929" t="str">
            <v>Kerville Landfill TX, LP</v>
          </cell>
          <cell r="G1929" t="str">
            <v>BU-905</v>
          </cell>
          <cell r="H1929" t="str">
            <v>GLOBAL / RELIANT</v>
          </cell>
          <cell r="I1929" t="str">
            <v>GLOBAL/REL</v>
          </cell>
          <cell r="J1929" t="str">
            <v>GLOBAL/RELIANT CORPORATE GROUP</v>
          </cell>
          <cell r="K1929" t="str">
            <v>CORPORATE</v>
          </cell>
          <cell r="L1929" t="str">
            <v>CORPORATE</v>
          </cell>
        </row>
        <row r="1930">
          <cell r="A1930" t="str">
            <v>ZN6</v>
          </cell>
          <cell r="B1930" t="str">
            <v>ZN6-10-A-AZ-1RO-050</v>
          </cell>
          <cell r="C1930">
            <v>2027</v>
          </cell>
          <cell r="D1930">
            <v>7634</v>
          </cell>
          <cell r="F1930" t="str">
            <v>Lewisville Landfill TX, LP</v>
          </cell>
          <cell r="G1930" t="str">
            <v>BU-905</v>
          </cell>
          <cell r="H1930" t="str">
            <v>GLOBAL / RELIANT</v>
          </cell>
          <cell r="I1930" t="str">
            <v>GLOBAL/REL</v>
          </cell>
          <cell r="J1930" t="str">
            <v>GLOBAL/RELIANT CORPORATE GROUP</v>
          </cell>
          <cell r="K1930" t="str">
            <v>CORPORATE</v>
          </cell>
          <cell r="L1930" t="str">
            <v>CORPORATE</v>
          </cell>
        </row>
        <row r="1931">
          <cell r="A1931" t="str">
            <v>ZN7</v>
          </cell>
          <cell r="B1931" t="str">
            <v>ZN7-10-A-AZ-1SO-050</v>
          </cell>
          <cell r="C1931">
            <v>2028</v>
          </cell>
          <cell r="D1931">
            <v>7635</v>
          </cell>
          <cell r="F1931" t="str">
            <v>McCarty Road Landfill TX, LP</v>
          </cell>
          <cell r="G1931" t="str">
            <v>BU-905</v>
          </cell>
          <cell r="H1931" t="str">
            <v>GLOBAL / RELIANT</v>
          </cell>
          <cell r="I1931" t="str">
            <v>GLOBAL/REL</v>
          </cell>
          <cell r="J1931" t="str">
            <v>GLOBAL/RELIANT CORPORATE GROUP</v>
          </cell>
          <cell r="K1931" t="str">
            <v>CORPORATE</v>
          </cell>
          <cell r="L1931" t="str">
            <v>CORPORATE</v>
          </cell>
        </row>
        <row r="1932">
          <cell r="A1932" t="str">
            <v>ZN8</v>
          </cell>
          <cell r="B1932" t="str">
            <v>ZN8-10-A-AZ-1TO-050</v>
          </cell>
          <cell r="C1932">
            <v>2029</v>
          </cell>
          <cell r="D1932">
            <v>7636</v>
          </cell>
          <cell r="F1932" t="str">
            <v>Victoria Landfill TX, LP</v>
          </cell>
          <cell r="G1932" t="str">
            <v>BU-905</v>
          </cell>
          <cell r="H1932" t="str">
            <v>GLOBAL / RELIANT</v>
          </cell>
          <cell r="I1932" t="str">
            <v>GLOBAL/REL</v>
          </cell>
          <cell r="J1932" t="str">
            <v>GLOBAL/RELIANT CORPORATE GROUP</v>
          </cell>
          <cell r="K1932" t="str">
            <v>CORPORATE</v>
          </cell>
          <cell r="L1932" t="str">
            <v>CORPORATE</v>
          </cell>
        </row>
        <row r="1933">
          <cell r="A1933" t="str">
            <v>ZN9</v>
          </cell>
          <cell r="B1933" t="str">
            <v>ZN9-10-A-AZ-2QO-050</v>
          </cell>
          <cell r="C1933">
            <v>2030</v>
          </cell>
          <cell r="D1933">
            <v>7637</v>
          </cell>
          <cell r="F1933" t="str">
            <v>Whispering Pines LF TX, LP</v>
          </cell>
          <cell r="G1933" t="str">
            <v>BU-905</v>
          </cell>
          <cell r="H1933" t="str">
            <v>GLOBAL / RELIANT</v>
          </cell>
          <cell r="I1933" t="str">
            <v>GLOBAL/REL</v>
          </cell>
          <cell r="J1933" t="str">
            <v>GLOBAL/RELIANT CORPORATE GROUP</v>
          </cell>
          <cell r="K1933" t="str">
            <v>CORPORATE</v>
          </cell>
          <cell r="L1933" t="str">
            <v>CORPORATE</v>
          </cell>
        </row>
        <row r="1934">
          <cell r="A1934" t="str">
            <v>ZP0</v>
          </cell>
          <cell r="B1934" t="str">
            <v>ZP0-10-A-AZ-8NO-050</v>
          </cell>
          <cell r="C1934">
            <v>2031</v>
          </cell>
          <cell r="D1934">
            <v>7638</v>
          </cell>
          <cell r="F1934" t="str">
            <v>AW Systems of VA, LLC</v>
          </cell>
          <cell r="G1934" t="str">
            <v>BU-905</v>
          </cell>
          <cell r="H1934" t="str">
            <v>GLOBAL / RELIANT</v>
          </cell>
          <cell r="I1934" t="str">
            <v>GLOBAL/REL</v>
          </cell>
          <cell r="J1934" t="str">
            <v>GLOBAL/RELIANT CORPORATE GROUP</v>
          </cell>
          <cell r="K1934" t="str">
            <v>CORPORATE</v>
          </cell>
          <cell r="L1934" t="str">
            <v>CORPORATE</v>
          </cell>
        </row>
        <row r="1935">
          <cell r="A1935" t="str">
            <v>ZP1</v>
          </cell>
          <cell r="B1935" t="str">
            <v>ZP1-10-A-AZ-7RO-050</v>
          </cell>
          <cell r="C1935">
            <v>2032</v>
          </cell>
          <cell r="D1935">
            <v>7639</v>
          </cell>
          <cell r="F1935" t="str">
            <v>Lake County C&amp;D Development</v>
          </cell>
          <cell r="G1935" t="str">
            <v>BU-905</v>
          </cell>
          <cell r="H1935" t="str">
            <v>GLOBAL / RELIANT</v>
          </cell>
          <cell r="I1935" t="str">
            <v>GLOBAL/REL</v>
          </cell>
          <cell r="J1935" t="str">
            <v>GLOBAL/RELIANT CORPORATE GROUP</v>
          </cell>
          <cell r="K1935" t="str">
            <v>CORPORATE</v>
          </cell>
          <cell r="L1935" t="str">
            <v>CORPORATE</v>
          </cell>
        </row>
        <row r="1936">
          <cell r="A1936" t="str">
            <v>ZP2</v>
          </cell>
          <cell r="B1936" t="str">
            <v>ZP2-10-A-AZ-1DO-050</v>
          </cell>
          <cell r="C1936">
            <v>2033</v>
          </cell>
          <cell r="D1936">
            <v>7640</v>
          </cell>
          <cell r="F1936" t="str">
            <v>Landcomp Landfill</v>
          </cell>
          <cell r="G1936" t="str">
            <v>BU-905</v>
          </cell>
          <cell r="H1936" t="str">
            <v>GLOBAL / RELIANT</v>
          </cell>
          <cell r="I1936" t="str">
            <v>GLOBAL/REL</v>
          </cell>
          <cell r="J1936" t="str">
            <v>GLOBAL/RELIANT CORPORATE GROUP</v>
          </cell>
          <cell r="K1936" t="str">
            <v>CORPORATE</v>
          </cell>
          <cell r="L1936" t="str">
            <v>CORPORATE</v>
          </cell>
        </row>
        <row r="1937">
          <cell r="A1937" t="str">
            <v>ZP3</v>
          </cell>
          <cell r="B1937" t="str">
            <v>ZP3-10-A-AZ-2SO-050</v>
          </cell>
          <cell r="C1937">
            <v>2034</v>
          </cell>
          <cell r="D1937">
            <v>7641</v>
          </cell>
          <cell r="F1937" t="str">
            <v>DTC Management, Inc.</v>
          </cell>
          <cell r="G1937" t="str">
            <v>BU-905</v>
          </cell>
          <cell r="H1937" t="str">
            <v>GLOBAL / RELIANT</v>
          </cell>
          <cell r="I1937" t="str">
            <v>GLOBAL/REL</v>
          </cell>
          <cell r="J1937" t="str">
            <v>GLOBAL/RELIANT CORPORATE GROUP</v>
          </cell>
          <cell r="K1937" t="str">
            <v>CORPORATE</v>
          </cell>
          <cell r="L1937" t="str">
            <v>CORPORATE</v>
          </cell>
        </row>
        <row r="1938">
          <cell r="A1938" t="str">
            <v>ZP4</v>
          </cell>
          <cell r="B1938" t="str">
            <v>ZP4-10-A-AZ-9CO-050</v>
          </cell>
          <cell r="C1938">
            <v>2035</v>
          </cell>
          <cell r="D1938">
            <v>7642</v>
          </cell>
          <cell r="F1938" t="str">
            <v>Webster Parrish Landfill, LLC</v>
          </cell>
          <cell r="G1938" t="str">
            <v>BU-905</v>
          </cell>
          <cell r="H1938" t="str">
            <v>GLOBAL / RELIANT</v>
          </cell>
          <cell r="I1938" t="str">
            <v>GLOBAL/REL</v>
          </cell>
          <cell r="J1938" t="str">
            <v>GLOBAL/RELIANT CORPORATE GROUP</v>
          </cell>
          <cell r="K1938" t="str">
            <v>CORPORATE</v>
          </cell>
          <cell r="L1938" t="str">
            <v>CORPORATE</v>
          </cell>
        </row>
        <row r="1939">
          <cell r="A1939" t="str">
            <v>ZP5</v>
          </cell>
          <cell r="B1939" t="str">
            <v>ZP5-10-A-AZ-1XO-050</v>
          </cell>
          <cell r="C1939">
            <v>2036</v>
          </cell>
          <cell r="D1939">
            <v>7643</v>
          </cell>
          <cell r="F1939" t="str">
            <v>Camelot Landfill TX, LP</v>
          </cell>
          <cell r="G1939" t="str">
            <v>BU-905</v>
          </cell>
          <cell r="H1939" t="str">
            <v>GLOBAL / RELIANT</v>
          </cell>
          <cell r="I1939" t="str">
            <v>GLOBAL/REL</v>
          </cell>
          <cell r="J1939" t="str">
            <v>GLOBAL/RELIANT CORPORATE GROUP</v>
          </cell>
          <cell r="K1939" t="str">
            <v>CORPORATE</v>
          </cell>
          <cell r="L1939" t="str">
            <v>CORPORATE</v>
          </cell>
        </row>
        <row r="1940">
          <cell r="A1940" t="str">
            <v>ZP6</v>
          </cell>
          <cell r="B1940" t="str">
            <v>ZP6-10-A-AZ-55O-050</v>
          </cell>
          <cell r="C1940">
            <v>2037</v>
          </cell>
          <cell r="D1940">
            <v>7644</v>
          </cell>
          <cell r="F1940" t="str">
            <v>Pine-Hill Farms LF TX, LP</v>
          </cell>
          <cell r="G1940" t="str">
            <v>BU-905</v>
          </cell>
          <cell r="H1940" t="str">
            <v>GLOBAL / RELIANT</v>
          </cell>
          <cell r="I1940" t="str">
            <v>GLOBAL/REL</v>
          </cell>
          <cell r="J1940" t="str">
            <v>GLOBAL/RELIANT CORPORATE GROUP</v>
          </cell>
          <cell r="K1940" t="str">
            <v>CORPORATE</v>
          </cell>
          <cell r="L1940" t="str">
            <v>CORPORATE</v>
          </cell>
        </row>
        <row r="1941">
          <cell r="A1941" t="str">
            <v>ZP7</v>
          </cell>
          <cell r="B1941" t="str">
            <v>ZP7-10-A-AZ-57O-050</v>
          </cell>
          <cell r="C1941">
            <v>2038</v>
          </cell>
          <cell r="D1941">
            <v>7645</v>
          </cell>
          <cell r="F1941" t="str">
            <v>Ellis County Landfill TX, LP</v>
          </cell>
          <cell r="G1941" t="str">
            <v>BU-905</v>
          </cell>
          <cell r="H1941" t="str">
            <v>GLOBAL / RELIANT</v>
          </cell>
          <cell r="I1941" t="str">
            <v>GLOBAL/REL</v>
          </cell>
          <cell r="J1941" t="str">
            <v>GLOBAL/RELIANT CORPORATE GROUP</v>
          </cell>
          <cell r="K1941" t="str">
            <v>CORPORATE</v>
          </cell>
          <cell r="L1941" t="str">
            <v>CORPORATE</v>
          </cell>
        </row>
        <row r="1942">
          <cell r="A1942" t="str">
            <v>ZP8</v>
          </cell>
          <cell r="B1942" t="str">
            <v>ZP8-10-A-AZ-58O-050</v>
          </cell>
          <cell r="C1942">
            <v>2039</v>
          </cell>
          <cell r="D1942">
            <v>7646</v>
          </cell>
          <cell r="F1942" t="str">
            <v>Mesquite Landfill TX, LP</v>
          </cell>
          <cell r="G1942" t="str">
            <v>BU-905</v>
          </cell>
          <cell r="H1942" t="str">
            <v>GLOBAL / RELIANT</v>
          </cell>
          <cell r="I1942" t="str">
            <v>GLOBAL/REL</v>
          </cell>
          <cell r="J1942" t="str">
            <v>GLOBAL/RELIANT CORPORATE GROUP</v>
          </cell>
          <cell r="K1942" t="str">
            <v>CORPORATE</v>
          </cell>
          <cell r="L1942" t="str">
            <v>CORPORATE</v>
          </cell>
        </row>
        <row r="1943">
          <cell r="A1943" t="str">
            <v>ZP9</v>
          </cell>
          <cell r="B1943" t="str">
            <v>ZP9-10-A-AZ-59O-050</v>
          </cell>
          <cell r="C1943">
            <v>2040</v>
          </cell>
          <cell r="D1943">
            <v>7647</v>
          </cell>
          <cell r="F1943" t="str">
            <v>Turkey Creek Landfill TX, LP</v>
          </cell>
          <cell r="G1943" t="str">
            <v>BU-905</v>
          </cell>
          <cell r="H1943" t="str">
            <v>GLOBAL / RELIANT</v>
          </cell>
          <cell r="I1943" t="str">
            <v>GLOBAL/REL</v>
          </cell>
          <cell r="J1943" t="str">
            <v>GLOBAL/RELIANT CORPORATE GROUP</v>
          </cell>
          <cell r="K1943" t="str">
            <v>CORPORATE</v>
          </cell>
          <cell r="L1943" t="str">
            <v>CORPORATE</v>
          </cell>
        </row>
        <row r="1944">
          <cell r="A1944" t="str">
            <v>ZQ0</v>
          </cell>
          <cell r="B1944" t="str">
            <v>ZQ0-10-A-AZ-61O-050</v>
          </cell>
          <cell r="C1944">
            <v>2041</v>
          </cell>
          <cell r="D1944">
            <v>7648</v>
          </cell>
          <cell r="F1944" t="str">
            <v>Crow Landfill TX, LP</v>
          </cell>
          <cell r="G1944" t="str">
            <v>BU-905</v>
          </cell>
          <cell r="H1944" t="str">
            <v>GLOBAL / RELIANT</v>
          </cell>
          <cell r="I1944" t="str">
            <v>GLOBAL/REL</v>
          </cell>
          <cell r="J1944" t="str">
            <v>GLOBAL/RELIANT CORPORATE GROUP</v>
          </cell>
          <cell r="K1944" t="str">
            <v>CORPORATE</v>
          </cell>
          <cell r="L1944" t="str">
            <v>CORPORATE</v>
          </cell>
        </row>
        <row r="1945">
          <cell r="A1945" t="str">
            <v>ZQ1</v>
          </cell>
          <cell r="B1945" t="str">
            <v>ZQ1-10-A-AZ-89O-050</v>
          </cell>
          <cell r="C1945">
            <v>2042</v>
          </cell>
          <cell r="D1945">
            <v>7649</v>
          </cell>
          <cell r="F1945" t="str">
            <v>Pleasant Oaks Landfill TX, LP</v>
          </cell>
          <cell r="G1945" t="str">
            <v>BU-905</v>
          </cell>
          <cell r="H1945" t="str">
            <v>GLOBAL / RELIANT</v>
          </cell>
          <cell r="I1945" t="str">
            <v>GLOBAL/REL</v>
          </cell>
          <cell r="J1945" t="str">
            <v>GLOBAL/RELIANT CORPORATE GROUP</v>
          </cell>
          <cell r="K1945" t="str">
            <v>CORPORATE</v>
          </cell>
          <cell r="L1945" t="str">
            <v>CORPORATE</v>
          </cell>
        </row>
        <row r="1946">
          <cell r="A1946" t="str">
            <v>ZQ2</v>
          </cell>
          <cell r="B1946" t="str">
            <v>ZQ2-10-A-AZ-8ZO-050</v>
          </cell>
          <cell r="C1946">
            <v>2043</v>
          </cell>
          <cell r="D1946">
            <v>7650</v>
          </cell>
          <cell r="F1946" t="str">
            <v>AW Services of TX, LP</v>
          </cell>
          <cell r="G1946" t="str">
            <v>BU-905</v>
          </cell>
          <cell r="H1946" t="str">
            <v>GLOBAL / RELIANT</v>
          </cell>
          <cell r="I1946" t="str">
            <v>GLOBAL/REL</v>
          </cell>
          <cell r="J1946" t="str">
            <v>GLOBAL/RELIANT CORPORATE GROUP</v>
          </cell>
          <cell r="K1946" t="str">
            <v>CORPORATE</v>
          </cell>
          <cell r="L1946" t="str">
            <v>CORPORATE</v>
          </cell>
        </row>
        <row r="1947">
          <cell r="A1947" t="str">
            <v>ZQ3</v>
          </cell>
          <cell r="B1947" t="str">
            <v>ZQ3-10-A-AZ-9AO-050</v>
          </cell>
          <cell r="C1947">
            <v>2044</v>
          </cell>
          <cell r="D1947">
            <v>7651</v>
          </cell>
          <cell r="F1947" t="str">
            <v>AW  Transfer Systems of TX, LP</v>
          </cell>
          <cell r="G1947" t="str">
            <v>BU-905</v>
          </cell>
          <cell r="H1947" t="str">
            <v>GLOBAL / RELIANT</v>
          </cell>
          <cell r="I1947" t="str">
            <v>GLOBAL/REL</v>
          </cell>
          <cell r="J1947" t="str">
            <v>GLOBAL/RELIANT CORPORATE GROUP</v>
          </cell>
          <cell r="K1947" t="str">
            <v>CORPORATE</v>
          </cell>
          <cell r="L1947" t="str">
            <v>CORPORATE</v>
          </cell>
        </row>
        <row r="1948">
          <cell r="A1948" t="str">
            <v>ZQ4</v>
          </cell>
          <cell r="B1948" t="str">
            <v>ZQ4-10-A-AZ-71O-050</v>
          </cell>
          <cell r="C1948">
            <v>2045</v>
          </cell>
          <cell r="D1948">
            <v>7652</v>
          </cell>
          <cell r="F1948" t="str">
            <v>AW Rural Sanitation, Inc.</v>
          </cell>
          <cell r="G1948" t="str">
            <v>BU-905</v>
          </cell>
          <cell r="H1948" t="str">
            <v>GLOBAL / RELIANT</v>
          </cell>
          <cell r="I1948" t="str">
            <v>GLOBAL/REL</v>
          </cell>
          <cell r="J1948" t="str">
            <v>GLOBAL/RELIANT CORPORATE GROUP</v>
          </cell>
          <cell r="K1948" t="str">
            <v>CORPORATE</v>
          </cell>
          <cell r="L1948" t="str">
            <v>CORPORATE</v>
          </cell>
        </row>
        <row r="1949">
          <cell r="A1949" t="str">
            <v>ZQ5</v>
          </cell>
          <cell r="B1949" t="str">
            <v>ZQ5-10-A-AZ-9UO-050</v>
          </cell>
          <cell r="C1949">
            <v>2046</v>
          </cell>
          <cell r="D1949">
            <v>7653</v>
          </cell>
          <cell r="F1949" t="str">
            <v>Total Roll-offs, LLC</v>
          </cell>
          <cell r="G1949" t="str">
            <v>BU-905</v>
          </cell>
          <cell r="H1949" t="str">
            <v>GLOBAL / RELIANT</v>
          </cell>
          <cell r="I1949" t="str">
            <v>GLOBAL/REL</v>
          </cell>
          <cell r="J1949" t="str">
            <v>GLOBAL/RELIANT CORPORATE GROUP</v>
          </cell>
          <cell r="K1949" t="str">
            <v>CORPORATE</v>
          </cell>
          <cell r="L1949" t="str">
            <v>CORPORATE</v>
          </cell>
        </row>
        <row r="1950">
          <cell r="A1950" t="str">
            <v>ZQ6</v>
          </cell>
          <cell r="B1950" t="str">
            <v>ZQ6-10-A-AZ-9MO-050</v>
          </cell>
          <cell r="C1950">
            <v>2047</v>
          </cell>
          <cell r="D1950">
            <v>7654</v>
          </cell>
          <cell r="F1950" t="str">
            <v>Frontier Waste Svcs (CO), LLC</v>
          </cell>
          <cell r="G1950" t="str">
            <v>BU-905</v>
          </cell>
          <cell r="H1950" t="str">
            <v>GLOBAL / RELIANT</v>
          </cell>
          <cell r="I1950" t="str">
            <v>GLOBAL/REL</v>
          </cell>
          <cell r="J1950" t="str">
            <v>GLOBAL/RELIANT CORPORATE GROUP</v>
          </cell>
          <cell r="K1950" t="str">
            <v>CORPORATE</v>
          </cell>
          <cell r="L1950" t="str">
            <v>CORPORATE</v>
          </cell>
        </row>
        <row r="1951">
          <cell r="A1951" t="str">
            <v>ZQ7</v>
          </cell>
          <cell r="B1951" t="str">
            <v>ZQ7-10-A-AZ-9OO-050</v>
          </cell>
          <cell r="C1951">
            <v>2048</v>
          </cell>
          <cell r="D1951">
            <v>7655</v>
          </cell>
          <cell r="F1951" t="str">
            <v>Delta Dade Recycling Corp.</v>
          </cell>
          <cell r="G1951" t="str">
            <v>BU-905</v>
          </cell>
          <cell r="H1951" t="str">
            <v>GLOBAL / RELIANT</v>
          </cell>
          <cell r="I1951" t="str">
            <v>GLOBAL/REL</v>
          </cell>
          <cell r="J1951" t="str">
            <v>GLOBAL/RELIANT CORPORATE GROUP</v>
          </cell>
          <cell r="K1951" t="str">
            <v>CORPORATE</v>
          </cell>
          <cell r="L1951" t="str">
            <v>CORPORATE</v>
          </cell>
        </row>
        <row r="1952">
          <cell r="A1952" t="str">
            <v>ZQ8</v>
          </cell>
          <cell r="B1952" t="str">
            <v>ZQ8-10-A-AZ-9PO-050</v>
          </cell>
          <cell r="C1952">
            <v>2049</v>
          </cell>
          <cell r="D1952">
            <v>7656</v>
          </cell>
          <cell r="F1952" t="str">
            <v>Delta Transfer Corp.</v>
          </cell>
          <cell r="G1952" t="str">
            <v>BU-905</v>
          </cell>
          <cell r="H1952" t="str">
            <v>GLOBAL / RELIANT</v>
          </cell>
          <cell r="I1952" t="str">
            <v>GLOBAL/REL</v>
          </cell>
          <cell r="J1952" t="str">
            <v>GLOBAL/RELIANT CORPORATE GROUP</v>
          </cell>
          <cell r="K1952" t="str">
            <v>CORPORATE</v>
          </cell>
          <cell r="L1952" t="str">
            <v>CORPORATE</v>
          </cell>
        </row>
        <row r="1953">
          <cell r="A1953" t="str">
            <v>ZQ9</v>
          </cell>
          <cell r="B1953" t="str">
            <v>ZQ9-10-A-AZ-9SO-050</v>
          </cell>
          <cell r="C1953">
            <v>2050</v>
          </cell>
          <cell r="D1953">
            <v>7657</v>
          </cell>
          <cell r="F1953" t="str">
            <v>Delta Recycling Corp.</v>
          </cell>
          <cell r="G1953" t="str">
            <v>BU-905</v>
          </cell>
          <cell r="H1953" t="str">
            <v>GLOBAL / RELIANT</v>
          </cell>
          <cell r="I1953" t="str">
            <v>GLOBAL/REL</v>
          </cell>
          <cell r="J1953" t="str">
            <v>GLOBAL/RELIANT CORPORATE GROUP</v>
          </cell>
          <cell r="K1953" t="str">
            <v>CORPORATE</v>
          </cell>
          <cell r="L1953" t="str">
            <v>CORPORATE</v>
          </cell>
        </row>
        <row r="1954">
          <cell r="A1954" t="str">
            <v>ZR0</v>
          </cell>
          <cell r="B1954" t="str">
            <v>ZR0-10-A-AZ-9QO-050</v>
          </cell>
          <cell r="C1954">
            <v>2051</v>
          </cell>
          <cell r="D1954">
            <v>7658</v>
          </cell>
          <cell r="F1954" t="str">
            <v>Delta Tall Pines Corp.</v>
          </cell>
          <cell r="G1954" t="str">
            <v>BU-905</v>
          </cell>
          <cell r="H1954" t="str">
            <v>GLOBAL / RELIANT</v>
          </cell>
          <cell r="I1954" t="str">
            <v>GLOBAL/REL</v>
          </cell>
          <cell r="J1954" t="str">
            <v>GLOBAL/RELIANT CORPORATE GROUP</v>
          </cell>
          <cell r="K1954" t="str">
            <v>CORPORATE</v>
          </cell>
          <cell r="L1954" t="str">
            <v>CORPORATE</v>
          </cell>
        </row>
        <row r="1955">
          <cell r="A1955" t="str">
            <v>ZR1</v>
          </cell>
          <cell r="B1955" t="str">
            <v>ZR1-10-A-AZ-1KO-050</v>
          </cell>
          <cell r="C1955">
            <v>2052</v>
          </cell>
          <cell r="D1955">
            <v>7659</v>
          </cell>
          <cell r="F1955" t="str">
            <v>El Centro Landfill, LP</v>
          </cell>
          <cell r="G1955" t="str">
            <v>BU-905</v>
          </cell>
          <cell r="H1955" t="str">
            <v>GLOBAL / RELIANT</v>
          </cell>
          <cell r="I1955" t="str">
            <v>GLOBAL/REL</v>
          </cell>
          <cell r="J1955" t="str">
            <v>GLOBAL/RELIANT CORPORATE GROUP</v>
          </cell>
          <cell r="K1955" t="str">
            <v>CORPORATE</v>
          </cell>
          <cell r="L1955" t="str">
            <v>CORPORATE</v>
          </cell>
        </row>
        <row r="1956">
          <cell r="A1956" t="str">
            <v>ZR2</v>
          </cell>
          <cell r="B1956" t="str">
            <v>ZR2-10-A-AZ-A2O-050</v>
          </cell>
          <cell r="C1956">
            <v>2053</v>
          </cell>
          <cell r="D1956">
            <v>7660</v>
          </cell>
          <cell r="F1956" t="str">
            <v>Thomas Disposal Services, Inc.</v>
          </cell>
          <cell r="G1956" t="str">
            <v>BU-905</v>
          </cell>
          <cell r="H1956" t="str">
            <v>GLOBAL / RELIANT</v>
          </cell>
          <cell r="I1956" t="str">
            <v>GLOBAL/REL</v>
          </cell>
          <cell r="J1956" t="str">
            <v>GLOBAL/RELIANT CORPORATE GROUP</v>
          </cell>
          <cell r="K1956" t="str">
            <v>CORPORATE</v>
          </cell>
          <cell r="L1956" t="str">
            <v>CORPORATE</v>
          </cell>
        </row>
        <row r="1957">
          <cell r="A1957" t="str">
            <v>ZR3</v>
          </cell>
          <cell r="B1957" t="str">
            <v>ZR3-10-A-AZ-A5O-050</v>
          </cell>
          <cell r="C1957">
            <v>2054</v>
          </cell>
          <cell r="D1957">
            <v>7661</v>
          </cell>
          <cell r="F1957" t="str">
            <v>Southwest Landfill TX, LP</v>
          </cell>
          <cell r="G1957" t="str">
            <v>BU-905</v>
          </cell>
          <cell r="H1957" t="str">
            <v>GLOBAL / RELIANT</v>
          </cell>
          <cell r="I1957" t="str">
            <v>GLOBAL/REL</v>
          </cell>
          <cell r="J1957" t="str">
            <v>GLOBAL/RELIANT CORPORATE GROUP</v>
          </cell>
          <cell r="K1957" t="str">
            <v>CORPORATE</v>
          </cell>
          <cell r="L1957" t="str">
            <v>CORPORATE</v>
          </cell>
        </row>
        <row r="1958">
          <cell r="A1958" t="str">
            <v>ZR4</v>
          </cell>
          <cell r="B1958" t="str">
            <v>ZR4-10-A-AZ-A7O-050</v>
          </cell>
          <cell r="C1958">
            <v>2055</v>
          </cell>
          <cell r="D1958">
            <v>7662</v>
          </cell>
          <cell r="F1958" t="str">
            <v>Greenwood Landfill TX, LP</v>
          </cell>
          <cell r="G1958" t="str">
            <v>BU-905</v>
          </cell>
          <cell r="H1958" t="str">
            <v>GLOBAL / RELIANT</v>
          </cell>
          <cell r="I1958" t="str">
            <v>GLOBAL/REL</v>
          </cell>
          <cell r="J1958" t="str">
            <v>GLOBAL/RELIANT CORPORATE GROUP</v>
          </cell>
          <cell r="K1958" t="str">
            <v>CORPORATE</v>
          </cell>
          <cell r="L1958" t="str">
            <v>CORPORATE</v>
          </cell>
        </row>
        <row r="1959">
          <cell r="A1959" t="str">
            <v>ZR5</v>
          </cell>
          <cell r="B1959" t="str">
            <v>ZR5-10-A-AZ-A8O-050</v>
          </cell>
          <cell r="C1959">
            <v>2056</v>
          </cell>
          <cell r="D1959">
            <v>7663</v>
          </cell>
          <cell r="F1959" t="str">
            <v>Blue Ridge Landfill TX, LP</v>
          </cell>
          <cell r="G1959" t="str">
            <v>BU-905</v>
          </cell>
          <cell r="H1959" t="str">
            <v>GLOBAL / RELIANT</v>
          </cell>
          <cell r="I1959" t="str">
            <v>GLOBAL/REL</v>
          </cell>
          <cell r="J1959" t="str">
            <v>GLOBAL/RELIANT CORPORATE GROUP</v>
          </cell>
          <cell r="K1959" t="str">
            <v>CORPORATE</v>
          </cell>
          <cell r="L1959" t="str">
            <v>CORPORATE</v>
          </cell>
        </row>
        <row r="1960">
          <cell r="A1960" t="str">
            <v>ZR6</v>
          </cell>
          <cell r="B1960" t="str">
            <v>ZR6-10-A-AZ-B1O-050</v>
          </cell>
          <cell r="C1960">
            <v>2057</v>
          </cell>
          <cell r="D1960">
            <v>7664</v>
          </cell>
          <cell r="F1960" t="str">
            <v>Bond County Landfill, Inc.</v>
          </cell>
          <cell r="G1960" t="str">
            <v>BU-905</v>
          </cell>
          <cell r="H1960" t="str">
            <v>GLOBAL / RELIANT</v>
          </cell>
          <cell r="I1960" t="str">
            <v>GLOBAL/REL</v>
          </cell>
          <cell r="J1960" t="str">
            <v>GLOBAL/RELIANT CORPORATE GROUP</v>
          </cell>
          <cell r="K1960" t="str">
            <v>CORPORATE</v>
          </cell>
          <cell r="L1960" t="str">
            <v>CORPORATE</v>
          </cell>
        </row>
        <row r="1961">
          <cell r="A1961" t="str">
            <v>ZR7</v>
          </cell>
          <cell r="B1961" t="str">
            <v>ZR7-10-A-AZ-B2O-050</v>
          </cell>
          <cell r="C1961">
            <v>2058</v>
          </cell>
          <cell r="D1961">
            <v>7665</v>
          </cell>
          <cell r="F1961" t="str">
            <v>Mexia Landfill TX, LP</v>
          </cell>
          <cell r="G1961" t="str">
            <v>BU-905</v>
          </cell>
          <cell r="H1961" t="str">
            <v>GLOBAL / RELIANT</v>
          </cell>
          <cell r="I1961" t="str">
            <v>GLOBAL/REL</v>
          </cell>
          <cell r="J1961" t="str">
            <v>GLOBAL/RELIANT CORPORATE GROUP</v>
          </cell>
          <cell r="K1961" t="str">
            <v>CORPORATE</v>
          </cell>
          <cell r="L1961" t="str">
            <v>CORPORATE</v>
          </cell>
        </row>
        <row r="1962">
          <cell r="A1962" t="str">
            <v>ZR8</v>
          </cell>
          <cell r="B1962" t="str">
            <v>ZR8-10-A-AZ-B3O-050</v>
          </cell>
          <cell r="C1962">
            <v>2059</v>
          </cell>
          <cell r="D1962">
            <v>7666</v>
          </cell>
          <cell r="F1962" t="str">
            <v>Clinton County LF Partnership</v>
          </cell>
          <cell r="G1962" t="str">
            <v>BU-905</v>
          </cell>
          <cell r="H1962" t="str">
            <v>GLOBAL / RELIANT</v>
          </cell>
          <cell r="I1962" t="str">
            <v>GLOBAL/REL</v>
          </cell>
          <cell r="J1962" t="str">
            <v>GLOBAL/RELIANT CORPORATE GROUP</v>
          </cell>
          <cell r="K1962" t="str">
            <v>CORPORATE</v>
          </cell>
          <cell r="L1962" t="str">
            <v>CORPORATE</v>
          </cell>
        </row>
        <row r="1963">
          <cell r="A1963" t="str">
            <v>ZR9</v>
          </cell>
          <cell r="B1963" t="str">
            <v>ZR9-10-A-AZ-B6O-050</v>
          </cell>
          <cell r="C1963">
            <v>2060</v>
          </cell>
          <cell r="D1963">
            <v>7667</v>
          </cell>
          <cell r="F1963" t="str">
            <v>AW  of New York, Inc.</v>
          </cell>
          <cell r="G1963" t="str">
            <v>BU-905</v>
          </cell>
          <cell r="H1963" t="str">
            <v>GLOBAL / RELIANT</v>
          </cell>
          <cell r="I1963" t="str">
            <v>GLOBAL/REL</v>
          </cell>
          <cell r="J1963" t="str">
            <v>GLOBAL/RELIANT CORPORATE GROUP</v>
          </cell>
          <cell r="K1963" t="str">
            <v>CORPORATE</v>
          </cell>
          <cell r="L1963" t="str">
            <v>CORPORATE</v>
          </cell>
        </row>
        <row r="1964">
          <cell r="A1964" t="str">
            <v>ZS0</v>
          </cell>
          <cell r="B1964" t="str">
            <v>ZS0-10-A-AZ-B5O-050</v>
          </cell>
          <cell r="C1964">
            <v>2061</v>
          </cell>
          <cell r="D1964">
            <v>7668</v>
          </cell>
          <cell r="F1964" t="str">
            <v>TIPPECANOE COUNTY WASTE SERVIC</v>
          </cell>
          <cell r="G1964" t="str">
            <v>BU-905</v>
          </cell>
          <cell r="H1964" t="str">
            <v>GLOBAL / RELIANT</v>
          </cell>
          <cell r="I1964" t="str">
            <v>GLOBAL/REL</v>
          </cell>
          <cell r="J1964" t="str">
            <v>GLOBAL/RELIANT CORPORATE GROUP</v>
          </cell>
          <cell r="K1964" t="str">
            <v>CORPORATE</v>
          </cell>
          <cell r="L1964" t="str">
            <v>CORPORATE</v>
          </cell>
        </row>
        <row r="1965">
          <cell r="A1965" t="str">
            <v>ZS1</v>
          </cell>
          <cell r="B1965" t="str">
            <v>ZS1-10-A-AZ-B7O-050</v>
          </cell>
          <cell r="C1965">
            <v>2062</v>
          </cell>
          <cell r="D1965">
            <v>7669</v>
          </cell>
          <cell r="F1965" t="str">
            <v>ALLIED WASTE SERVICES OF STILL</v>
          </cell>
          <cell r="G1965" t="str">
            <v>BU-905</v>
          </cell>
          <cell r="H1965" t="str">
            <v>GLOBAL / RELIANT</v>
          </cell>
          <cell r="I1965" t="str">
            <v>GLOBAL/REL</v>
          </cell>
          <cell r="J1965" t="str">
            <v>GLOBAL/RELIANT CORPORATE GROUP</v>
          </cell>
          <cell r="K1965" t="str">
            <v>CORPORATE</v>
          </cell>
          <cell r="L1965" t="str">
            <v>CORPORATE</v>
          </cell>
        </row>
        <row r="1966">
          <cell r="A1966" t="str">
            <v>ZS2</v>
          </cell>
          <cell r="B1966" t="str">
            <v>ZS2-10-A-AZ-B7O-050</v>
          </cell>
          <cell r="C1966">
            <v>2063</v>
          </cell>
          <cell r="D1966">
            <v>7670</v>
          </cell>
          <cell r="F1966" t="str">
            <v>ALLIED WASTE SERVICES OF STILL</v>
          </cell>
          <cell r="G1966" t="str">
            <v>BU-905</v>
          </cell>
          <cell r="H1966" t="str">
            <v>GLOBAL / RELIANT</v>
          </cell>
          <cell r="I1966" t="str">
            <v>GLOBAL/REL</v>
          </cell>
          <cell r="J1966" t="str">
            <v>GLOBAL/RELIANT CORPORATE GROUP</v>
          </cell>
          <cell r="K1966" t="str">
            <v>CORPORATE</v>
          </cell>
          <cell r="L1966" t="str">
            <v>CORPORATE</v>
          </cell>
        </row>
        <row r="1967">
          <cell r="A1967" t="str">
            <v>ZS3</v>
          </cell>
          <cell r="B1967" t="str">
            <v>ZS3-10-A-AZ-C2O-050</v>
          </cell>
          <cell r="C1967">
            <v>2064</v>
          </cell>
          <cell r="D1967">
            <v>7671</v>
          </cell>
          <cell r="F1967" t="str">
            <v>WASATCH REGIONAL L/F</v>
          </cell>
          <cell r="G1967" t="str">
            <v>BU-905</v>
          </cell>
          <cell r="H1967" t="str">
            <v>GLOBAL / RELIANT</v>
          </cell>
          <cell r="I1967" t="str">
            <v>GLOBAL/REL</v>
          </cell>
          <cell r="J1967" t="str">
            <v>GLOBAL/RELIANT CORPORATE GROUP</v>
          </cell>
          <cell r="K1967" t="str">
            <v>CORPORATE</v>
          </cell>
          <cell r="L1967" t="str">
            <v>CORPORATE</v>
          </cell>
        </row>
        <row r="1968">
          <cell r="A1968" t="str">
            <v>ZS4</v>
          </cell>
          <cell r="B1968" t="str">
            <v>ZS4-10-A-AZ-C3O-050</v>
          </cell>
          <cell r="C1968">
            <v>2065</v>
          </cell>
          <cell r="D1968">
            <v>7672</v>
          </cell>
          <cell r="F1968" t="str">
            <v>AW SVCS OF UTAH, INC.</v>
          </cell>
          <cell r="G1968" t="str">
            <v>BU-905</v>
          </cell>
          <cell r="H1968" t="str">
            <v>GLOBAL / RELIANT</v>
          </cell>
          <cell r="I1968" t="str">
            <v>GLOBAL/REL</v>
          </cell>
          <cell r="J1968" t="str">
            <v>GLOBAL/RELIANT CORPORATE GROUP</v>
          </cell>
          <cell r="K1968" t="str">
            <v>CORPORATE</v>
          </cell>
          <cell r="L1968" t="str">
            <v>CORPORATE</v>
          </cell>
        </row>
        <row r="1969">
          <cell r="A1969" t="str">
            <v>ZS5</v>
          </cell>
          <cell r="B1969" t="str">
            <v>ZS5-10-A-AZ-A9O-050</v>
          </cell>
          <cell r="C1969">
            <v>2066</v>
          </cell>
          <cell r="D1969">
            <v>7673</v>
          </cell>
          <cell r="F1969" t="str">
            <v>Bridgeton Transfer, LLC</v>
          </cell>
          <cell r="G1969" t="str">
            <v>BU-905</v>
          </cell>
          <cell r="H1969" t="str">
            <v>GLOBAL / RELIANT</v>
          </cell>
          <cell r="I1969" t="str">
            <v>GLOBAL/REL</v>
          </cell>
          <cell r="J1969" t="str">
            <v>GLOBAL/RELIANT CORPORATE GROUP</v>
          </cell>
          <cell r="K1969" t="str">
            <v>CORPORATE</v>
          </cell>
          <cell r="L1969" t="str">
            <v>CORPORATE</v>
          </cell>
        </row>
        <row r="1970">
          <cell r="A1970" t="str">
            <v>ZS6</v>
          </cell>
          <cell r="B1970" t="str">
            <v>ZS6-10-A-AZ-B9O-050</v>
          </cell>
          <cell r="C1970">
            <v>2067</v>
          </cell>
          <cell r="D1970">
            <v>7674</v>
          </cell>
          <cell r="F1970" t="str">
            <v>Autauga County Landfill, LLC</v>
          </cell>
          <cell r="G1970" t="str">
            <v>BU-905</v>
          </cell>
          <cell r="H1970" t="str">
            <v>GLOBAL / RELIANT</v>
          </cell>
          <cell r="I1970" t="str">
            <v>GLOBAL/REL</v>
          </cell>
          <cell r="J1970" t="str">
            <v>GLOBAL/RELIANT CORPORATE GROUP</v>
          </cell>
          <cell r="K1970" t="str">
            <v>CORPORATE</v>
          </cell>
          <cell r="L1970" t="str">
            <v>CORPORATE</v>
          </cell>
        </row>
        <row r="1971">
          <cell r="A1971" t="str">
            <v>ZS7</v>
          </cell>
          <cell r="B1971" t="str">
            <v>ZS7-10-A-AZ-C1O-050</v>
          </cell>
          <cell r="C1971">
            <v>2068</v>
          </cell>
          <cell r="D1971">
            <v>7675</v>
          </cell>
          <cell r="F1971" t="str">
            <v>Allied Waste Services of North</v>
          </cell>
          <cell r="G1971" t="str">
            <v>BU-905</v>
          </cell>
          <cell r="H1971" t="str">
            <v>GLOBAL / RELIANT</v>
          </cell>
          <cell r="I1971" t="str">
            <v>GLOBAL/REL</v>
          </cell>
          <cell r="J1971" t="str">
            <v>GLOBAL/RELIANT CORPORATE GROUP</v>
          </cell>
          <cell r="K1971" t="str">
            <v>CORPORATE</v>
          </cell>
          <cell r="L1971" t="str">
            <v>CORPORATE</v>
          </cell>
        </row>
        <row r="1972">
          <cell r="A1972" t="str">
            <v>ZS8</v>
          </cell>
          <cell r="B1972" t="str">
            <v>ZS8-10-A-AZ-C4O-050</v>
          </cell>
          <cell r="C1972">
            <v>2069</v>
          </cell>
          <cell r="D1972">
            <v>7676</v>
          </cell>
          <cell r="F1972" t="str">
            <v>Allied Waste Transfer Services</v>
          </cell>
          <cell r="G1972" t="str">
            <v>BU-905</v>
          </cell>
          <cell r="H1972" t="str">
            <v>GLOBAL / RELIANT</v>
          </cell>
          <cell r="I1972" t="str">
            <v>GLOBAL/REL</v>
          </cell>
          <cell r="J1972" t="str">
            <v>GLOBAL/RELIANT CORPORATE GROUP</v>
          </cell>
          <cell r="K1972" t="str">
            <v>CORPORATE</v>
          </cell>
          <cell r="L1972" t="str">
            <v>CORPORATE</v>
          </cell>
        </row>
        <row r="1973">
          <cell r="A1973" t="str">
            <v>ZS9</v>
          </cell>
          <cell r="B1973" t="str">
            <v>ZS9-10-A-AZ-C6O-050</v>
          </cell>
          <cell r="C1973">
            <v>2070</v>
          </cell>
          <cell r="D1973">
            <v>7677</v>
          </cell>
          <cell r="F1973" t="str">
            <v>Allied Waste Transfer Services</v>
          </cell>
          <cell r="G1973" t="str">
            <v>BU-905</v>
          </cell>
          <cell r="H1973" t="str">
            <v>GLOBAL / RELIANT</v>
          </cell>
          <cell r="I1973" t="str">
            <v>GLOBAL/REL</v>
          </cell>
          <cell r="J1973" t="str">
            <v>GLOBAL/RELIANT CORPORATE GROUP</v>
          </cell>
          <cell r="K1973" t="str">
            <v>CORPORATE</v>
          </cell>
          <cell r="L1973" t="str">
            <v>CORPORATE</v>
          </cell>
        </row>
        <row r="1974">
          <cell r="A1974" t="str">
            <v>ZT0</v>
          </cell>
          <cell r="B1974" t="str">
            <v>ZT0-10-A-AZ-C7O-050</v>
          </cell>
          <cell r="C1974">
            <v>2071</v>
          </cell>
          <cell r="D1974">
            <v>7678</v>
          </cell>
          <cell r="F1974" t="str">
            <v>Allied Waste Transfer Services</v>
          </cell>
          <cell r="G1974" t="str">
            <v>BU-905</v>
          </cell>
          <cell r="H1974" t="str">
            <v>GLOBAL / RELIANT</v>
          </cell>
          <cell r="I1974" t="str">
            <v>GLOBAL/REL</v>
          </cell>
          <cell r="J1974" t="str">
            <v>GLOBAL/RELIANT CORPORATE GROUP</v>
          </cell>
          <cell r="K1974" t="str">
            <v>CORPORATE</v>
          </cell>
          <cell r="L1974" t="str">
            <v>CORPORATE</v>
          </cell>
        </row>
        <row r="1975">
          <cell r="A1975" t="str">
            <v>ZT1</v>
          </cell>
          <cell r="B1975" t="str">
            <v>ZT1-10-A-AZ-C5O-050</v>
          </cell>
          <cell r="C1975">
            <v>2072</v>
          </cell>
          <cell r="D1975">
            <v>7679</v>
          </cell>
          <cell r="F1975" t="str">
            <v>AW  ELLIOTT LANDFILL TX, LP</v>
          </cell>
          <cell r="G1975" t="str">
            <v>BU-905</v>
          </cell>
          <cell r="H1975" t="str">
            <v>GLOBAL / RELIANT</v>
          </cell>
          <cell r="I1975" t="str">
            <v>GLOBAL/REL</v>
          </cell>
          <cell r="J1975" t="str">
            <v>GLOBAL/RELIANT CORPORATE GROUP</v>
          </cell>
          <cell r="K1975" t="str">
            <v>CORPORATE</v>
          </cell>
          <cell r="L1975" t="str">
            <v>CORPORATE</v>
          </cell>
        </row>
        <row r="1976">
          <cell r="A1976" t="str">
            <v>ZT2</v>
          </cell>
          <cell r="B1976" t="str">
            <v>ZT2-10-A-AZ-8UO-050</v>
          </cell>
          <cell r="C1976">
            <v>2073</v>
          </cell>
          <cell r="D1976">
            <v>7680</v>
          </cell>
          <cell r="F1976" t="str">
            <v>AW  TRANSFER SYSTEMS OF PENNSY</v>
          </cell>
          <cell r="G1976" t="str">
            <v>BU-905</v>
          </cell>
          <cell r="H1976" t="str">
            <v>GLOBAL / RELIANT</v>
          </cell>
          <cell r="I1976" t="str">
            <v>GLOBAL/REL</v>
          </cell>
          <cell r="J1976" t="str">
            <v>GLOBAL/RELIANT CORPORATE GROUP</v>
          </cell>
          <cell r="K1976" t="str">
            <v>CORPORATE</v>
          </cell>
          <cell r="L1976" t="str">
            <v>CORPORATE</v>
          </cell>
        </row>
        <row r="1977">
          <cell r="A1977" t="str">
            <v>ZT3</v>
          </cell>
          <cell r="B1977" t="str">
            <v>ZT3-10-A-AZ-C9O-050</v>
          </cell>
          <cell r="C1977">
            <v>2074</v>
          </cell>
          <cell r="D1977">
            <v>7681</v>
          </cell>
          <cell r="F1977" t="str">
            <v>CENTRAL ARIZONA TRANSFER, INC.</v>
          </cell>
          <cell r="G1977" t="str">
            <v>BU-905</v>
          </cell>
          <cell r="H1977" t="str">
            <v>GLOBAL / RELIANT</v>
          </cell>
          <cell r="I1977" t="str">
            <v>GLOBAL/REL</v>
          </cell>
          <cell r="J1977" t="str">
            <v>GLOBAL/RELIANT CORPORATE GROUP</v>
          </cell>
          <cell r="K1977" t="str">
            <v>CORPORATE</v>
          </cell>
          <cell r="L1977" t="str">
            <v>CORPORATE</v>
          </cell>
        </row>
        <row r="1978">
          <cell r="A1978" t="str">
            <v>ZT4</v>
          </cell>
          <cell r="B1978" t="str">
            <v>ZT4-10-A-AZ-C8O-050</v>
          </cell>
          <cell r="C1978">
            <v>2075</v>
          </cell>
          <cell r="D1978">
            <v>7682</v>
          </cell>
          <cell r="F1978" t="str">
            <v>MADISON COUNTY DEVELOPMENT, LL</v>
          </cell>
          <cell r="G1978" t="str">
            <v>BU-905</v>
          </cell>
          <cell r="H1978" t="str">
            <v>GLOBAL / RELIANT</v>
          </cell>
          <cell r="I1978" t="str">
            <v>GLOBAL/REL</v>
          </cell>
          <cell r="J1978" t="str">
            <v>GLOBAL/RELIANT CORPORATE GROUP</v>
          </cell>
          <cell r="K1978" t="str">
            <v>CORPORATE</v>
          </cell>
          <cell r="L1978" t="str">
            <v>CORPORATE</v>
          </cell>
        </row>
        <row r="1979">
          <cell r="A1979" t="str">
            <v>ZT5</v>
          </cell>
          <cell r="B1979" t="str">
            <v>ZT5-10-A-AZ-D1O-050</v>
          </cell>
          <cell r="C1979">
            <v>2076</v>
          </cell>
          <cell r="D1979">
            <v>7683</v>
          </cell>
          <cell r="F1979" t="str">
            <v>AW Trans Svcs of New York, LLC</v>
          </cell>
          <cell r="G1979" t="str">
            <v>BU-905</v>
          </cell>
          <cell r="H1979" t="str">
            <v>GLOBAL / RELIANT</v>
          </cell>
          <cell r="I1979" t="str">
            <v>GLOBAL/REL</v>
          </cell>
          <cell r="J1979" t="str">
            <v>GLOBAL/RELIANT CORPORATE GROUP</v>
          </cell>
          <cell r="K1979" t="str">
            <v>CORPORATE</v>
          </cell>
          <cell r="L1979" t="str">
            <v>CORPORATE</v>
          </cell>
        </row>
        <row r="1980">
          <cell r="A1980" t="str">
            <v>ZT6</v>
          </cell>
          <cell r="B1980" t="str">
            <v>ZT6-10-A-AZ-84O-050</v>
          </cell>
          <cell r="C1980">
            <v>2077</v>
          </cell>
          <cell r="D1980">
            <v>7684</v>
          </cell>
          <cell r="F1980" t="str">
            <v>Independent Trucking,Inc.</v>
          </cell>
          <cell r="G1980" t="str">
            <v>BU-905</v>
          </cell>
          <cell r="H1980" t="str">
            <v>GLOBAL / RELIANT</v>
          </cell>
          <cell r="I1980" t="str">
            <v>GLOBAL/REL</v>
          </cell>
          <cell r="J1980" t="str">
            <v>GLOBAL/RELIANT CORPORATE GROUP</v>
          </cell>
          <cell r="K1980" t="str">
            <v>CORPORATE</v>
          </cell>
          <cell r="L1980" t="str">
            <v>CORPORATE</v>
          </cell>
        </row>
        <row r="1981">
          <cell r="A1981" t="str">
            <v>ZT7</v>
          </cell>
          <cell r="B1981" t="str">
            <v>ZT7-10-A-AZ-06O-050</v>
          </cell>
          <cell r="C1981">
            <v>2078</v>
          </cell>
          <cell r="D1981">
            <v>7685</v>
          </cell>
          <cell r="F1981" t="str">
            <v>Allied Services, LLC.</v>
          </cell>
          <cell r="G1981" t="str">
            <v>BU-905</v>
          </cell>
          <cell r="H1981" t="str">
            <v>GLOBAL / RELIANT</v>
          </cell>
          <cell r="I1981" t="str">
            <v>GLOBAL/REL</v>
          </cell>
          <cell r="J1981" t="str">
            <v>GLOBAL/RELIANT CORPORATE GROUP</v>
          </cell>
          <cell r="K1981" t="str">
            <v>CORPORATE</v>
          </cell>
          <cell r="L1981" t="str">
            <v>CORPORATE</v>
          </cell>
        </row>
        <row r="1982">
          <cell r="A1982" t="str">
            <v>ZT8</v>
          </cell>
          <cell r="B1982" t="str">
            <v>ZT8-10-A-AZ-9VO-050</v>
          </cell>
          <cell r="C1982">
            <v>2079</v>
          </cell>
          <cell r="D1982">
            <v>7686</v>
          </cell>
          <cell r="F1982" t="str">
            <v>Palamar Transfer Station, Inc.</v>
          </cell>
          <cell r="G1982" t="str">
            <v>BU-905</v>
          </cell>
          <cell r="H1982" t="str">
            <v>GLOBAL / RELIANT</v>
          </cell>
          <cell r="I1982" t="str">
            <v>GLOBAL/REL</v>
          </cell>
          <cell r="J1982" t="str">
            <v>GLOBAL/RELIANT CORPORATE GROUP</v>
          </cell>
          <cell r="K1982" t="str">
            <v>CORPORATE</v>
          </cell>
          <cell r="L1982" t="str">
            <v>CORPORATE</v>
          </cell>
        </row>
        <row r="1983">
          <cell r="A1983" t="str">
            <v>ZT9</v>
          </cell>
          <cell r="B1983" t="str">
            <v>ZT9-10-A-AZ-7LO-050</v>
          </cell>
          <cell r="C1983">
            <v>2080</v>
          </cell>
          <cell r="D1983">
            <v>7687</v>
          </cell>
          <cell r="F1983" t="str">
            <v>Springfield Environmental, GP</v>
          </cell>
          <cell r="G1983" t="str">
            <v>BU-905</v>
          </cell>
          <cell r="H1983" t="str">
            <v>GLOBAL / RELIANT</v>
          </cell>
          <cell r="I1983" t="str">
            <v>GLOBAL/REL</v>
          </cell>
          <cell r="J1983" t="str">
            <v>GLOBAL/RELIANT CORPORATE GROUP</v>
          </cell>
          <cell r="K1983" t="str">
            <v>CORPORATE</v>
          </cell>
          <cell r="L1983" t="str">
            <v>CORPORATE</v>
          </cell>
        </row>
        <row r="1984">
          <cell r="A1984" t="str">
            <v>ZU0</v>
          </cell>
          <cell r="B1984" t="str">
            <v>ZU0-10-A-AZ-D4O-050</v>
          </cell>
          <cell r="C1984">
            <v>2081</v>
          </cell>
          <cell r="D1984">
            <v>7688</v>
          </cell>
          <cell r="F1984" t="str">
            <v>AW Transfer Services of Rhode</v>
          </cell>
          <cell r="G1984" t="str">
            <v>BU-905</v>
          </cell>
          <cell r="H1984" t="str">
            <v>GLOBAL / RELIANT</v>
          </cell>
          <cell r="I1984" t="str">
            <v>GLOBAL/REL</v>
          </cell>
          <cell r="J1984" t="str">
            <v>GLOBAL/RELIANT CORPORATE GROUP</v>
          </cell>
          <cell r="K1984" t="str">
            <v>CORPORATE</v>
          </cell>
          <cell r="L1984" t="str">
            <v>CORPORATE</v>
          </cell>
        </row>
        <row r="1985">
          <cell r="A1985" t="str">
            <v>ZU1</v>
          </cell>
          <cell r="B1985" t="str">
            <v>ZU1-10-A-AZ-D3O-050</v>
          </cell>
          <cell r="C1985">
            <v>2082</v>
          </cell>
          <cell r="D1985">
            <v>7689</v>
          </cell>
          <cell r="F1985" t="str">
            <v>Missoula L/F</v>
          </cell>
          <cell r="G1985" t="str">
            <v>BU-905</v>
          </cell>
          <cell r="H1985" t="str">
            <v>GLOBAL / RELIANT</v>
          </cell>
          <cell r="I1985" t="str">
            <v>GLOBAL/REL</v>
          </cell>
          <cell r="J1985" t="str">
            <v>GLOBAL/RELIANT CORPORATE GROUP</v>
          </cell>
          <cell r="K1985" t="str">
            <v>CORPORATE</v>
          </cell>
          <cell r="L1985" t="str">
            <v>CORPORATE</v>
          </cell>
        </row>
        <row r="1986">
          <cell r="A1986" t="str">
            <v>ZU2</v>
          </cell>
          <cell r="B1986" t="str">
            <v>ZU2-10-A-AZ-D5O-050</v>
          </cell>
          <cell r="C1986">
            <v>2083</v>
          </cell>
          <cell r="D1986">
            <v>7690</v>
          </cell>
          <cell r="F1986" t="str">
            <v>AW Systems of Colorado</v>
          </cell>
          <cell r="G1986" t="str">
            <v>BU-905</v>
          </cell>
          <cell r="H1986" t="str">
            <v>GLOBAL / RELIANT</v>
          </cell>
          <cell r="I1986" t="str">
            <v>GLOBAL/REL</v>
          </cell>
          <cell r="J1986" t="str">
            <v>GLOBAL/RELIANT CORPORATE GROUP</v>
          </cell>
          <cell r="K1986" t="str">
            <v>CORPORATE</v>
          </cell>
          <cell r="L1986" t="str">
            <v>CORPORATE</v>
          </cell>
        </row>
        <row r="1987">
          <cell r="A1987" t="str">
            <v>ZU3</v>
          </cell>
          <cell r="B1987" t="str">
            <v>ZU3-10-A-AZ-D6O-050</v>
          </cell>
          <cell r="C1987">
            <v>2084</v>
          </cell>
          <cell r="D1987">
            <v>7691</v>
          </cell>
          <cell r="F1987" t="str">
            <v>AW Transfer Services of Oregon</v>
          </cell>
          <cell r="G1987" t="str">
            <v>BU-905</v>
          </cell>
          <cell r="H1987" t="str">
            <v>GLOBAL / RELIANT</v>
          </cell>
          <cell r="I1987" t="str">
            <v>GLOBAL/REL</v>
          </cell>
          <cell r="J1987" t="str">
            <v>GLOBAL/RELIANT CORPORATE GROUP</v>
          </cell>
          <cell r="K1987" t="str">
            <v>CORPORATE</v>
          </cell>
          <cell r="L1987" t="str">
            <v>CORPORATE</v>
          </cell>
        </row>
        <row r="1988">
          <cell r="A1988" t="str">
            <v>ZU4</v>
          </cell>
          <cell r="B1988" t="str">
            <v>ZU4-10-A-AZ-D9O-050</v>
          </cell>
          <cell r="C1988">
            <v>2085</v>
          </cell>
          <cell r="D1988">
            <v>7692</v>
          </cell>
          <cell r="F1988" t="str">
            <v>AW Niagara Falls L/F, LLC</v>
          </cell>
          <cell r="G1988" t="str">
            <v>BU-905</v>
          </cell>
          <cell r="H1988" t="str">
            <v>GLOBAL / RELIANT</v>
          </cell>
          <cell r="I1988" t="str">
            <v>GLOBAL/REL</v>
          </cell>
          <cell r="J1988" t="str">
            <v>GLOBAL/RELIANT CORPORATE GROUP</v>
          </cell>
          <cell r="K1988" t="str">
            <v>CORPORATE</v>
          </cell>
          <cell r="L1988" t="str">
            <v>CORPORATE</v>
          </cell>
        </row>
        <row r="1989">
          <cell r="A1989" t="str">
            <v>ZU5</v>
          </cell>
          <cell r="B1989" t="str">
            <v>ZU5-10-A-AZ-D8O-050</v>
          </cell>
          <cell r="C1989">
            <v>2086</v>
          </cell>
          <cell r="D1989">
            <v>7693</v>
          </cell>
          <cell r="F1989" t="str">
            <v>AW Systems of Arizona, LLC</v>
          </cell>
          <cell r="G1989" t="str">
            <v>BU-905</v>
          </cell>
          <cell r="H1989" t="str">
            <v>GLOBAL / RELIANT</v>
          </cell>
          <cell r="I1989" t="str">
            <v>GLOBAL/REL</v>
          </cell>
          <cell r="J1989" t="str">
            <v>GLOBAL/RELIANT CORPORATE GROUP</v>
          </cell>
          <cell r="K1989" t="str">
            <v>CORPORATE</v>
          </cell>
          <cell r="L1989" t="str">
            <v>CORPORATE</v>
          </cell>
        </row>
        <row r="1990">
          <cell r="A1990" t="str">
            <v>ZU7</v>
          </cell>
          <cell r="B1990" t="str">
            <v>ZU7-10-A-AZ-8AO-050</v>
          </cell>
          <cell r="C1990">
            <v>2087</v>
          </cell>
          <cell r="D1990">
            <v>7694</v>
          </cell>
          <cell r="F1990" t="str">
            <v>AW SERVICES OF PA, LLC</v>
          </cell>
          <cell r="G1990" t="str">
            <v>BU-905</v>
          </cell>
          <cell r="H1990" t="str">
            <v>GLOBAL / RELIANT</v>
          </cell>
          <cell r="I1990" t="str">
            <v>GLOBAL/REL</v>
          </cell>
          <cell r="J1990" t="str">
            <v>GLOBAL/RELIANT CORPORATE GROUP</v>
          </cell>
          <cell r="K1990" t="str">
            <v>CORPORATE</v>
          </cell>
          <cell r="L1990" t="str">
            <v>CORPORATE</v>
          </cell>
        </row>
        <row r="1991">
          <cell r="A1991" t="str">
            <v>ZU8</v>
          </cell>
          <cell r="B1991" t="str">
            <v>ZU8-10-A-AZ-8PO-050</v>
          </cell>
          <cell r="C1991">
            <v>2088</v>
          </cell>
          <cell r="D1991">
            <v>7695</v>
          </cell>
          <cell r="F1991" t="str">
            <v>AW  TRANSFER SYS OF AL, LLC</v>
          </cell>
          <cell r="G1991" t="str">
            <v>BU-905</v>
          </cell>
          <cell r="H1991" t="str">
            <v>GLOBAL / RELIANT</v>
          </cell>
          <cell r="I1991" t="str">
            <v>GLOBAL/REL</v>
          </cell>
          <cell r="J1991" t="str">
            <v>GLOBAL/RELIANT CORPORATE GROUP</v>
          </cell>
          <cell r="K1991" t="str">
            <v>CORPORATE</v>
          </cell>
          <cell r="L1991" t="str">
            <v>CORPORATE</v>
          </cell>
        </row>
        <row r="1992">
          <cell r="A1992" t="str">
            <v>ZU9</v>
          </cell>
          <cell r="B1992" t="str">
            <v>ZU9-10-A-AZ-8QO-050</v>
          </cell>
          <cell r="C1992">
            <v>2089</v>
          </cell>
          <cell r="D1992">
            <v>7696</v>
          </cell>
          <cell r="F1992" t="str">
            <v>AW  TRANSFER SYS OF GA, LLC</v>
          </cell>
          <cell r="G1992" t="str">
            <v>BU-905</v>
          </cell>
          <cell r="H1992" t="str">
            <v>GLOBAL / RELIANT</v>
          </cell>
          <cell r="I1992" t="str">
            <v>GLOBAL/REL</v>
          </cell>
          <cell r="J1992" t="str">
            <v>GLOBAL/RELIANT CORPORATE GROUP</v>
          </cell>
          <cell r="K1992" t="str">
            <v>CORPORATE</v>
          </cell>
          <cell r="L1992" t="str">
            <v>CORPORATE</v>
          </cell>
        </row>
        <row r="1993">
          <cell r="A1993" t="str">
            <v>ZV0</v>
          </cell>
          <cell r="B1993" t="str">
            <v>ZV0-10-A-AZ-8SO-050</v>
          </cell>
          <cell r="C1993">
            <v>2090</v>
          </cell>
          <cell r="D1993">
            <v>7697</v>
          </cell>
          <cell r="F1993" t="str">
            <v>AW  TRANSFER SYS OF MD,LLC</v>
          </cell>
          <cell r="G1993" t="str">
            <v>BU-905</v>
          </cell>
          <cell r="H1993" t="str">
            <v>GLOBAL / RELIANT</v>
          </cell>
          <cell r="I1993" t="str">
            <v>GLOBAL/REL</v>
          </cell>
          <cell r="J1993" t="str">
            <v>GLOBAL/RELIANT CORPORATE GROUP</v>
          </cell>
          <cell r="K1993" t="str">
            <v>CORPORATE</v>
          </cell>
          <cell r="L1993" t="str">
            <v>CORPORATE</v>
          </cell>
        </row>
        <row r="1994">
          <cell r="A1994" t="str">
            <v>ZV1</v>
          </cell>
          <cell r="B1994" t="str">
            <v>ZV1-10-A-AZ-8TO-050</v>
          </cell>
          <cell r="C1994">
            <v>2091</v>
          </cell>
          <cell r="D1994">
            <v>7698</v>
          </cell>
          <cell r="F1994" t="str">
            <v>AW  Transfer Sys of Missis,LLC</v>
          </cell>
          <cell r="G1994" t="str">
            <v>BU-905</v>
          </cell>
          <cell r="H1994" t="str">
            <v>GLOBAL / RELIANT</v>
          </cell>
          <cell r="I1994" t="str">
            <v>GLOBAL/REL</v>
          </cell>
          <cell r="J1994" t="str">
            <v>GLOBAL/RELIANT CORPORATE GROUP</v>
          </cell>
          <cell r="K1994" t="str">
            <v>CORPORATE</v>
          </cell>
          <cell r="L1994" t="str">
            <v>CORPORATE</v>
          </cell>
        </row>
        <row r="1995">
          <cell r="A1995" t="str">
            <v>ZV2</v>
          </cell>
          <cell r="B1995" t="str">
            <v>ZV2-10-A-AZ-8VO-050</v>
          </cell>
          <cell r="C1995">
            <v>2092</v>
          </cell>
          <cell r="D1995">
            <v>7699</v>
          </cell>
          <cell r="F1995" t="str">
            <v>AW  Transfer Sys of VA, LLC</v>
          </cell>
          <cell r="G1995" t="str">
            <v>BU-905</v>
          </cell>
          <cell r="H1995" t="str">
            <v>GLOBAL / RELIANT</v>
          </cell>
          <cell r="I1995" t="str">
            <v>GLOBAL/REL</v>
          </cell>
          <cell r="J1995" t="str">
            <v>GLOBAL/RELIANT CORPORATE GROUP</v>
          </cell>
          <cell r="K1995" t="str">
            <v>CORPORATE</v>
          </cell>
          <cell r="L1995" t="str">
            <v>CORPORATE</v>
          </cell>
        </row>
        <row r="1996">
          <cell r="A1996" t="str">
            <v>ZV3</v>
          </cell>
          <cell r="B1996" t="str">
            <v>ZV3-10-A-AZ-9BO-050</v>
          </cell>
          <cell r="C1996">
            <v>2093</v>
          </cell>
          <cell r="D1996">
            <v>7700</v>
          </cell>
          <cell r="F1996" t="str">
            <v>AW  WASTE SERVICES, LLC</v>
          </cell>
          <cell r="G1996" t="str">
            <v>BU-905</v>
          </cell>
          <cell r="H1996" t="str">
            <v>GLOBAL / RELIANT</v>
          </cell>
          <cell r="I1996" t="str">
            <v>GLOBAL/REL</v>
          </cell>
          <cell r="J1996" t="str">
            <v>GLOBAL/RELIANT CORPORATE GROUP</v>
          </cell>
          <cell r="K1996" t="str">
            <v>CORPORATE</v>
          </cell>
          <cell r="L1996" t="str">
            <v>CORPORATE</v>
          </cell>
        </row>
        <row r="1997">
          <cell r="A1997" t="str">
            <v>ZV4</v>
          </cell>
          <cell r="B1997" t="str">
            <v>ZV4-10-A-AZ-E3O-050</v>
          </cell>
          <cell r="C1997">
            <v>2094</v>
          </cell>
          <cell r="D1997">
            <v>7701</v>
          </cell>
          <cell r="F1997" t="str">
            <v>Congress Development Co</v>
          </cell>
          <cell r="G1997" t="str">
            <v>BU-905</v>
          </cell>
          <cell r="H1997" t="str">
            <v>GLOBAL / RELIANT</v>
          </cell>
          <cell r="I1997" t="str">
            <v>GLOBAL/REL</v>
          </cell>
          <cell r="J1997" t="str">
            <v>GLOBAL/RELIANT CORPORATE GROUP</v>
          </cell>
          <cell r="K1997" t="str">
            <v>CORPORATE</v>
          </cell>
          <cell r="L1997" t="str">
            <v>CORPORATE</v>
          </cell>
        </row>
        <row r="1998">
          <cell r="A1998" t="str">
            <v>ZV5</v>
          </cell>
          <cell r="B1998" t="str">
            <v>ZV5-10-A-AZ-E1O-050</v>
          </cell>
          <cell r="C1998">
            <v>2095</v>
          </cell>
          <cell r="D1998">
            <v>7702</v>
          </cell>
          <cell r="F1998" t="str">
            <v>Cactus Waste Systems, LLC</v>
          </cell>
          <cell r="G1998" t="str">
            <v>BU-905</v>
          </cell>
          <cell r="H1998" t="str">
            <v>GLOBAL / RELIANT</v>
          </cell>
          <cell r="I1998" t="str">
            <v>GLOBAL/REL</v>
          </cell>
          <cell r="J1998" t="str">
            <v>GLOBAL/RELIANT CORPORATE GROUP</v>
          </cell>
          <cell r="K1998" t="str">
            <v>CORPORATE</v>
          </cell>
          <cell r="L1998" t="str">
            <v>CORPORATE</v>
          </cell>
        </row>
        <row r="1999">
          <cell r="A1999" t="str">
            <v>ZV6</v>
          </cell>
          <cell r="B1999" t="str">
            <v>ZV6-10-A-AZ-E2O-050</v>
          </cell>
          <cell r="C1999">
            <v>2096</v>
          </cell>
          <cell r="D1999">
            <v>7703</v>
          </cell>
          <cell r="F1999" t="str">
            <v>AW Transfer Services of Arizon</v>
          </cell>
          <cell r="G1999" t="str">
            <v>BU-905</v>
          </cell>
          <cell r="H1999" t="str">
            <v>GLOBAL / RELIANT</v>
          </cell>
          <cell r="I1999" t="str">
            <v>GLOBAL/REL</v>
          </cell>
          <cell r="J1999" t="str">
            <v>GLOBAL/RELIANT CORPORATE GROUP</v>
          </cell>
          <cell r="K1999" t="str">
            <v>CORPORATE</v>
          </cell>
          <cell r="L1999" t="str">
            <v>CORPORATE</v>
          </cell>
        </row>
        <row r="2000">
          <cell r="A2000" t="str">
            <v>ZV7</v>
          </cell>
          <cell r="B2000" t="str">
            <v>ZV7-10-A-AZ-E4O-050</v>
          </cell>
          <cell r="C2000">
            <v>2097</v>
          </cell>
          <cell r="D2000">
            <v>7704</v>
          </cell>
          <cell r="F2000" t="str">
            <v>AW Transfer Serv of California</v>
          </cell>
          <cell r="G2000" t="str">
            <v>BU-905</v>
          </cell>
          <cell r="H2000" t="str">
            <v>GLOBAL / RELIANT</v>
          </cell>
          <cell r="I2000" t="str">
            <v>GLOBAL/REL</v>
          </cell>
          <cell r="J2000" t="str">
            <v>GLOBAL/RELIANT CORPORATE GROUP</v>
          </cell>
          <cell r="K2000" t="str">
            <v>CORPORATE</v>
          </cell>
          <cell r="L2000" t="str">
            <v>CORPORATE</v>
          </cell>
        </row>
        <row r="2001">
          <cell r="A2001" t="str">
            <v>ZV8</v>
          </cell>
          <cell r="B2001" t="str">
            <v>ZV8-10-A-AZ-E5O-050</v>
          </cell>
          <cell r="C2001">
            <v>2098</v>
          </cell>
          <cell r="D2001">
            <v>7705</v>
          </cell>
          <cell r="F2001" t="str">
            <v>Benson Valley LF Gnr Ptnership</v>
          </cell>
          <cell r="G2001" t="str">
            <v>BU-905</v>
          </cell>
          <cell r="H2001" t="str">
            <v>GLOBAL / RELIANT</v>
          </cell>
          <cell r="I2001" t="str">
            <v>GLOBAL/REL</v>
          </cell>
          <cell r="J2001" t="str">
            <v>GLOBAL/RELIANT CORPORATE GROUP</v>
          </cell>
          <cell r="K2001" t="str">
            <v>CORPORATE</v>
          </cell>
          <cell r="L2001" t="str">
            <v>CORPORATE</v>
          </cell>
        </row>
        <row r="2002">
          <cell r="A2002" t="str">
            <v>ZV9</v>
          </cell>
          <cell r="B2002" t="str">
            <v>ZV9-10-A-AZ-8BO-050</v>
          </cell>
          <cell r="C2002">
            <v>2099</v>
          </cell>
          <cell r="D2002">
            <v>7706</v>
          </cell>
          <cell r="F2002" t="str">
            <v>ALLIED WASTE SYS OF PENN, LLC</v>
          </cell>
          <cell r="G2002" t="str">
            <v>BU-905</v>
          </cell>
          <cell r="H2002" t="str">
            <v>GLOBAL / RELIANT</v>
          </cell>
          <cell r="I2002" t="str">
            <v>GLOBAL/REL</v>
          </cell>
          <cell r="J2002" t="str">
            <v>GLOBAL/RELIANT CORPORATE GROUP</v>
          </cell>
          <cell r="K2002" t="str">
            <v>CORPORATE</v>
          </cell>
          <cell r="L2002" t="str">
            <v>CORPORATE</v>
          </cell>
        </row>
        <row r="2003">
          <cell r="A2003" t="str">
            <v>ZW2</v>
          </cell>
          <cell r="B2003" t="str">
            <v>ZW2-10-A-AZ-E7O-050</v>
          </cell>
          <cell r="C2003">
            <v>2100</v>
          </cell>
          <cell r="D2003">
            <v>7707</v>
          </cell>
          <cell r="F2003" t="str">
            <v>C&amp;C EXPANDED SANITARY LF, LLC</v>
          </cell>
          <cell r="G2003" t="str">
            <v>BU-905</v>
          </cell>
          <cell r="H2003" t="str">
            <v>GLOBAL / RELIANT</v>
          </cell>
          <cell r="I2003" t="str">
            <v>GLOBAL/REL</v>
          </cell>
          <cell r="J2003" t="str">
            <v>GLOBAL/RELIANT CORPORATE GROUP</v>
          </cell>
          <cell r="K2003" t="str">
            <v>CORPORATE</v>
          </cell>
          <cell r="L2003" t="str">
            <v>CORPORATE</v>
          </cell>
        </row>
        <row r="2004">
          <cell r="A2004" t="str">
            <v>ZW3</v>
          </cell>
          <cell r="B2004" t="str">
            <v>ZW3-10-A-AZ-E8O-050</v>
          </cell>
          <cell r="C2004">
            <v>2101</v>
          </cell>
          <cell r="D2004">
            <v>7708</v>
          </cell>
          <cell r="F2004" t="str">
            <v>PORT CLINTON LANDFILL, INC</v>
          </cell>
          <cell r="G2004" t="str">
            <v>BU-905</v>
          </cell>
          <cell r="H2004" t="str">
            <v>GLOBAL / RELIANT</v>
          </cell>
          <cell r="I2004" t="str">
            <v>GLOBAL/REL</v>
          </cell>
          <cell r="J2004" t="str">
            <v>GLOBAL/RELIANT CORPORATE GROUP</v>
          </cell>
          <cell r="K2004" t="str">
            <v>CORPORATE</v>
          </cell>
          <cell r="L2004" t="str">
            <v>CORPORATE</v>
          </cell>
        </row>
        <row r="2005">
          <cell r="A2005" t="str">
            <v>ZW4</v>
          </cell>
          <cell r="B2005" t="str">
            <v>ZW4-10-A-AZ-E9O-050</v>
          </cell>
          <cell r="C2005">
            <v>2102</v>
          </cell>
          <cell r="D2005">
            <v>7709</v>
          </cell>
          <cell r="F2005" t="str">
            <v>LUCAS COUNTY LANDFILL, LLC</v>
          </cell>
          <cell r="G2005" t="str">
            <v>BU-905</v>
          </cell>
          <cell r="H2005" t="str">
            <v>GLOBAL / RELIANT</v>
          </cell>
          <cell r="I2005" t="str">
            <v>GLOBAL/REL</v>
          </cell>
          <cell r="J2005" t="str">
            <v>GLOBAL/RELIANT CORPORATE GROUP</v>
          </cell>
          <cell r="K2005" t="str">
            <v>CORPORATE</v>
          </cell>
          <cell r="L2005" t="str">
            <v>CORPORATE</v>
          </cell>
        </row>
        <row r="2006">
          <cell r="A2006" t="str">
            <v>ZW5</v>
          </cell>
          <cell r="B2006" t="str">
            <v>ZW5-10-A-AZ-F1O-050</v>
          </cell>
          <cell r="C2006">
            <v>2103</v>
          </cell>
          <cell r="D2006">
            <v>7710</v>
          </cell>
          <cell r="F2006" t="str">
            <v>COUNTY ENVIRONMENTAL LF, LLC</v>
          </cell>
          <cell r="G2006" t="str">
            <v>BU-905</v>
          </cell>
          <cell r="H2006" t="str">
            <v>GLOBAL / RELIANT</v>
          </cell>
          <cell r="I2006" t="str">
            <v>GLOBAL/REL</v>
          </cell>
          <cell r="J2006" t="str">
            <v>GLOBAL/RELIANT CORPORATE GROUP</v>
          </cell>
          <cell r="K2006" t="str">
            <v>CORPORATE</v>
          </cell>
          <cell r="L2006" t="str">
            <v>CORPORATE</v>
          </cell>
        </row>
        <row r="2007">
          <cell r="A2007" t="str">
            <v>ZW6</v>
          </cell>
          <cell r="B2007" t="str">
            <v>ZW6-10-A-AZ-F6O-050</v>
          </cell>
          <cell r="C2007">
            <v>2104</v>
          </cell>
          <cell r="D2007">
            <v>7711</v>
          </cell>
          <cell r="F2007" t="str">
            <v>CARBON LIMESTONE LANDFILL, LLC</v>
          </cell>
          <cell r="G2007" t="str">
            <v>BU-905</v>
          </cell>
          <cell r="H2007" t="str">
            <v>GLOBAL / RELIANT</v>
          </cell>
          <cell r="I2007" t="str">
            <v>GLOBAL/REL</v>
          </cell>
          <cell r="J2007" t="str">
            <v>GLOBAL/RELIANT CORPORATE GROUP</v>
          </cell>
          <cell r="K2007" t="str">
            <v>CORPORATE</v>
          </cell>
          <cell r="L2007" t="str">
            <v>CORPORATE</v>
          </cell>
        </row>
        <row r="2008">
          <cell r="A2008" t="str">
            <v>ZW7</v>
          </cell>
          <cell r="B2008" t="str">
            <v>ZW7-10-A-AZ-F7O-050</v>
          </cell>
          <cell r="C2008">
            <v>2105</v>
          </cell>
          <cell r="D2008">
            <v>7712</v>
          </cell>
          <cell r="F2008" t="str">
            <v>COUNTY LAND DEVELOPMENT L/F</v>
          </cell>
          <cell r="G2008" t="str">
            <v>BU-905</v>
          </cell>
          <cell r="H2008" t="str">
            <v>GLOBAL / RELIANT</v>
          </cell>
          <cell r="I2008" t="str">
            <v>GLOBAL/REL</v>
          </cell>
          <cell r="J2008" t="str">
            <v>GLOBAL/RELIANT CORPORATE GROUP</v>
          </cell>
          <cell r="K2008" t="str">
            <v>CORPORATE</v>
          </cell>
          <cell r="L2008" t="str">
            <v>CORPORATE</v>
          </cell>
        </row>
        <row r="2009">
          <cell r="A2009" t="str">
            <v>ZW8</v>
          </cell>
          <cell r="B2009" t="str">
            <v>ZW8-10-A-AZ-D2O-050</v>
          </cell>
          <cell r="C2009">
            <v>2106</v>
          </cell>
          <cell r="D2009">
            <v>7713</v>
          </cell>
          <cell r="F2009" t="str">
            <v>AW Environmental Mgmt Group,LL</v>
          </cell>
          <cell r="G2009" t="str">
            <v>BU-905</v>
          </cell>
          <cell r="H2009" t="str">
            <v>GLOBAL / RELIANT</v>
          </cell>
          <cell r="I2009" t="str">
            <v>GLOBAL/REL</v>
          </cell>
          <cell r="J2009" t="str">
            <v>GLOBAL/RELIANT CORPORATE GROUP</v>
          </cell>
          <cell r="K2009" t="str">
            <v>CORPORATE</v>
          </cell>
          <cell r="L2009" t="str">
            <v>CORPORATE</v>
          </cell>
        </row>
        <row r="2010">
          <cell r="A2010" t="str">
            <v>ELM</v>
          </cell>
          <cell r="B2010" t="str">
            <v>ELM-10-A-AZ-01O-050</v>
          </cell>
          <cell r="C2010">
            <v>558</v>
          </cell>
          <cell r="D2010">
            <v>7801</v>
          </cell>
          <cell r="F2010" t="str">
            <v>Disco Ops Elimination Company</v>
          </cell>
          <cell r="G2010" t="str">
            <v>BU-911</v>
          </cell>
          <cell r="H2010" t="str">
            <v>DISCO OPS ELIM BUSINESS UNIT</v>
          </cell>
          <cell r="I2010" t="str">
            <v>DISCO OPS</v>
          </cell>
          <cell r="J2010" t="str">
            <v>DISCONTINUED OPERATIONS</v>
          </cell>
          <cell r="K2010" t="str">
            <v>CORPORATE</v>
          </cell>
          <cell r="L2010" t="str">
            <v>CORPORATE</v>
          </cell>
        </row>
        <row r="2011">
          <cell r="A2011" t="str">
            <v>F38</v>
          </cell>
          <cell r="B2011" t="str">
            <v>F38-10-A-KY-7CO-050</v>
          </cell>
          <cell r="C2011">
            <v>578</v>
          </cell>
          <cell r="D2011">
            <v>7802</v>
          </cell>
          <cell r="F2011" t="str">
            <v>Morehead Landfill</v>
          </cell>
          <cell r="G2011" t="str">
            <v>BU-983</v>
          </cell>
          <cell r="H2011" t="str">
            <v>MW VEOLIA DIVEST</v>
          </cell>
          <cell r="I2011" t="str">
            <v>DISCO OPS</v>
          </cell>
          <cell r="J2011" t="str">
            <v>DISCONTINUED OPERATIONS</v>
          </cell>
          <cell r="K2011" t="str">
            <v>CORPORATE</v>
          </cell>
          <cell r="L2011" t="str">
            <v>CORPORATE</v>
          </cell>
        </row>
        <row r="2012">
          <cell r="A2012" t="str">
            <v>F39</v>
          </cell>
          <cell r="B2012" t="str">
            <v>F39-10-A-KY-7DO-050</v>
          </cell>
          <cell r="C2012">
            <v>579</v>
          </cell>
          <cell r="D2012">
            <v>7803</v>
          </cell>
          <cell r="F2012" t="str">
            <v>Blue Ridge Landfill</v>
          </cell>
          <cell r="G2012" t="str">
            <v>BU-983</v>
          </cell>
          <cell r="H2012" t="str">
            <v>MW VEOLIA DIVEST</v>
          </cell>
          <cell r="I2012" t="str">
            <v>DISCO OPS</v>
          </cell>
          <cell r="J2012" t="str">
            <v>DISCONTINUED OPERATIONS</v>
          </cell>
          <cell r="K2012" t="str">
            <v>CORPORATE</v>
          </cell>
          <cell r="L2012" t="str">
            <v>CORPORATE</v>
          </cell>
        </row>
        <row r="2013">
          <cell r="A2013" t="str">
            <v>R36</v>
          </cell>
          <cell r="B2013" t="str">
            <v>R36-10-A-FL-3PO-050</v>
          </cell>
          <cell r="C2013">
            <v>1280</v>
          </cell>
          <cell r="D2013">
            <v>7804</v>
          </cell>
          <cell r="F2013" t="str">
            <v>Tamp Recyclery</v>
          </cell>
          <cell r="G2013" t="str">
            <v>BU-177</v>
          </cell>
          <cell r="H2013" t="str">
            <v>TAMPA</v>
          </cell>
          <cell r="I2013" t="str">
            <v>DISCO OPS</v>
          </cell>
          <cell r="J2013" t="str">
            <v>DISCONTINUED OPERATIONS</v>
          </cell>
          <cell r="K2013" t="str">
            <v>CORPORATE</v>
          </cell>
          <cell r="L2013" t="str">
            <v>CORPORATE</v>
          </cell>
        </row>
        <row r="2014">
          <cell r="A2014" t="str">
            <v>R37</v>
          </cell>
          <cell r="B2014" t="str">
            <v>R37-10-A-FL-3PO-050</v>
          </cell>
          <cell r="C2014">
            <v>1281</v>
          </cell>
          <cell r="D2014">
            <v>7805</v>
          </cell>
          <cell r="F2014" t="str">
            <v>AW -Pasco Recyclery</v>
          </cell>
          <cell r="G2014" t="str">
            <v>BU-176</v>
          </cell>
          <cell r="H2014" t="str">
            <v>PASCO</v>
          </cell>
          <cell r="I2014" t="str">
            <v>DISCO OPS</v>
          </cell>
          <cell r="J2014" t="str">
            <v>DISCONTINUED OPERATIONS</v>
          </cell>
          <cell r="K2014" t="str">
            <v>CORPORATE</v>
          </cell>
          <cell r="L2014" t="str">
            <v>CORPORATE</v>
          </cell>
        </row>
        <row r="2015">
          <cell r="A2015" t="str">
            <v>R65</v>
          </cell>
          <cell r="B2015" t="str">
            <v>R65-10-A-FL-3PO-050</v>
          </cell>
          <cell r="C2015">
            <v>1290</v>
          </cell>
          <cell r="D2015">
            <v>7806</v>
          </cell>
          <cell r="F2015" t="str">
            <v>Wood Resources Recovery</v>
          </cell>
          <cell r="G2015" t="str">
            <v>BU-172</v>
          </cell>
          <cell r="H2015" t="str">
            <v>JACKSONVILLE</v>
          </cell>
          <cell r="I2015" t="str">
            <v>DISCO OPS</v>
          </cell>
          <cell r="J2015" t="str">
            <v>DISCONTINUED OPERATIONS</v>
          </cell>
          <cell r="K2015" t="str">
            <v>CORPORATE</v>
          </cell>
          <cell r="L2015" t="str">
            <v>CORPORATE</v>
          </cell>
        </row>
        <row r="2016">
          <cell r="A2016" t="str">
            <v>R67</v>
          </cell>
          <cell r="B2016" t="str">
            <v>R67-10-A-NJ-4BO-050</v>
          </cell>
          <cell r="C2016">
            <v>1292</v>
          </cell>
          <cell r="D2016">
            <v>7807</v>
          </cell>
          <cell r="F2016" t="str">
            <v>Giordano Recycling Co</v>
          </cell>
          <cell r="G2016" t="str">
            <v>BU-167</v>
          </cell>
          <cell r="H2016" t="str">
            <v>GIORDANO</v>
          </cell>
          <cell r="I2016" t="str">
            <v>DISCO OPS</v>
          </cell>
          <cell r="J2016" t="str">
            <v>DISCONTINUED OPERATIONS</v>
          </cell>
          <cell r="K2016" t="str">
            <v>CORPORATE</v>
          </cell>
          <cell r="L2016" t="str">
            <v>CORPORATE</v>
          </cell>
        </row>
        <row r="2017">
          <cell r="A2017" t="str">
            <v>R87</v>
          </cell>
          <cell r="B2017" t="str">
            <v>R87-10-A-FL-3PO-050</v>
          </cell>
          <cell r="C2017">
            <v>1309</v>
          </cell>
          <cell r="D2017">
            <v>7808</v>
          </cell>
          <cell r="F2017" t="str">
            <v>Ft Lauderdale MRF</v>
          </cell>
          <cell r="G2017" t="str">
            <v>BU-179</v>
          </cell>
          <cell r="H2017" t="str">
            <v>S FLORIDA DISCO OPS</v>
          </cell>
          <cell r="I2017" t="str">
            <v>DISCO OPS</v>
          </cell>
          <cell r="J2017" t="str">
            <v>DISCONTINUED OPERATIONS</v>
          </cell>
          <cell r="K2017" t="str">
            <v>CORPORATE</v>
          </cell>
          <cell r="L2017" t="str">
            <v>CORPORATE</v>
          </cell>
        </row>
        <row r="2018">
          <cell r="A2018" t="str">
            <v>R88</v>
          </cell>
          <cell r="B2018" t="str">
            <v>R88-10-A-FL-3PO-050</v>
          </cell>
          <cell r="C2018">
            <v>1310</v>
          </cell>
          <cell r="D2018">
            <v>7809</v>
          </cell>
          <cell r="F2018" t="str">
            <v>Sarasota MRF</v>
          </cell>
          <cell r="G2018" t="str">
            <v>BU-177</v>
          </cell>
          <cell r="H2018" t="str">
            <v>TAMPA</v>
          </cell>
          <cell r="I2018" t="str">
            <v>DISCO OPS</v>
          </cell>
          <cell r="J2018" t="str">
            <v>DISCONTINUED OPERATIONS</v>
          </cell>
          <cell r="K2018" t="str">
            <v>CORPORATE</v>
          </cell>
          <cell r="L2018" t="str">
            <v>CORPORATE</v>
          </cell>
        </row>
        <row r="2019">
          <cell r="A2019" t="str">
            <v>R89</v>
          </cell>
          <cell r="B2019" t="str">
            <v>R89-10-A-FL-3PO-050</v>
          </cell>
          <cell r="C2019">
            <v>1311</v>
          </cell>
          <cell r="D2019">
            <v>7810</v>
          </cell>
          <cell r="F2019" t="str">
            <v>Miami MRF</v>
          </cell>
          <cell r="G2019" t="str">
            <v>BU-174</v>
          </cell>
          <cell r="H2019" t="str">
            <v>MIAMI</v>
          </cell>
          <cell r="I2019" t="str">
            <v>DISCO OPS</v>
          </cell>
          <cell r="J2019" t="str">
            <v>DISCONTINUED OPERATIONS</v>
          </cell>
          <cell r="K2019" t="str">
            <v>CORPORATE</v>
          </cell>
          <cell r="L2019" t="str">
            <v>CORPORATE</v>
          </cell>
        </row>
        <row r="2020">
          <cell r="A2020" t="str">
            <v>R90</v>
          </cell>
          <cell r="B2020" t="str">
            <v>R90-10-A-FL-5WO-050</v>
          </cell>
          <cell r="C2020">
            <v>1312</v>
          </cell>
          <cell r="D2020">
            <v>7811</v>
          </cell>
          <cell r="F2020" t="str">
            <v>Jacksonville MRF</v>
          </cell>
          <cell r="G2020" t="str">
            <v>BU-249</v>
          </cell>
          <cell r="H2020" t="str">
            <v>NORTH CENTRAL FLORIDA</v>
          </cell>
          <cell r="I2020" t="str">
            <v>DISCO OPS</v>
          </cell>
          <cell r="J2020" t="str">
            <v>DISCONTINUED OPERATIONS</v>
          </cell>
          <cell r="K2020" t="str">
            <v>CORPORATE</v>
          </cell>
          <cell r="L2020" t="str">
            <v>CORPORATE</v>
          </cell>
        </row>
        <row r="2021">
          <cell r="A2021" t="str">
            <v>T12</v>
          </cell>
          <cell r="B2021" t="str">
            <v>T12-10-A-NJ-5MO-050</v>
          </cell>
          <cell r="C2021">
            <v>1324</v>
          </cell>
          <cell r="D2021">
            <v>7812</v>
          </cell>
          <cell r="F2021" t="str">
            <v>Fairview Street T/S</v>
          </cell>
          <cell r="G2021" t="str">
            <v>BU-143</v>
          </cell>
          <cell r="H2021" t="str">
            <v>FAIRVIEW / GARAFALO</v>
          </cell>
          <cell r="I2021" t="str">
            <v>DISCO OPS</v>
          </cell>
          <cell r="J2021" t="str">
            <v>DISCONTINUED OPERATIONS</v>
          </cell>
          <cell r="K2021" t="str">
            <v>CORPORATE</v>
          </cell>
          <cell r="L2021" t="str">
            <v>CORPORATE</v>
          </cell>
        </row>
        <row r="2022">
          <cell r="A2022" t="str">
            <v>U14</v>
          </cell>
          <cell r="B2022" t="str">
            <v>U14-10-A-NJ-3TO-050</v>
          </cell>
          <cell r="C2022">
            <v>1391</v>
          </cell>
          <cell r="D2022">
            <v>7813</v>
          </cell>
          <cell r="F2022" t="str">
            <v>AMS Transfer Station</v>
          </cell>
          <cell r="G2022" t="str">
            <v>BU-168</v>
          </cell>
          <cell r="H2022" t="str">
            <v>MADDALUNA</v>
          </cell>
          <cell r="I2022" t="str">
            <v>DISCO OPS</v>
          </cell>
          <cell r="J2022" t="str">
            <v>DISCONTINUED OPERATIONS</v>
          </cell>
          <cell r="K2022" t="str">
            <v>CORPORATE</v>
          </cell>
          <cell r="L2022" t="str">
            <v>CORPORATE</v>
          </cell>
        </row>
        <row r="2023">
          <cell r="A2023" t="str">
            <v>U20</v>
          </cell>
          <cell r="B2023" t="str">
            <v>U20-10-A-FL-9QO-050</v>
          </cell>
          <cell r="C2023">
            <v>1395</v>
          </cell>
          <cell r="D2023">
            <v>7814</v>
          </cell>
          <cell r="F2023" t="str">
            <v>Delta Tall Pines Corp</v>
          </cell>
          <cell r="G2023" t="str">
            <v>BU-179</v>
          </cell>
          <cell r="H2023" t="str">
            <v>S FLORIDA DISCO OPS</v>
          </cell>
          <cell r="I2023" t="str">
            <v>DISCO OPS</v>
          </cell>
          <cell r="J2023" t="str">
            <v>DISCONTINUED OPERATIONS</v>
          </cell>
          <cell r="K2023" t="str">
            <v>CORPORATE</v>
          </cell>
          <cell r="L2023" t="str">
            <v>CORPORATE</v>
          </cell>
        </row>
        <row r="2024">
          <cell r="A2024" t="str">
            <v>U45</v>
          </cell>
          <cell r="B2024" t="str">
            <v>U45-10-A-CO-07O-050</v>
          </cell>
          <cell r="C2024">
            <v>1418</v>
          </cell>
          <cell r="D2024">
            <v>7815</v>
          </cell>
          <cell r="F2024" t="str">
            <v>Basalt CWS Transfer Station</v>
          </cell>
          <cell r="G2024" t="str">
            <v>BU-075</v>
          </cell>
          <cell r="H2024" t="str">
            <v>WEST SLOPE OF COLORADO</v>
          </cell>
          <cell r="I2024" t="str">
            <v>DISCO OPS</v>
          </cell>
          <cell r="J2024" t="str">
            <v>DISCONTINUED OPERATIONS</v>
          </cell>
          <cell r="K2024" t="str">
            <v>CORPORATE</v>
          </cell>
          <cell r="L2024" t="str">
            <v>CORPORATE</v>
          </cell>
        </row>
        <row r="2025">
          <cell r="A2025" t="str">
            <v>U59</v>
          </cell>
          <cell r="B2025" t="str">
            <v>U59-10-A-FL-3PO-050</v>
          </cell>
          <cell r="C2025">
            <v>1432</v>
          </cell>
          <cell r="D2025">
            <v>7816</v>
          </cell>
          <cell r="F2025" t="str">
            <v>Miami Transfer Station</v>
          </cell>
          <cell r="G2025" t="str">
            <v>BU-174</v>
          </cell>
          <cell r="H2025" t="str">
            <v>MIAMI</v>
          </cell>
          <cell r="I2025" t="str">
            <v>DISCO OPS</v>
          </cell>
          <cell r="J2025" t="str">
            <v>DISCONTINUED OPERATIONS</v>
          </cell>
          <cell r="K2025" t="str">
            <v>CORPORATE</v>
          </cell>
          <cell r="L2025" t="str">
            <v>CORPORATE</v>
          </cell>
        </row>
        <row r="2026">
          <cell r="A2026" t="str">
            <v>U60</v>
          </cell>
          <cell r="B2026" t="str">
            <v>U60-10-A-GA-06O-050</v>
          </cell>
          <cell r="C2026">
            <v>1433</v>
          </cell>
          <cell r="D2026">
            <v>7817</v>
          </cell>
          <cell r="F2026" t="str">
            <v>Columbus Transfer Station</v>
          </cell>
          <cell r="G2026" t="str">
            <v>BU-185</v>
          </cell>
          <cell r="H2026" t="str">
            <v>CENTRAL GEORGIA</v>
          </cell>
          <cell r="I2026" t="str">
            <v>DISCO OPS</v>
          </cell>
          <cell r="J2026" t="str">
            <v>DISCONTINUED OPERATIONS</v>
          </cell>
          <cell r="K2026" t="str">
            <v>CORPORATE</v>
          </cell>
          <cell r="L2026" t="str">
            <v>CORPORATE</v>
          </cell>
        </row>
        <row r="2027">
          <cell r="A2027" t="str">
            <v>U61</v>
          </cell>
          <cell r="B2027" t="str">
            <v>U61-10-A-GA-06O-050</v>
          </cell>
          <cell r="C2027">
            <v>1434</v>
          </cell>
          <cell r="D2027">
            <v>7818</v>
          </cell>
          <cell r="F2027" t="str">
            <v>Thomaston Transfer Station</v>
          </cell>
          <cell r="G2027" t="str">
            <v>BU-185</v>
          </cell>
          <cell r="H2027" t="str">
            <v>CENTRAL GEORGIA</v>
          </cell>
          <cell r="I2027" t="str">
            <v>DISCO OPS</v>
          </cell>
          <cell r="J2027" t="str">
            <v>DISCONTINUED OPERATIONS</v>
          </cell>
          <cell r="K2027" t="str">
            <v>CORPORATE</v>
          </cell>
          <cell r="L2027" t="str">
            <v>CORPORATE</v>
          </cell>
        </row>
        <row r="2028">
          <cell r="A2028" t="str">
            <v>U62</v>
          </cell>
          <cell r="B2028" t="str">
            <v>U62-10-A-FL-3PO-050</v>
          </cell>
          <cell r="C2028">
            <v>1435</v>
          </cell>
          <cell r="D2028">
            <v>7819</v>
          </cell>
          <cell r="F2028" t="str">
            <v>Sarasota Transfer Station</v>
          </cell>
          <cell r="G2028" t="str">
            <v>BU-177</v>
          </cell>
          <cell r="H2028" t="str">
            <v>TAMPA</v>
          </cell>
          <cell r="I2028" t="str">
            <v>DISCO OPS</v>
          </cell>
          <cell r="J2028" t="str">
            <v>DISCONTINUED OPERATIONS</v>
          </cell>
          <cell r="K2028" t="str">
            <v>CORPORATE</v>
          </cell>
          <cell r="L2028" t="str">
            <v>CORPORATE</v>
          </cell>
        </row>
        <row r="2029">
          <cell r="A2029" t="str">
            <v>U66</v>
          </cell>
          <cell r="B2029" t="str">
            <v>U66-10-A-FL-3PO-050</v>
          </cell>
          <cell r="C2029">
            <v>1439</v>
          </cell>
          <cell r="D2029">
            <v>7820</v>
          </cell>
          <cell r="F2029" t="str">
            <v>McKay Bay T/S</v>
          </cell>
          <cell r="G2029" t="str">
            <v>BU-175</v>
          </cell>
          <cell r="H2029" t="str">
            <v>NASSAU</v>
          </cell>
          <cell r="I2029" t="str">
            <v>DISCO OPS</v>
          </cell>
          <cell r="J2029" t="str">
            <v>DISCONTINUED OPERATIONS</v>
          </cell>
          <cell r="K2029" t="str">
            <v>CORPORATE</v>
          </cell>
          <cell r="L2029" t="str">
            <v>CORPORATE</v>
          </cell>
        </row>
        <row r="2030">
          <cell r="A2030" t="str">
            <v>V10</v>
          </cell>
          <cell r="B2030" t="str">
            <v>V10-10-A-CO-3PO-050</v>
          </cell>
          <cell r="C2030">
            <v>1477</v>
          </cell>
          <cell r="D2030">
            <v>7821</v>
          </cell>
          <cell r="F2030" t="str">
            <v>Grand Junction MRF</v>
          </cell>
          <cell r="G2030" t="str">
            <v>BU-075</v>
          </cell>
          <cell r="H2030" t="str">
            <v>WEST SLOPE OF COLORADO</v>
          </cell>
          <cell r="I2030" t="str">
            <v>DISCO OPS</v>
          </cell>
          <cell r="J2030" t="str">
            <v>DISCONTINUED OPERATIONS</v>
          </cell>
          <cell r="K2030" t="str">
            <v>CORPORATE</v>
          </cell>
          <cell r="L2030" t="str">
            <v>CORPORATE</v>
          </cell>
        </row>
        <row r="2031">
          <cell r="A2031">
            <v>279</v>
          </cell>
          <cell r="B2031" t="str">
            <v>279-10-A-NJ-3TO-050</v>
          </cell>
          <cell r="C2031">
            <v>117</v>
          </cell>
          <cell r="D2031">
            <v>7822</v>
          </cell>
          <cell r="F2031" t="str">
            <v>Automated Modular Systems</v>
          </cell>
          <cell r="G2031" t="str">
            <v>BU-168</v>
          </cell>
          <cell r="H2031" t="str">
            <v>MADDALUNA</v>
          </cell>
          <cell r="I2031" t="str">
            <v>DISCO OPS</v>
          </cell>
          <cell r="J2031" t="str">
            <v>DISCONTINUED OPERATIONS</v>
          </cell>
          <cell r="K2031" t="str">
            <v>CORPORATE</v>
          </cell>
          <cell r="L2031" t="str">
            <v>CORPORATE</v>
          </cell>
        </row>
        <row r="2032">
          <cell r="A2032">
            <v>284</v>
          </cell>
          <cell r="B2032" t="str">
            <v>284-10-A-NJ-75O-050</v>
          </cell>
          <cell r="C2032">
            <v>118</v>
          </cell>
          <cell r="D2032">
            <v>7823</v>
          </cell>
          <cell r="F2032" t="str">
            <v>Louis Pinto &amp; Son</v>
          </cell>
          <cell r="G2032" t="str">
            <v>BU-169</v>
          </cell>
          <cell r="H2032" t="str">
            <v>VMI WASTE SERVICES</v>
          </cell>
          <cell r="I2032" t="str">
            <v>DISCO OPS</v>
          </cell>
          <cell r="J2032" t="str">
            <v>DISCONTINUED OPERATIONS</v>
          </cell>
          <cell r="K2032" t="str">
            <v>CORPORATE</v>
          </cell>
          <cell r="L2032" t="str">
            <v>CORPORATE</v>
          </cell>
        </row>
        <row r="2033">
          <cell r="A2033">
            <v>285</v>
          </cell>
          <cell r="B2033" t="str">
            <v>285-10-A-NJ-9EO-050</v>
          </cell>
          <cell r="C2033">
            <v>119</v>
          </cell>
          <cell r="D2033">
            <v>7824</v>
          </cell>
          <cell r="F2033" t="str">
            <v>VMI Waste Services</v>
          </cell>
          <cell r="G2033" t="str">
            <v>BU-169</v>
          </cell>
          <cell r="H2033" t="str">
            <v>VMI WASTE SERVICES</v>
          </cell>
          <cell r="I2033" t="str">
            <v>DISCO OPS</v>
          </cell>
          <cell r="J2033" t="str">
            <v>DISCONTINUED OPERATIONS</v>
          </cell>
          <cell r="K2033" t="str">
            <v>CORPORATE</v>
          </cell>
          <cell r="L2033" t="str">
            <v>CORPORATE</v>
          </cell>
        </row>
        <row r="2034">
          <cell r="A2034">
            <v>286</v>
          </cell>
          <cell r="B2034" t="str">
            <v>286-10-A-NJ-3RO-050</v>
          </cell>
          <cell r="C2034">
            <v>120</v>
          </cell>
          <cell r="D2034">
            <v>7825</v>
          </cell>
          <cell r="F2034" t="str">
            <v>Garofalo Recycling &amp; T/S</v>
          </cell>
          <cell r="G2034" t="str">
            <v>BU-143</v>
          </cell>
          <cell r="H2034" t="str">
            <v>FAIRVIEW / GARAFALO</v>
          </cell>
          <cell r="I2034" t="str">
            <v>DISCO OPS</v>
          </cell>
          <cell r="J2034" t="str">
            <v>DISCONTINUED OPERATIONS</v>
          </cell>
          <cell r="K2034" t="str">
            <v>CORPORATE</v>
          </cell>
          <cell r="L2034" t="str">
            <v>CORPORATE</v>
          </cell>
        </row>
        <row r="2035">
          <cell r="A2035">
            <v>309</v>
          </cell>
          <cell r="B2035" t="str">
            <v>309-10-A-IN-2UO-050</v>
          </cell>
          <cell r="C2035">
            <v>131</v>
          </cell>
          <cell r="D2035">
            <v>7826</v>
          </cell>
          <cell r="F2035" t="str">
            <v>AWS - Claypool</v>
          </cell>
          <cell r="G2035" t="str">
            <v>BU-983</v>
          </cell>
          <cell r="H2035" t="str">
            <v>MW VEOLIA DIVEST</v>
          </cell>
          <cell r="I2035" t="str">
            <v>DISCO OPS</v>
          </cell>
          <cell r="J2035" t="str">
            <v>DISCONTINUED OPERATIONS</v>
          </cell>
          <cell r="K2035" t="str">
            <v>CORPORATE</v>
          </cell>
          <cell r="L2035" t="str">
            <v>CORPORATE</v>
          </cell>
        </row>
        <row r="2036">
          <cell r="A2036">
            <v>310</v>
          </cell>
          <cell r="B2036" t="str">
            <v>310-10-A-IN-2UO-050</v>
          </cell>
          <cell r="C2036">
            <v>132</v>
          </cell>
          <cell r="D2036">
            <v>7827</v>
          </cell>
          <cell r="F2036" t="str">
            <v>Kosuisko County Landfill</v>
          </cell>
          <cell r="G2036" t="str">
            <v>BU-983</v>
          </cell>
          <cell r="H2036" t="str">
            <v>MW VEOLIA DIVEST</v>
          </cell>
          <cell r="I2036" t="str">
            <v>DISCO OPS</v>
          </cell>
          <cell r="J2036" t="str">
            <v>DISCONTINUED OPERATIONS</v>
          </cell>
          <cell r="K2036" t="str">
            <v>CORPORATE</v>
          </cell>
          <cell r="L2036" t="str">
            <v>CORPORATE</v>
          </cell>
        </row>
        <row r="2037">
          <cell r="A2037">
            <v>329</v>
          </cell>
          <cell r="B2037" t="str">
            <v>329-10-A-IL-43O-050</v>
          </cell>
          <cell r="C2037">
            <v>139</v>
          </cell>
          <cell r="D2037">
            <v>7828</v>
          </cell>
          <cell r="F2037" t="str">
            <v>Wayne County L/F</v>
          </cell>
          <cell r="G2037" t="str">
            <v>BU-983</v>
          </cell>
          <cell r="H2037" t="str">
            <v>MW VEOLIA DIVEST</v>
          </cell>
          <cell r="I2037" t="str">
            <v>DISCO OPS</v>
          </cell>
          <cell r="J2037" t="str">
            <v>DISCONTINUED OPERATIONS</v>
          </cell>
          <cell r="K2037" t="str">
            <v>CORPORATE</v>
          </cell>
          <cell r="L2037" t="str">
            <v>CORPORATE</v>
          </cell>
        </row>
        <row r="2038">
          <cell r="A2038">
            <v>330</v>
          </cell>
          <cell r="B2038" t="str">
            <v>330-10-A-IL-07O-050</v>
          </cell>
          <cell r="C2038">
            <v>140</v>
          </cell>
          <cell r="D2038">
            <v>7829</v>
          </cell>
          <cell r="F2038" t="str">
            <v>AWS - Southern Illinois</v>
          </cell>
          <cell r="G2038" t="str">
            <v>BU-983</v>
          </cell>
          <cell r="H2038" t="str">
            <v>MW VEOLIA DIVEST</v>
          </cell>
          <cell r="I2038" t="str">
            <v>DISCO OPS</v>
          </cell>
          <cell r="J2038" t="str">
            <v>DISCONTINUED OPERATIONS</v>
          </cell>
          <cell r="K2038" t="str">
            <v>CORPORATE</v>
          </cell>
          <cell r="L2038" t="str">
            <v>CORPORATE</v>
          </cell>
        </row>
        <row r="2039">
          <cell r="A2039">
            <v>416</v>
          </cell>
          <cell r="B2039" t="str">
            <v>416-10-A-VA-9BO-050</v>
          </cell>
          <cell r="C2039">
            <v>186</v>
          </cell>
          <cell r="D2039">
            <v>7830</v>
          </cell>
          <cell r="F2039" t="str">
            <v>North Virginia</v>
          </cell>
          <cell r="G2039" t="str">
            <v>BU-219</v>
          </cell>
          <cell r="H2039" t="str">
            <v>DIVISION 416</v>
          </cell>
          <cell r="I2039" t="str">
            <v>DISCO OPS</v>
          </cell>
          <cell r="J2039" t="str">
            <v>DISCONTINUED OPERATIONS</v>
          </cell>
          <cell r="K2039" t="str">
            <v>CORPORATE</v>
          </cell>
          <cell r="L2039" t="str">
            <v>CORPORATE</v>
          </cell>
        </row>
        <row r="2040">
          <cell r="A2040">
            <v>457</v>
          </cell>
          <cell r="B2040" t="str">
            <v>457-10-A-KY-9BO-050</v>
          </cell>
          <cell r="C2040">
            <v>200</v>
          </cell>
          <cell r="D2040">
            <v>7831</v>
          </cell>
          <cell r="F2040" t="str">
            <v>AWS - Kentucky - Morehead</v>
          </cell>
          <cell r="G2040" t="str">
            <v>BU-983</v>
          </cell>
          <cell r="H2040" t="str">
            <v>MW VEOLIA DIVEST</v>
          </cell>
          <cell r="I2040" t="str">
            <v>DISCO OPS</v>
          </cell>
          <cell r="J2040" t="str">
            <v>DISCONTINUED OPERATIONS</v>
          </cell>
          <cell r="K2040" t="str">
            <v>CORPORATE</v>
          </cell>
          <cell r="L2040" t="str">
            <v>CORPORATE</v>
          </cell>
        </row>
        <row r="2041">
          <cell r="A2041">
            <v>458</v>
          </cell>
          <cell r="B2041" t="str">
            <v>458-10-A-KY-9BO-050</v>
          </cell>
          <cell r="C2041">
            <v>201</v>
          </cell>
          <cell r="D2041">
            <v>7832</v>
          </cell>
          <cell r="F2041" t="str">
            <v>AWS - Kentucky - Irvine</v>
          </cell>
          <cell r="G2041" t="str">
            <v>BU-983</v>
          </cell>
          <cell r="H2041" t="str">
            <v>MW VEOLIA DIVEST</v>
          </cell>
          <cell r="I2041" t="str">
            <v>DISCO OPS</v>
          </cell>
          <cell r="J2041" t="str">
            <v>DISCONTINUED OPERATIONS</v>
          </cell>
          <cell r="K2041" t="str">
            <v>CORPORATE</v>
          </cell>
          <cell r="L2041" t="str">
            <v>CORPORATE</v>
          </cell>
        </row>
        <row r="2042">
          <cell r="A2042">
            <v>478</v>
          </cell>
          <cell r="B2042" t="str">
            <v>478-10-A-FL-9PO-050</v>
          </cell>
          <cell r="C2042">
            <v>216</v>
          </cell>
          <cell r="D2042">
            <v>7833</v>
          </cell>
          <cell r="F2042" t="str">
            <v>Delta Transfer Corp</v>
          </cell>
          <cell r="G2042" t="str">
            <v>BU-179</v>
          </cell>
          <cell r="H2042" t="str">
            <v>S FLORIDA DISCO OPS</v>
          </cell>
          <cell r="I2042" t="str">
            <v>DISCO OPS</v>
          </cell>
          <cell r="J2042" t="str">
            <v>DISCONTINUED OPERATIONS</v>
          </cell>
          <cell r="K2042" t="str">
            <v>CORPORATE</v>
          </cell>
          <cell r="L2042" t="str">
            <v>CORPORATE</v>
          </cell>
        </row>
        <row r="2043">
          <cell r="A2043">
            <v>479</v>
          </cell>
          <cell r="B2043" t="str">
            <v>479-10-A-FL-9SO-050</v>
          </cell>
          <cell r="C2043">
            <v>217</v>
          </cell>
          <cell r="D2043">
            <v>7834</v>
          </cell>
          <cell r="F2043" t="str">
            <v>Delta Recycling Corp.</v>
          </cell>
          <cell r="G2043" t="str">
            <v>BU-179</v>
          </cell>
          <cell r="H2043" t="str">
            <v>S FLORIDA DISCO OPS</v>
          </cell>
          <cell r="I2043" t="str">
            <v>DISCO OPS</v>
          </cell>
          <cell r="J2043" t="str">
            <v>DISCONTINUED OPERATIONS</v>
          </cell>
          <cell r="K2043" t="str">
            <v>CORPORATE</v>
          </cell>
          <cell r="L2043" t="str">
            <v>CORPORATE</v>
          </cell>
        </row>
        <row r="2044">
          <cell r="A2044">
            <v>546</v>
          </cell>
          <cell r="B2044" t="str">
            <v>546-10-A-CO-07O-050</v>
          </cell>
          <cell r="C2044">
            <v>259</v>
          </cell>
          <cell r="D2044">
            <v>7835</v>
          </cell>
          <cell r="F2044" t="str">
            <v>Western Slope</v>
          </cell>
          <cell r="G2044" t="str">
            <v>BU-075</v>
          </cell>
          <cell r="H2044" t="str">
            <v>WEST SLOPE OF COLORADO</v>
          </cell>
          <cell r="I2044" t="str">
            <v>DISCO OPS</v>
          </cell>
          <cell r="J2044" t="str">
            <v>DISCONTINUED OPERATIONS</v>
          </cell>
          <cell r="K2044" t="str">
            <v>CORPORATE</v>
          </cell>
          <cell r="L2044" t="str">
            <v>CORPORATE</v>
          </cell>
        </row>
        <row r="2045">
          <cell r="A2045">
            <v>746</v>
          </cell>
          <cell r="B2045" t="str">
            <v>746-10-A-GA-06O-050</v>
          </cell>
          <cell r="C2045">
            <v>314</v>
          </cell>
          <cell r="D2045">
            <v>7836</v>
          </cell>
          <cell r="F2045" t="str">
            <v>AWS - South Georgia</v>
          </cell>
          <cell r="G2045" t="str">
            <v>BU-173</v>
          </cell>
          <cell r="H2045" t="str">
            <v>SOUTH GEORGIA</v>
          </cell>
          <cell r="I2045" t="str">
            <v>DISCO OPS</v>
          </cell>
          <cell r="J2045" t="str">
            <v>DISCONTINUED OPERATIONS</v>
          </cell>
          <cell r="K2045" t="str">
            <v>CORPORATE</v>
          </cell>
          <cell r="L2045" t="str">
            <v>CORPORATE</v>
          </cell>
        </row>
        <row r="2046">
          <cell r="A2046">
            <v>747</v>
          </cell>
          <cell r="B2046" t="str">
            <v>747-10-A-GA-06O-050</v>
          </cell>
          <cell r="C2046">
            <v>315</v>
          </cell>
          <cell r="D2046">
            <v>7837</v>
          </cell>
          <cell r="F2046" t="str">
            <v>AWS - Columbus</v>
          </cell>
          <cell r="G2046" t="str">
            <v>BU-185</v>
          </cell>
          <cell r="H2046" t="str">
            <v>CENTRAL GEORGIA</v>
          </cell>
          <cell r="I2046" t="str">
            <v>DISCO OPS</v>
          </cell>
          <cell r="J2046" t="str">
            <v>DISCONTINUED OPERATIONS</v>
          </cell>
          <cell r="K2046" t="str">
            <v>CORPORATE</v>
          </cell>
          <cell r="L2046" t="str">
            <v>CORPORATE</v>
          </cell>
        </row>
        <row r="2047">
          <cell r="A2047">
            <v>763</v>
          </cell>
          <cell r="B2047" t="str">
            <v>763-10-A-SC-71O-050</v>
          </cell>
          <cell r="C2047">
            <v>320</v>
          </cell>
          <cell r="D2047">
            <v>7838</v>
          </cell>
          <cell r="F2047" t="str">
            <v>Rural Sanitation Svcs</v>
          </cell>
          <cell r="G2047" t="str">
            <v>BU-151</v>
          </cell>
          <cell r="H2047" t="str">
            <v>RURAL SANITATION</v>
          </cell>
          <cell r="I2047" t="str">
            <v>DISCO OPS</v>
          </cell>
          <cell r="J2047" t="str">
            <v>DISCONTINUED OPERATIONS</v>
          </cell>
          <cell r="K2047" t="str">
            <v>CORPORATE</v>
          </cell>
          <cell r="L2047" t="str">
            <v>CORPORATE</v>
          </cell>
        </row>
        <row r="2048">
          <cell r="A2048">
            <v>773</v>
          </cell>
          <cell r="B2048" t="str">
            <v>773-10-A-GA-06O-050</v>
          </cell>
          <cell r="C2048">
            <v>329</v>
          </cell>
          <cell r="D2048">
            <v>7839</v>
          </cell>
          <cell r="F2048" t="str">
            <v>Taylor County L/F</v>
          </cell>
          <cell r="G2048" t="str">
            <v>BU-185</v>
          </cell>
          <cell r="H2048" t="str">
            <v>CENTRAL GEORGIA</v>
          </cell>
          <cell r="I2048" t="str">
            <v>DISCO OPS</v>
          </cell>
          <cell r="J2048" t="str">
            <v>DISCONTINUED OPERATIONS</v>
          </cell>
          <cell r="K2048" t="str">
            <v>CORPORATE</v>
          </cell>
          <cell r="L2048" t="str">
            <v>CORPORATE</v>
          </cell>
        </row>
        <row r="2049">
          <cell r="A2049">
            <v>815</v>
          </cell>
          <cell r="B2049" t="str">
            <v>815-10-A-FL-5WO-050</v>
          </cell>
          <cell r="C2049">
            <v>354</v>
          </cell>
          <cell r="D2049">
            <v>7840</v>
          </cell>
          <cell r="F2049" t="str">
            <v>Jacksonville</v>
          </cell>
          <cell r="G2049" t="str">
            <v>BU-249</v>
          </cell>
          <cell r="H2049" t="str">
            <v>NORTH CENTRAL FLORIDA</v>
          </cell>
          <cell r="I2049" t="str">
            <v>DISCO OPS</v>
          </cell>
          <cell r="J2049" t="str">
            <v>DISCONTINUED OPERATIONS</v>
          </cell>
          <cell r="K2049" t="str">
            <v>CORPORATE</v>
          </cell>
          <cell r="L2049" t="str">
            <v>CORPORATE</v>
          </cell>
        </row>
        <row r="2050">
          <cell r="A2050">
            <v>817</v>
          </cell>
          <cell r="B2050" t="str">
            <v>817-10-A-FL-5WO-050</v>
          </cell>
          <cell r="C2050">
            <v>355</v>
          </cell>
          <cell r="D2050">
            <v>7841</v>
          </cell>
          <cell r="F2050" t="str">
            <v>Naussau Sanitation</v>
          </cell>
          <cell r="G2050" t="str">
            <v>BU-249</v>
          </cell>
          <cell r="H2050" t="str">
            <v>NORTH CENTRAL FLORIDA</v>
          </cell>
          <cell r="I2050" t="str">
            <v>DISCO OPS</v>
          </cell>
          <cell r="J2050" t="str">
            <v>DISCONTINUED OPERATIONS</v>
          </cell>
          <cell r="K2050" t="str">
            <v>CORPORATE</v>
          </cell>
          <cell r="L2050" t="str">
            <v>CORPORATE</v>
          </cell>
        </row>
        <row r="2051">
          <cell r="A2051">
            <v>819</v>
          </cell>
          <cell r="B2051" t="str">
            <v>819-10-A-FL-3PO-050</v>
          </cell>
          <cell r="C2051">
            <v>356</v>
          </cell>
          <cell r="D2051">
            <v>7842</v>
          </cell>
          <cell r="F2051" t="str">
            <v>Tampa Bay</v>
          </cell>
          <cell r="G2051" t="str">
            <v>BU-177</v>
          </cell>
          <cell r="H2051" t="str">
            <v>TAMPA</v>
          </cell>
          <cell r="I2051" t="str">
            <v>DISCO OPS</v>
          </cell>
          <cell r="J2051" t="str">
            <v>DISCONTINUED OPERATIONS</v>
          </cell>
          <cell r="K2051" t="str">
            <v>CORPORATE</v>
          </cell>
          <cell r="L2051" t="str">
            <v>CORPORATE</v>
          </cell>
        </row>
        <row r="2052">
          <cell r="A2052">
            <v>861</v>
          </cell>
          <cell r="B2052" t="str">
            <v>861-10-A-FL-3PO-050</v>
          </cell>
          <cell r="C2052">
            <v>379</v>
          </cell>
          <cell r="D2052">
            <v>7843</v>
          </cell>
          <cell r="F2052" t="str">
            <v>AWS - Miami</v>
          </cell>
          <cell r="G2052" t="str">
            <v>BU-174</v>
          </cell>
          <cell r="H2052" t="str">
            <v>MIAMI</v>
          </cell>
          <cell r="I2052" t="str">
            <v>DISCO OPS</v>
          </cell>
          <cell r="J2052" t="str">
            <v>DISCONTINUED OPERATIONS</v>
          </cell>
          <cell r="K2052" t="str">
            <v>CORPORATE</v>
          </cell>
          <cell r="L2052" t="str">
            <v>CORPORATE</v>
          </cell>
        </row>
        <row r="2053">
          <cell r="A2053">
            <v>881</v>
          </cell>
          <cell r="B2053" t="str">
            <v>881-10-A-CO-3PO-050</v>
          </cell>
          <cell r="C2053">
            <v>390</v>
          </cell>
          <cell r="D2053">
            <v>7844</v>
          </cell>
          <cell r="F2053" t="str">
            <v>Grand Junction</v>
          </cell>
          <cell r="G2053" t="str">
            <v>BU-075</v>
          </cell>
          <cell r="H2053" t="str">
            <v>WEST SLOPE OF COLORADO</v>
          </cell>
          <cell r="I2053" t="str">
            <v>DISCO OPS</v>
          </cell>
          <cell r="J2053" t="str">
            <v>DISCONTINUED OPERATIONS</v>
          </cell>
          <cell r="K2053" t="str">
            <v>CORPORATE</v>
          </cell>
          <cell r="L2053" t="str">
            <v>CORPORATE</v>
          </cell>
        </row>
        <row r="2054">
          <cell r="A2054">
            <v>929</v>
          </cell>
          <cell r="B2054" t="str">
            <v>929-10-A-FL-3PO-050</v>
          </cell>
          <cell r="C2054">
            <v>416</v>
          </cell>
          <cell r="D2054">
            <v>7845</v>
          </cell>
          <cell r="F2054" t="str">
            <v>Pasco County</v>
          </cell>
          <cell r="G2054" t="str">
            <v>BU-176</v>
          </cell>
          <cell r="H2054" t="str">
            <v>PASCO</v>
          </cell>
          <cell r="I2054" t="str">
            <v>DISCO OPS</v>
          </cell>
          <cell r="J2054" t="str">
            <v>DISCONTINUED OPERATIONS</v>
          </cell>
          <cell r="K2054" t="str">
            <v>CORPORATE</v>
          </cell>
          <cell r="L2054" t="str">
            <v>CORPORATE</v>
          </cell>
        </row>
        <row r="2055">
          <cell r="A2055">
            <v>948</v>
          </cell>
          <cell r="B2055" t="str">
            <v>948-10-A-FL-3PO-050</v>
          </cell>
          <cell r="C2055">
            <v>421</v>
          </cell>
          <cell r="D2055">
            <v>7846</v>
          </cell>
          <cell r="F2055" t="str">
            <v>Sarasota</v>
          </cell>
          <cell r="G2055" t="str">
            <v>BU-177</v>
          </cell>
          <cell r="H2055" t="str">
            <v>TAMPA</v>
          </cell>
          <cell r="I2055" t="str">
            <v>DISCO OPS</v>
          </cell>
          <cell r="J2055" t="str">
            <v>DISCONTINUED OPERATIONS</v>
          </cell>
          <cell r="K2055" t="str">
            <v>CORPORATE</v>
          </cell>
          <cell r="L2055" t="str">
            <v>CORPORATE</v>
          </cell>
        </row>
        <row r="2056">
          <cell r="A2056">
            <v>960</v>
          </cell>
          <cell r="B2056" t="str">
            <v>960-10-A-FL-3PO-050</v>
          </cell>
          <cell r="C2056">
            <v>428</v>
          </cell>
          <cell r="D2056">
            <v>7847</v>
          </cell>
          <cell r="F2056" t="str">
            <v>Fort Lauderdale</v>
          </cell>
          <cell r="G2056" t="str">
            <v>BU-179</v>
          </cell>
          <cell r="H2056" t="str">
            <v>S FLORIDA DISCO OPS</v>
          </cell>
          <cell r="I2056" t="str">
            <v>DISCO OPS</v>
          </cell>
          <cell r="J2056" t="str">
            <v>DISCONTINUED OPERATIONS</v>
          </cell>
          <cell r="K2056" t="str">
            <v>CORPORATE</v>
          </cell>
          <cell r="L2056" t="str">
            <v>CORPORATE</v>
          </cell>
        </row>
        <row r="2057">
          <cell r="A2057">
            <v>984</v>
          </cell>
          <cell r="B2057" t="str">
            <v>984-10-A-GA-9BO-050</v>
          </cell>
          <cell r="C2057">
            <v>439</v>
          </cell>
          <cell r="D2057">
            <v>7848</v>
          </cell>
          <cell r="F2057" t="str">
            <v>Augusta</v>
          </cell>
          <cell r="G2057" t="str">
            <v>BU-182</v>
          </cell>
          <cell r="H2057" t="str">
            <v>AUGUSTA</v>
          </cell>
          <cell r="I2057" t="str">
            <v>DISCO OPS</v>
          </cell>
          <cell r="J2057" t="str">
            <v>DISCONTINUED OPERATIONS</v>
          </cell>
          <cell r="K2057" t="str">
            <v>CORPORATE</v>
          </cell>
          <cell r="L2057" t="str">
            <v>CORPORATE</v>
          </cell>
        </row>
        <row r="2058">
          <cell r="A2058">
            <v>985</v>
          </cell>
          <cell r="B2058" t="str">
            <v>985-10-A-FL-3PO-050</v>
          </cell>
          <cell r="C2058">
            <v>440</v>
          </cell>
          <cell r="D2058">
            <v>7849</v>
          </cell>
          <cell r="F2058" t="str">
            <v>Palm Beach County</v>
          </cell>
          <cell r="G2058" t="str">
            <v>BU-179</v>
          </cell>
          <cell r="H2058" t="str">
            <v>S FLORIDA DISCO OPS</v>
          </cell>
          <cell r="I2058" t="str">
            <v>DISCO OPS</v>
          </cell>
          <cell r="J2058" t="str">
            <v>DISCONTINUED OPERATIONS</v>
          </cell>
          <cell r="K2058" t="str">
            <v>CORPORATE</v>
          </cell>
          <cell r="L2058" t="str">
            <v>CORPORATE</v>
          </cell>
        </row>
        <row r="2059">
          <cell r="A2059" t="str">
            <v>L31</v>
          </cell>
          <cell r="B2059" t="str">
            <v>L31-10-A-FL-6ZO-050</v>
          </cell>
          <cell r="C2059">
            <v>829</v>
          </cell>
          <cell r="D2059">
            <v>7850</v>
          </cell>
          <cell r="F2059" t="str">
            <v>Jones Road Landfill</v>
          </cell>
          <cell r="G2059" t="str">
            <v>BU-172</v>
          </cell>
          <cell r="H2059" t="str">
            <v>JACKSONVILLE</v>
          </cell>
          <cell r="I2059" t="str">
            <v>DISCO OPS</v>
          </cell>
          <cell r="J2059" t="str">
            <v>DISCONTINUED OPERATIONS</v>
          </cell>
          <cell r="K2059" t="str">
            <v>CORPORATE</v>
          </cell>
          <cell r="L2059" t="str">
            <v>CORPORATE</v>
          </cell>
        </row>
        <row r="2060">
          <cell r="A2060" t="str">
            <v>L32</v>
          </cell>
          <cell r="B2060" t="str">
            <v>L32-10-A-FL-3PO-050</v>
          </cell>
          <cell r="C2060">
            <v>830</v>
          </cell>
          <cell r="D2060">
            <v>7851</v>
          </cell>
          <cell r="F2060" t="str">
            <v>Nassau Landfill</v>
          </cell>
          <cell r="G2060" t="str">
            <v>BU-175</v>
          </cell>
          <cell r="H2060" t="str">
            <v>NASSAU</v>
          </cell>
          <cell r="I2060" t="str">
            <v>DISCO OPS</v>
          </cell>
          <cell r="J2060" t="str">
            <v>DISCONTINUED OPERATIONS</v>
          </cell>
          <cell r="K2060" t="str">
            <v>CORPORATE</v>
          </cell>
          <cell r="L2060" t="str">
            <v>CORPORATE</v>
          </cell>
        </row>
        <row r="2061">
          <cell r="A2061">
            <v>274</v>
          </cell>
          <cell r="B2061" t="str">
            <v>274-10-A-NY-13O-050</v>
          </cell>
          <cell r="C2061">
            <v>115</v>
          </cell>
          <cell r="D2061">
            <v>7852</v>
          </cell>
          <cell r="F2061" t="str">
            <v>AWS - Briarcliff Manor</v>
          </cell>
          <cell r="G2061" t="str">
            <v>BU-900</v>
          </cell>
          <cell r="H2061" t="str">
            <v>CORPORATE DIVESTITURE</v>
          </cell>
          <cell r="I2061" t="str">
            <v>DIVESTED</v>
          </cell>
          <cell r="J2061" t="str">
            <v>DIVESTED DIVS NON DISCO OPS</v>
          </cell>
          <cell r="K2061" t="str">
            <v>CORPORATE</v>
          </cell>
          <cell r="L2061" t="str">
            <v>CORPORATE</v>
          </cell>
        </row>
        <row r="2062">
          <cell r="A2062">
            <v>289</v>
          </cell>
          <cell r="B2062" t="str">
            <v>289-10-A-NY-50O-050</v>
          </cell>
          <cell r="C2062">
            <v>122</v>
          </cell>
          <cell r="D2062">
            <v>7853</v>
          </cell>
          <cell r="F2062" t="str">
            <v>AWS - Long Island</v>
          </cell>
          <cell r="G2062" t="str">
            <v>BU-900</v>
          </cell>
          <cell r="H2062" t="str">
            <v>CORPORATE DIVESTITURE</v>
          </cell>
          <cell r="I2062" t="str">
            <v>DIVESTED</v>
          </cell>
          <cell r="J2062" t="str">
            <v>DIVESTED DIVS NON DISCO OPS</v>
          </cell>
          <cell r="K2062" t="str">
            <v>CORPORATE</v>
          </cell>
          <cell r="L2062" t="str">
            <v>CORPORATE</v>
          </cell>
        </row>
        <row r="2063">
          <cell r="A2063">
            <v>293</v>
          </cell>
          <cell r="B2063" t="str">
            <v>293-10-A-NY-6VO-050</v>
          </cell>
          <cell r="C2063">
            <v>124</v>
          </cell>
          <cell r="D2063">
            <v>7854</v>
          </cell>
          <cell r="F2063" t="str">
            <v>AWS - Westchester County</v>
          </cell>
          <cell r="G2063" t="str">
            <v>BU-900</v>
          </cell>
          <cell r="H2063" t="str">
            <v>CORPORATE DIVESTITURE</v>
          </cell>
          <cell r="I2063" t="str">
            <v>DIVESTED</v>
          </cell>
          <cell r="J2063" t="str">
            <v>DIVESTED DIVS NON DISCO OPS</v>
          </cell>
          <cell r="K2063" t="str">
            <v>CORPORATE</v>
          </cell>
          <cell r="L2063" t="str">
            <v>CORPORATE</v>
          </cell>
        </row>
        <row r="2064">
          <cell r="A2064">
            <v>354</v>
          </cell>
          <cell r="B2064" t="str">
            <v>354-10-A-IL-1ZO-050</v>
          </cell>
          <cell r="C2064">
            <v>149</v>
          </cell>
          <cell r="D2064">
            <v>7855</v>
          </cell>
          <cell r="F2064" t="str">
            <v>Ingrum Waste Disposal</v>
          </cell>
          <cell r="G2064" t="str">
            <v>BU-900</v>
          </cell>
          <cell r="H2064" t="str">
            <v>CORPORATE DIVESTITURE</v>
          </cell>
          <cell r="I2064" t="str">
            <v>DIVESTED</v>
          </cell>
          <cell r="J2064" t="str">
            <v>DIVESTED DIVS NON DISCO OPS</v>
          </cell>
          <cell r="K2064" t="str">
            <v>CORPORATE</v>
          </cell>
          <cell r="L2064" t="str">
            <v>CORPORATE</v>
          </cell>
        </row>
        <row r="2065">
          <cell r="A2065">
            <v>355</v>
          </cell>
          <cell r="B2065" t="str">
            <v>355-10-A-IL-07O-050</v>
          </cell>
          <cell r="C2065">
            <v>150</v>
          </cell>
          <cell r="D2065">
            <v>7856</v>
          </cell>
          <cell r="F2065" t="str">
            <v>AWS - Charleston</v>
          </cell>
          <cell r="G2065" t="str">
            <v>BU-900</v>
          </cell>
          <cell r="H2065" t="str">
            <v>CORPORATE DIVESTITURE</v>
          </cell>
          <cell r="I2065" t="str">
            <v>DIVESTED</v>
          </cell>
          <cell r="J2065" t="str">
            <v>DIVESTED DIVS NON DISCO OPS</v>
          </cell>
          <cell r="K2065" t="str">
            <v>CORPORATE</v>
          </cell>
          <cell r="L2065" t="str">
            <v>CORPORATE</v>
          </cell>
        </row>
        <row r="2066">
          <cell r="A2066">
            <v>381</v>
          </cell>
          <cell r="B2066" t="str">
            <v>381-10-A-PA-3EO-050</v>
          </cell>
          <cell r="C2066">
            <v>168</v>
          </cell>
          <cell r="D2066">
            <v>7857</v>
          </cell>
          <cell r="F2066" t="str">
            <v>AWS - Clarion County</v>
          </cell>
          <cell r="G2066" t="str">
            <v>BU-900</v>
          </cell>
          <cell r="H2066" t="str">
            <v>CORPORATE DIVESTITURE</v>
          </cell>
          <cell r="I2066" t="str">
            <v>DIVESTED</v>
          </cell>
          <cell r="J2066" t="str">
            <v>DIVESTED DIVS NON DISCO OPS</v>
          </cell>
          <cell r="K2066" t="str">
            <v>CORPORATE</v>
          </cell>
          <cell r="L2066" t="str">
            <v>CORPORATE</v>
          </cell>
        </row>
        <row r="2067">
          <cell r="A2067">
            <v>397</v>
          </cell>
          <cell r="B2067" t="str">
            <v>397-10-A-IN-3CO-050</v>
          </cell>
          <cell r="C2067">
            <v>180</v>
          </cell>
          <cell r="D2067">
            <v>7858</v>
          </cell>
          <cell r="F2067" t="str">
            <v>AWS - Daviess County</v>
          </cell>
          <cell r="G2067" t="str">
            <v>BU-900</v>
          </cell>
          <cell r="H2067" t="str">
            <v>CORPORATE DIVESTITURE</v>
          </cell>
          <cell r="I2067" t="str">
            <v>DIVESTED</v>
          </cell>
          <cell r="J2067" t="str">
            <v>DIVESTED DIVS NON DISCO OPS</v>
          </cell>
          <cell r="K2067" t="str">
            <v>CORPORATE</v>
          </cell>
          <cell r="L2067" t="str">
            <v>CORPORATE</v>
          </cell>
        </row>
        <row r="2068">
          <cell r="A2068">
            <v>413</v>
          </cell>
          <cell r="B2068" t="str">
            <v>413-10-A-MD-9BO-050</v>
          </cell>
          <cell r="C2068">
            <v>185</v>
          </cell>
          <cell r="D2068">
            <v>7859</v>
          </cell>
          <cell r="F2068" t="str">
            <v>AWS - Prince George's County</v>
          </cell>
          <cell r="G2068" t="str">
            <v>BU-900</v>
          </cell>
          <cell r="H2068" t="str">
            <v>CORPORATE DIVESTITURE</v>
          </cell>
          <cell r="I2068" t="str">
            <v>DIVESTED</v>
          </cell>
          <cell r="J2068" t="str">
            <v>DIVESTED DIVS NON DISCO OPS</v>
          </cell>
          <cell r="K2068" t="str">
            <v>CORPORATE</v>
          </cell>
          <cell r="L2068" t="str">
            <v>CORPORATE</v>
          </cell>
        </row>
        <row r="2069">
          <cell r="A2069">
            <v>462</v>
          </cell>
          <cell r="B2069" t="str">
            <v>462-10-A-FL-2GO-050</v>
          </cell>
          <cell r="C2069">
            <v>202</v>
          </cell>
          <cell r="D2069">
            <v>7860</v>
          </cell>
          <cell r="F2069" t="str">
            <v>Manumit of Florida, Inc.</v>
          </cell>
          <cell r="G2069" t="str">
            <v>BU-900</v>
          </cell>
          <cell r="H2069" t="str">
            <v>CORPORATE DIVESTITURE</v>
          </cell>
          <cell r="I2069" t="str">
            <v>DIVESTED</v>
          </cell>
          <cell r="J2069" t="str">
            <v>DIVESTED DIVS NON DISCO OPS</v>
          </cell>
          <cell r="K2069" t="str">
            <v>CORPORATE</v>
          </cell>
          <cell r="L2069" t="str">
            <v>CORPORATE</v>
          </cell>
        </row>
        <row r="2070">
          <cell r="A2070">
            <v>465</v>
          </cell>
          <cell r="B2070" t="str">
            <v>465-10-A-TN-6BO-050</v>
          </cell>
          <cell r="C2070">
            <v>205</v>
          </cell>
          <cell r="D2070">
            <v>7861</v>
          </cell>
          <cell r="F2070" t="str">
            <v>Dependable Disposal</v>
          </cell>
          <cell r="G2070" t="str">
            <v>BU-900</v>
          </cell>
          <cell r="H2070" t="str">
            <v>CORPORATE DIVESTITURE</v>
          </cell>
          <cell r="I2070" t="str">
            <v>DIVESTED</v>
          </cell>
          <cell r="J2070" t="str">
            <v>DIVESTED DIVS NON DISCO OPS</v>
          </cell>
          <cell r="K2070" t="str">
            <v>CORPORATE</v>
          </cell>
          <cell r="L2070" t="str">
            <v>CORPORATE</v>
          </cell>
        </row>
        <row r="2071">
          <cell r="A2071">
            <v>476</v>
          </cell>
          <cell r="B2071" t="str">
            <v>476-10-A-NY-9NO-050</v>
          </cell>
          <cell r="C2071">
            <v>214</v>
          </cell>
          <cell r="D2071">
            <v>7862</v>
          </cell>
          <cell r="F2071" t="str">
            <v>Volks Montauk/Stanley Resid</v>
          </cell>
          <cell r="G2071" t="str">
            <v>BU-900</v>
          </cell>
          <cell r="H2071" t="str">
            <v>CORPORATE DIVESTITURE</v>
          </cell>
          <cell r="I2071" t="str">
            <v>DIVESTED</v>
          </cell>
          <cell r="J2071" t="str">
            <v>DIVESTED DIVS NON DISCO OPS</v>
          </cell>
          <cell r="K2071" t="str">
            <v>CORPORATE</v>
          </cell>
          <cell r="L2071" t="str">
            <v>CORPORATE</v>
          </cell>
        </row>
        <row r="2072">
          <cell r="A2072">
            <v>481</v>
          </cell>
          <cell r="B2072" t="str">
            <v>481-10-A-NY-13O-050</v>
          </cell>
          <cell r="C2072">
            <v>219</v>
          </cell>
          <cell r="D2072">
            <v>7863</v>
          </cell>
          <cell r="F2072" t="str">
            <v>Valley Carting Divested</v>
          </cell>
          <cell r="G2072" t="str">
            <v>BU-900</v>
          </cell>
          <cell r="H2072" t="str">
            <v>CORPORATE DIVESTITURE</v>
          </cell>
          <cell r="I2072" t="str">
            <v>DIVESTED</v>
          </cell>
          <cell r="J2072" t="str">
            <v>DIVESTED DIVS NON DISCO OPS</v>
          </cell>
          <cell r="K2072" t="str">
            <v>CORPORATE</v>
          </cell>
          <cell r="L2072" t="str">
            <v>CORPORATE</v>
          </cell>
        </row>
        <row r="2073">
          <cell r="A2073">
            <v>824</v>
          </cell>
          <cell r="B2073" t="str">
            <v>824-10-A-TN-9BO-050</v>
          </cell>
          <cell r="C2073">
            <v>361</v>
          </cell>
          <cell r="D2073">
            <v>7864</v>
          </cell>
          <cell r="F2073" t="str">
            <v>Knoxville</v>
          </cell>
          <cell r="G2073" t="str">
            <v>BU-900</v>
          </cell>
          <cell r="H2073" t="str">
            <v>CORPORATE DIVESTITURE</v>
          </cell>
          <cell r="I2073" t="str">
            <v>DIVESTED</v>
          </cell>
          <cell r="J2073" t="str">
            <v>DIVESTED DIVS NON DISCO OPS</v>
          </cell>
          <cell r="K2073" t="str">
            <v>CORPORATE</v>
          </cell>
          <cell r="L2073" t="str">
            <v>CORPORATE</v>
          </cell>
        </row>
        <row r="2074">
          <cell r="A2074">
            <v>828</v>
          </cell>
          <cell r="B2074" t="str">
            <v>828-10-A-KY-9BO-050</v>
          </cell>
          <cell r="C2074">
            <v>363</v>
          </cell>
          <cell r="D2074">
            <v>7865</v>
          </cell>
          <cell r="F2074" t="str">
            <v>AWS - Elizabethtown</v>
          </cell>
          <cell r="G2074" t="str">
            <v>BU-900</v>
          </cell>
          <cell r="H2074" t="str">
            <v>CORPORATE DIVESTITURE</v>
          </cell>
          <cell r="I2074" t="str">
            <v>DIVESTED</v>
          </cell>
          <cell r="J2074" t="str">
            <v>DIVESTED DIVS NON DISCO OPS</v>
          </cell>
          <cell r="K2074" t="str">
            <v>CORPORATE</v>
          </cell>
          <cell r="L2074" t="str">
            <v>CORPORATE</v>
          </cell>
        </row>
        <row r="2075">
          <cell r="A2075">
            <v>901</v>
          </cell>
          <cell r="B2075" t="str">
            <v>901-10-A-WY-3PO-050</v>
          </cell>
          <cell r="C2075">
            <v>401</v>
          </cell>
          <cell r="D2075">
            <v>7866</v>
          </cell>
          <cell r="F2075" t="str">
            <v>Westbank Sanitation</v>
          </cell>
          <cell r="G2075" t="str">
            <v>BU-900</v>
          </cell>
          <cell r="H2075" t="str">
            <v>CORPORATE DIVESTITURE</v>
          </cell>
          <cell r="I2075" t="str">
            <v>DIVESTED</v>
          </cell>
          <cell r="J2075" t="str">
            <v>DIVESTED DIVS NON DISCO OPS</v>
          </cell>
          <cell r="K2075" t="str">
            <v>CORPORATE</v>
          </cell>
          <cell r="L2075" t="str">
            <v>CORPORATE</v>
          </cell>
        </row>
        <row r="2076">
          <cell r="A2076">
            <v>905</v>
          </cell>
          <cell r="B2076" t="str">
            <v>905-10-A-WY-3PO-050</v>
          </cell>
          <cell r="C2076">
            <v>403</v>
          </cell>
          <cell r="D2076">
            <v>7867</v>
          </cell>
          <cell r="F2076" t="str">
            <v>Rock Springs</v>
          </cell>
          <cell r="G2076" t="str">
            <v>BU-900</v>
          </cell>
          <cell r="H2076" t="str">
            <v>CORPORATE DIVESTITURE</v>
          </cell>
          <cell r="I2076" t="str">
            <v>DIVESTED</v>
          </cell>
          <cell r="J2076" t="str">
            <v>DIVESTED DIVS NON DISCO OPS</v>
          </cell>
          <cell r="K2076" t="str">
            <v>CORPORATE</v>
          </cell>
          <cell r="L2076" t="str">
            <v>CORPORATE</v>
          </cell>
        </row>
        <row r="2077">
          <cell r="A2077">
            <v>909</v>
          </cell>
          <cell r="B2077" t="str">
            <v>909-10-A-ID-6UO-050</v>
          </cell>
          <cell r="C2077">
            <v>405</v>
          </cell>
          <cell r="D2077">
            <v>7868</v>
          </cell>
          <cell r="F2077" t="str">
            <v>PSI Waste Systems - Twin Falls</v>
          </cell>
          <cell r="G2077" t="str">
            <v>BU-900</v>
          </cell>
          <cell r="H2077" t="str">
            <v>CORPORATE DIVESTITURE</v>
          </cell>
          <cell r="I2077" t="str">
            <v>DIVESTED</v>
          </cell>
          <cell r="J2077" t="str">
            <v>DIVESTED DIVS NON DISCO OPS</v>
          </cell>
          <cell r="K2077" t="str">
            <v>CORPORATE</v>
          </cell>
          <cell r="L2077" t="str">
            <v>CORPORATE</v>
          </cell>
        </row>
        <row r="2078">
          <cell r="A2078">
            <v>926</v>
          </cell>
          <cell r="B2078" t="str">
            <v>926-10-A-CO-3PO-050</v>
          </cell>
          <cell r="C2078">
            <v>414</v>
          </cell>
          <cell r="D2078">
            <v>7869</v>
          </cell>
          <cell r="F2078" t="str">
            <v>Greeley</v>
          </cell>
          <cell r="G2078" t="str">
            <v>BU-900</v>
          </cell>
          <cell r="H2078" t="str">
            <v>CORPORATE DIVESTITURE</v>
          </cell>
          <cell r="I2078" t="str">
            <v>DIVESTED</v>
          </cell>
          <cell r="J2078" t="str">
            <v>DIVESTED DIVS NON DISCO OPS</v>
          </cell>
          <cell r="K2078" t="str">
            <v>CORPORATE</v>
          </cell>
          <cell r="L2078" t="str">
            <v>CORPORATE</v>
          </cell>
        </row>
        <row r="2079">
          <cell r="A2079">
            <v>958</v>
          </cell>
          <cell r="B2079" t="str">
            <v>958-10-A-VA-9BO-050</v>
          </cell>
          <cell r="C2079">
            <v>426</v>
          </cell>
          <cell r="D2079">
            <v>7870</v>
          </cell>
          <cell r="F2079" t="str">
            <v>Tidewater</v>
          </cell>
          <cell r="G2079" t="str">
            <v>BU-900</v>
          </cell>
          <cell r="H2079" t="str">
            <v>CORPORATE DIVESTITURE</v>
          </cell>
          <cell r="I2079" t="str">
            <v>DIVESTED</v>
          </cell>
          <cell r="J2079" t="str">
            <v>DIVESTED DIVS NON DISCO OPS</v>
          </cell>
          <cell r="K2079" t="str">
            <v>CORPORATE</v>
          </cell>
          <cell r="L2079" t="str">
            <v>CORPORATE</v>
          </cell>
        </row>
        <row r="2080">
          <cell r="A2080">
            <v>996</v>
          </cell>
          <cell r="B2080" t="str">
            <v>996-10-A-KY-9BO-050</v>
          </cell>
          <cell r="C2080">
            <v>445</v>
          </cell>
          <cell r="D2080">
            <v>7871</v>
          </cell>
          <cell r="F2080" t="str">
            <v>AWS - Owensboro</v>
          </cell>
          <cell r="G2080" t="str">
            <v>BU-900</v>
          </cell>
          <cell r="H2080" t="str">
            <v>CORPORATE DIVESTITURE</v>
          </cell>
          <cell r="I2080" t="str">
            <v>DIVESTED</v>
          </cell>
          <cell r="J2080" t="str">
            <v>DIVESTED DIVS NON DISCO OPS</v>
          </cell>
          <cell r="K2080" t="str">
            <v>CORPORATE</v>
          </cell>
          <cell r="L2080" t="str">
            <v>CORPORATE</v>
          </cell>
        </row>
        <row r="2081">
          <cell r="A2081" t="str">
            <v>AAA</v>
          </cell>
          <cell r="B2081" t="str">
            <v>AAA-10-A-WY-00O-050</v>
          </cell>
          <cell r="C2081">
            <v>461</v>
          </cell>
          <cell r="D2081">
            <v>7872</v>
          </cell>
          <cell r="F2081" t="str">
            <v>PSI Waste Systems - Twin Falls</v>
          </cell>
          <cell r="G2081" t="str">
            <v>BU-900</v>
          </cell>
          <cell r="H2081" t="str">
            <v>CORPORATE DIVESTITURE</v>
          </cell>
          <cell r="I2081" t="str">
            <v>DIVESTED</v>
          </cell>
          <cell r="J2081" t="str">
            <v>DIVESTED DIVS NON DISCO OPS</v>
          </cell>
          <cell r="K2081" t="str">
            <v>CORPORATE</v>
          </cell>
          <cell r="L2081" t="str">
            <v>CORPORATE</v>
          </cell>
        </row>
        <row r="2082">
          <cell r="A2082" t="str">
            <v>ACC</v>
          </cell>
          <cell r="B2082" t="str">
            <v>ACC-10-A-WY-00O-050</v>
          </cell>
          <cell r="C2082">
            <v>462</v>
          </cell>
          <cell r="D2082">
            <v>7873</v>
          </cell>
          <cell r="F2082" t="str">
            <v>Westbank Sanitation</v>
          </cell>
          <cell r="G2082" t="str">
            <v>BU-900</v>
          </cell>
          <cell r="H2082" t="str">
            <v>CORPORATE DIVESTITURE</v>
          </cell>
          <cell r="I2082" t="str">
            <v>DIVESTED</v>
          </cell>
          <cell r="J2082" t="str">
            <v>DIVESTED DIVS NON DISCO OPS</v>
          </cell>
          <cell r="K2082" t="str">
            <v>CORPORATE</v>
          </cell>
          <cell r="L2082" t="str">
            <v>CORPORATE</v>
          </cell>
        </row>
        <row r="2083">
          <cell r="A2083" t="str">
            <v>ADD</v>
          </cell>
          <cell r="B2083" t="str">
            <v>ADD-10-A-WY-00O-050</v>
          </cell>
          <cell r="C2083">
            <v>463</v>
          </cell>
          <cell r="D2083">
            <v>7874</v>
          </cell>
          <cell r="F2083" t="str">
            <v>Rock Springs</v>
          </cell>
          <cell r="G2083" t="str">
            <v>BU-900</v>
          </cell>
          <cell r="H2083" t="str">
            <v>CORPORATE DIVESTITURE</v>
          </cell>
          <cell r="I2083" t="str">
            <v>DIVESTED</v>
          </cell>
          <cell r="J2083" t="str">
            <v>DIVESTED DIVS NON DISCO OPS</v>
          </cell>
          <cell r="K2083" t="str">
            <v>CORPORATE</v>
          </cell>
          <cell r="L2083" t="str">
            <v>CORPORATE</v>
          </cell>
        </row>
        <row r="2084">
          <cell r="A2084" t="str">
            <v>AEE</v>
          </cell>
          <cell r="B2084" t="str">
            <v>AEE-10-A-WY-00O-050</v>
          </cell>
          <cell r="C2084">
            <v>465</v>
          </cell>
          <cell r="D2084">
            <v>7875</v>
          </cell>
          <cell r="F2084" t="str">
            <v>Westbank Sanitation</v>
          </cell>
          <cell r="G2084" t="str">
            <v>BU-900</v>
          </cell>
          <cell r="H2084" t="str">
            <v>CORPORATE DIVESTITURE</v>
          </cell>
          <cell r="I2084" t="str">
            <v>DIVESTED</v>
          </cell>
          <cell r="J2084" t="str">
            <v>DIVESTED DIVS NON DISCO OPS</v>
          </cell>
          <cell r="K2084" t="str">
            <v>CORPORATE</v>
          </cell>
          <cell r="L2084" t="str">
            <v>CORPORATE</v>
          </cell>
        </row>
        <row r="2085">
          <cell r="A2085" t="str">
            <v>D51</v>
          </cell>
          <cell r="B2085" t="str">
            <v>D51-10-A-TX-8ZO-050</v>
          </cell>
          <cell r="C2085">
            <v>496</v>
          </cell>
          <cell r="D2085">
            <v>7876</v>
          </cell>
          <cell r="F2085" t="str">
            <v>Dallas SGP</v>
          </cell>
          <cell r="G2085" t="str">
            <v>BU-900</v>
          </cell>
          <cell r="H2085" t="str">
            <v>CORPORATE DIVESTITURE</v>
          </cell>
          <cell r="I2085" t="str">
            <v>DIVESTED</v>
          </cell>
          <cell r="J2085" t="str">
            <v>DIVESTED DIVS NON DISCO OPS</v>
          </cell>
          <cell r="K2085" t="str">
            <v>CORPORATE</v>
          </cell>
          <cell r="L2085" t="str">
            <v>CORPORATE</v>
          </cell>
        </row>
        <row r="2086">
          <cell r="A2086" t="str">
            <v>E01</v>
          </cell>
          <cell r="B2086" t="str">
            <v>E01-10-A-TX-3PO-050</v>
          </cell>
          <cell r="C2086">
            <v>515</v>
          </cell>
          <cell r="D2086">
            <v>7877</v>
          </cell>
          <cell r="F2086" t="str">
            <v>Medical District Elimination</v>
          </cell>
          <cell r="G2086" t="str">
            <v>BU-900</v>
          </cell>
          <cell r="H2086" t="str">
            <v>CORPORATE DIVESTITURE</v>
          </cell>
          <cell r="I2086" t="str">
            <v>DIVESTED</v>
          </cell>
          <cell r="J2086" t="str">
            <v>DIVESTED DIVS NON DISCO OPS</v>
          </cell>
          <cell r="K2086" t="str">
            <v>CORPORATE</v>
          </cell>
          <cell r="L2086" t="str">
            <v>CORPORATE</v>
          </cell>
        </row>
        <row r="2087">
          <cell r="A2087" t="str">
            <v>E02</v>
          </cell>
          <cell r="B2087" t="str">
            <v>E02-10-A-TX-5AO-050</v>
          </cell>
          <cell r="C2087">
            <v>516</v>
          </cell>
          <cell r="D2087">
            <v>7878</v>
          </cell>
          <cell r="F2087" t="str">
            <v>BFGSI District Elimination Co.</v>
          </cell>
          <cell r="G2087" t="str">
            <v>BU-900</v>
          </cell>
          <cell r="H2087" t="str">
            <v>CORPORATE DIVESTITURE</v>
          </cell>
          <cell r="I2087" t="str">
            <v>DIVESTED</v>
          </cell>
          <cell r="J2087" t="str">
            <v>DIVESTED DIVS NON DISCO OPS</v>
          </cell>
          <cell r="K2087" t="str">
            <v>CORPORATE</v>
          </cell>
          <cell r="L2087" t="str">
            <v>CORPORATE</v>
          </cell>
        </row>
        <row r="2088">
          <cell r="A2088" t="str">
            <v>E03</v>
          </cell>
          <cell r="B2088" t="str">
            <v>E03-10-A-TX-3PO-050</v>
          </cell>
          <cell r="C2088">
            <v>517</v>
          </cell>
          <cell r="D2088">
            <v>7879</v>
          </cell>
          <cell r="F2088" t="str">
            <v>Divest District Elimination Co</v>
          </cell>
          <cell r="G2088" t="str">
            <v>BU-900</v>
          </cell>
          <cell r="H2088" t="str">
            <v>CORPORATE DIVESTITURE</v>
          </cell>
          <cell r="I2088" t="str">
            <v>DIVESTED</v>
          </cell>
          <cell r="J2088" t="str">
            <v>DIVESTED DIVS NON DISCO OPS</v>
          </cell>
          <cell r="K2088" t="str">
            <v>CORPORATE</v>
          </cell>
          <cell r="L2088" t="str">
            <v>CORPORATE</v>
          </cell>
        </row>
        <row r="2089">
          <cell r="A2089" t="str">
            <v>F36</v>
          </cell>
          <cell r="B2089" t="str">
            <v>F36-10-A-AL-7AO-050</v>
          </cell>
          <cell r="C2089">
            <v>576</v>
          </cell>
          <cell r="D2089">
            <v>7880</v>
          </cell>
          <cell r="F2089" t="str">
            <v>Brundidge Landfill</v>
          </cell>
          <cell r="G2089" t="str">
            <v>BU-900</v>
          </cell>
          <cell r="H2089" t="str">
            <v>CORPORATE DIVESTITURE</v>
          </cell>
          <cell r="I2089" t="str">
            <v>DIVESTED</v>
          </cell>
          <cell r="J2089" t="str">
            <v>DIVESTED DIVS NON DISCO OPS</v>
          </cell>
          <cell r="K2089" t="str">
            <v>CORPORATE</v>
          </cell>
          <cell r="L2089" t="str">
            <v>CORPORATE</v>
          </cell>
        </row>
        <row r="2090">
          <cell r="A2090" t="str">
            <v>F64</v>
          </cell>
          <cell r="B2090" t="str">
            <v>F64-10-A-MO-B4O-050</v>
          </cell>
          <cell r="C2090">
            <v>602</v>
          </cell>
          <cell r="D2090">
            <v>7881</v>
          </cell>
          <cell r="F2090" t="str">
            <v>SW (Tate's) Landfill</v>
          </cell>
          <cell r="G2090" t="str">
            <v>BU-900</v>
          </cell>
          <cell r="H2090" t="str">
            <v>CORPORATE DIVESTITURE</v>
          </cell>
          <cell r="I2090" t="str">
            <v>DIVESTED</v>
          </cell>
          <cell r="J2090" t="str">
            <v>DIVESTED DIVS NON DISCO OPS</v>
          </cell>
          <cell r="K2090" t="str">
            <v>CORPORATE</v>
          </cell>
          <cell r="L2090" t="str">
            <v>CORPORATE</v>
          </cell>
        </row>
        <row r="2091">
          <cell r="A2091" t="str">
            <v>R07</v>
          </cell>
          <cell r="B2091" t="str">
            <v>R07-10-A-TN-9BO-050</v>
          </cell>
          <cell r="C2091">
            <v>1270</v>
          </cell>
          <cell r="D2091">
            <v>7882</v>
          </cell>
          <cell r="F2091" t="str">
            <v>Knoxville Recylery</v>
          </cell>
          <cell r="G2091" t="str">
            <v>BU-900</v>
          </cell>
          <cell r="H2091" t="str">
            <v>CORPORATE DIVESTITURE</v>
          </cell>
          <cell r="I2091" t="str">
            <v>DIVESTED</v>
          </cell>
          <cell r="J2091" t="str">
            <v>DIVESTED DIVS NON DISCO OPS</v>
          </cell>
          <cell r="K2091" t="str">
            <v>CORPORATE</v>
          </cell>
          <cell r="L2091" t="str">
            <v>CORPORATE</v>
          </cell>
        </row>
        <row r="2092">
          <cell r="A2092" t="str">
            <v>R85</v>
          </cell>
          <cell r="B2092" t="str">
            <v>R85-10-A-IL-07O-050</v>
          </cell>
          <cell r="C2092">
            <v>1307</v>
          </cell>
          <cell r="D2092">
            <v>7883</v>
          </cell>
          <cell r="F2092" t="str">
            <v>Okaw Valley Recycling</v>
          </cell>
          <cell r="G2092" t="str">
            <v>BU-900</v>
          </cell>
          <cell r="H2092" t="str">
            <v>CORPORATE DIVESTITURE</v>
          </cell>
          <cell r="I2092" t="str">
            <v>DIVESTED</v>
          </cell>
          <cell r="J2092" t="str">
            <v>DIVESTED DIVS NON DISCO OPS</v>
          </cell>
          <cell r="K2092" t="str">
            <v>CORPORATE</v>
          </cell>
          <cell r="L2092" t="str">
            <v>CORPORATE</v>
          </cell>
        </row>
        <row r="2093">
          <cell r="A2093" t="str">
            <v>T33</v>
          </cell>
          <cell r="B2093" t="str">
            <v>T33-10-A-NY-6VO-050</v>
          </cell>
          <cell r="C2093">
            <v>1342</v>
          </cell>
          <cell r="D2093">
            <v>7884</v>
          </cell>
          <cell r="F2093" t="str">
            <v>Recycling Industries, Inc</v>
          </cell>
          <cell r="G2093" t="str">
            <v>BU-900</v>
          </cell>
          <cell r="H2093" t="str">
            <v>CORPORATE DIVESTITURE</v>
          </cell>
          <cell r="I2093" t="str">
            <v>DIVESTED</v>
          </cell>
          <cell r="J2093" t="str">
            <v>DIVESTED DIVS NON DISCO OPS</v>
          </cell>
          <cell r="K2093" t="str">
            <v>CORPORATE</v>
          </cell>
          <cell r="L2093" t="str">
            <v>CORPORATE</v>
          </cell>
        </row>
        <row r="2094">
          <cell r="A2094" t="str">
            <v>T40</v>
          </cell>
          <cell r="B2094" t="str">
            <v>T40-10-A-NY-13O-050</v>
          </cell>
          <cell r="C2094">
            <v>1347</v>
          </cell>
          <cell r="D2094">
            <v>7885</v>
          </cell>
          <cell r="F2094" t="str">
            <v>Mt Kisco Transfer Station</v>
          </cell>
          <cell r="G2094" t="str">
            <v>BU-900</v>
          </cell>
          <cell r="H2094" t="str">
            <v>CORPORATE DIVESTITURE</v>
          </cell>
          <cell r="I2094" t="str">
            <v>DIVESTED</v>
          </cell>
          <cell r="J2094" t="str">
            <v>DIVESTED DIVS NON DISCO OPS</v>
          </cell>
          <cell r="K2094" t="str">
            <v>CORPORATE</v>
          </cell>
          <cell r="L2094" t="str">
            <v>CORPORATE</v>
          </cell>
        </row>
        <row r="2095">
          <cell r="A2095" t="str">
            <v>T46</v>
          </cell>
          <cell r="B2095" t="str">
            <v>T46-10-A-NY-6XO-050</v>
          </cell>
          <cell r="C2095">
            <v>1349</v>
          </cell>
          <cell r="D2095">
            <v>7886</v>
          </cell>
          <cell r="F2095" t="str">
            <v>Metro Enviro Transfer</v>
          </cell>
          <cell r="G2095" t="str">
            <v>BU-900</v>
          </cell>
          <cell r="H2095" t="str">
            <v>CORPORATE DIVESTITURE</v>
          </cell>
          <cell r="I2095" t="str">
            <v>DIVESTED</v>
          </cell>
          <cell r="J2095" t="str">
            <v>DIVESTED DIVS NON DISCO OPS</v>
          </cell>
          <cell r="K2095" t="str">
            <v>CORPORATE</v>
          </cell>
          <cell r="L2095" t="str">
            <v>CORPORATE</v>
          </cell>
        </row>
        <row r="2096">
          <cell r="A2096" t="str">
            <v>U13</v>
          </cell>
          <cell r="B2096" t="str">
            <v>U13-10-A-NY-50O-050</v>
          </cell>
          <cell r="C2096">
            <v>1390</v>
          </cell>
          <cell r="D2096">
            <v>7887</v>
          </cell>
          <cell r="F2096" t="str">
            <v>Selas Transfer</v>
          </cell>
          <cell r="G2096" t="str">
            <v>BU-900</v>
          </cell>
          <cell r="H2096" t="str">
            <v>CORPORATE DIVESTITURE</v>
          </cell>
          <cell r="I2096" t="str">
            <v>DIVESTED</v>
          </cell>
          <cell r="J2096" t="str">
            <v>DIVESTED DIVS NON DISCO OPS</v>
          </cell>
          <cell r="K2096" t="str">
            <v>CORPORATE</v>
          </cell>
          <cell r="L2096" t="str">
            <v>CORPORATE</v>
          </cell>
        </row>
        <row r="2097">
          <cell r="A2097" t="str">
            <v>U17</v>
          </cell>
          <cell r="B2097" t="str">
            <v>U17-10-A-IL-07O-050</v>
          </cell>
          <cell r="C2097">
            <v>1392</v>
          </cell>
          <cell r="D2097">
            <v>7888</v>
          </cell>
          <cell r="F2097" t="str">
            <v>Herrin Transfer Station</v>
          </cell>
          <cell r="G2097" t="str">
            <v>BU-900</v>
          </cell>
          <cell r="H2097" t="str">
            <v>CORPORATE DIVESTITURE</v>
          </cell>
          <cell r="I2097" t="str">
            <v>DIVESTED</v>
          </cell>
          <cell r="J2097" t="str">
            <v>DIVESTED DIVS NON DISCO OPS</v>
          </cell>
          <cell r="K2097" t="str">
            <v>CORPORATE</v>
          </cell>
          <cell r="L2097" t="str">
            <v>CORPORATE</v>
          </cell>
        </row>
        <row r="2098">
          <cell r="A2098" t="str">
            <v>U25</v>
          </cell>
          <cell r="B2098" t="str">
            <v>U25-10-A-VA-9BO-050</v>
          </cell>
          <cell r="C2098">
            <v>1400</v>
          </cell>
          <cell r="D2098">
            <v>7889</v>
          </cell>
          <cell r="F2098" t="str">
            <v>Tidewater T/S</v>
          </cell>
          <cell r="G2098" t="str">
            <v>BU-900</v>
          </cell>
          <cell r="H2098" t="str">
            <v>CORPORATE DIVESTITURE</v>
          </cell>
          <cell r="I2098" t="str">
            <v>DIVESTED</v>
          </cell>
          <cell r="J2098" t="str">
            <v>DIVESTED DIVS NON DISCO OPS</v>
          </cell>
          <cell r="K2098" t="str">
            <v>CORPORATE</v>
          </cell>
          <cell r="L2098" t="str">
            <v>CORPORATE</v>
          </cell>
        </row>
        <row r="2099">
          <cell r="A2099" t="str">
            <v>U40</v>
          </cell>
          <cell r="B2099" t="str">
            <v>U40-10-A-IL-1ZO-050</v>
          </cell>
          <cell r="C2099">
            <v>1413</v>
          </cell>
          <cell r="D2099">
            <v>7890</v>
          </cell>
          <cell r="F2099" t="str">
            <v>City of Paris Transfer</v>
          </cell>
          <cell r="G2099" t="str">
            <v>BU-900</v>
          </cell>
          <cell r="H2099" t="str">
            <v>CORPORATE DIVESTITURE</v>
          </cell>
          <cell r="I2099" t="str">
            <v>DIVESTED</v>
          </cell>
          <cell r="J2099" t="str">
            <v>DIVESTED DIVS NON DISCO OPS</v>
          </cell>
          <cell r="K2099" t="str">
            <v>CORPORATE</v>
          </cell>
          <cell r="L2099" t="str">
            <v>CORPORATE</v>
          </cell>
        </row>
        <row r="2100">
          <cell r="A2100" t="str">
            <v>U44</v>
          </cell>
          <cell r="B2100" t="str">
            <v>U44-10-A-WY-3PO-050</v>
          </cell>
          <cell r="C2100">
            <v>1417</v>
          </cell>
          <cell r="D2100">
            <v>7891</v>
          </cell>
          <cell r="F2100" t="str">
            <v>Westbank Sanitation</v>
          </cell>
          <cell r="G2100" t="str">
            <v>BU-900</v>
          </cell>
          <cell r="H2100" t="str">
            <v>CORPORATE DIVESTITURE</v>
          </cell>
          <cell r="I2100" t="str">
            <v>DIVESTED</v>
          </cell>
          <cell r="J2100" t="str">
            <v>DIVESTED DIVS NON DISCO OPS</v>
          </cell>
          <cell r="K2100" t="str">
            <v>CORPORATE</v>
          </cell>
          <cell r="L2100" t="str">
            <v>CORPORATE</v>
          </cell>
        </row>
        <row r="2101">
          <cell r="A2101" t="str">
            <v>U46</v>
          </cell>
          <cell r="B2101" t="str">
            <v>U46-10-A-CO-3PO-050</v>
          </cell>
          <cell r="C2101">
            <v>1419</v>
          </cell>
          <cell r="D2101">
            <v>7892</v>
          </cell>
          <cell r="F2101" t="str">
            <v>Greeley Transfer Station</v>
          </cell>
          <cell r="G2101" t="str">
            <v>BU-900</v>
          </cell>
          <cell r="H2101" t="str">
            <v>CORPORATE DIVESTITURE</v>
          </cell>
          <cell r="I2101" t="str">
            <v>DIVESTED</v>
          </cell>
          <cell r="J2101" t="str">
            <v>DIVESTED DIVS NON DISCO OPS</v>
          </cell>
          <cell r="K2101" t="str">
            <v>CORPORATE</v>
          </cell>
          <cell r="L2101" t="str">
            <v>CORPORATE</v>
          </cell>
        </row>
        <row r="2102">
          <cell r="A2102" t="str">
            <v>U51</v>
          </cell>
          <cell r="B2102" t="str">
            <v>U51-10-A-KY-9BO-050</v>
          </cell>
          <cell r="C2102">
            <v>1424</v>
          </cell>
          <cell r="D2102">
            <v>7893</v>
          </cell>
          <cell r="F2102" t="str">
            <v>AW  Elizabethtown TS</v>
          </cell>
          <cell r="G2102" t="str">
            <v>BU-900</v>
          </cell>
          <cell r="H2102" t="str">
            <v>CORPORATE DIVESTITURE</v>
          </cell>
          <cell r="I2102" t="str">
            <v>DIVESTED</v>
          </cell>
          <cell r="J2102" t="str">
            <v>DIVESTED DIVS NON DISCO OPS</v>
          </cell>
          <cell r="K2102" t="str">
            <v>CORPORATE</v>
          </cell>
          <cell r="L2102" t="str">
            <v>CORPORATE</v>
          </cell>
        </row>
        <row r="2103">
          <cell r="A2103" t="str">
            <v>U57</v>
          </cell>
          <cell r="B2103" t="str">
            <v>U57-10-A-MO-06O-050</v>
          </cell>
          <cell r="C2103">
            <v>1430</v>
          </cell>
          <cell r="D2103">
            <v>7894</v>
          </cell>
          <cell r="F2103" t="str">
            <v>Harrisonville Transfer</v>
          </cell>
          <cell r="G2103" t="str">
            <v>BU-900</v>
          </cell>
          <cell r="H2103" t="str">
            <v>CORPORATE DIVESTITURE</v>
          </cell>
          <cell r="I2103" t="str">
            <v>DIVESTED</v>
          </cell>
          <cell r="J2103" t="str">
            <v>DIVESTED DIVS NON DISCO OPS</v>
          </cell>
          <cell r="K2103" t="str">
            <v>CORPORATE</v>
          </cell>
          <cell r="L2103" t="str">
            <v>CORPORATE</v>
          </cell>
        </row>
        <row r="2104">
          <cell r="A2104" t="str">
            <v>U69</v>
          </cell>
          <cell r="B2104" t="str">
            <v>U69-10-A-NY-5NO-050</v>
          </cell>
          <cell r="C2104">
            <v>1442</v>
          </cell>
          <cell r="D2104">
            <v>7895</v>
          </cell>
          <cell r="F2104" t="str">
            <v>Scott Ave C&amp;D T/S</v>
          </cell>
          <cell r="G2104" t="str">
            <v>BU-900</v>
          </cell>
          <cell r="H2104" t="str">
            <v>CORPORATE DIVESTITURE</v>
          </cell>
          <cell r="I2104" t="str">
            <v>DIVESTED</v>
          </cell>
          <cell r="J2104" t="str">
            <v>DIVESTED DIVS NON DISCO OPS</v>
          </cell>
          <cell r="K2104" t="str">
            <v>CORPORATE</v>
          </cell>
          <cell r="L2104" t="str">
            <v>CORPORATE</v>
          </cell>
        </row>
        <row r="2105">
          <cell r="A2105" t="str">
            <v>V09</v>
          </cell>
          <cell r="B2105" t="str">
            <v>V09-10-A-CT-3CO-050</v>
          </cell>
          <cell r="C2105">
            <v>1476</v>
          </cell>
          <cell r="D2105">
            <v>7896</v>
          </cell>
          <cell r="F2105" t="str">
            <v>Capital Recycling Brokerage</v>
          </cell>
          <cell r="G2105" t="str">
            <v>BU-900</v>
          </cell>
          <cell r="H2105" t="str">
            <v>CORPORATE DIVESTITURE</v>
          </cell>
          <cell r="I2105" t="str">
            <v>DIVESTED</v>
          </cell>
          <cell r="J2105" t="str">
            <v>DIVESTED DIVS NON DISCO OPS</v>
          </cell>
          <cell r="K2105" t="str">
            <v>CORPORATE</v>
          </cell>
          <cell r="L2105" t="str">
            <v>CORPORATE</v>
          </cell>
        </row>
        <row r="2106">
          <cell r="A2106" t="str">
            <v>V13</v>
          </cell>
          <cell r="B2106" t="str">
            <v>V13-10-A-NY-50O-050</v>
          </cell>
          <cell r="C2106">
            <v>1480</v>
          </cell>
          <cell r="D2106">
            <v>7897</v>
          </cell>
          <cell r="F2106" t="str">
            <v>Island Waste Services MRF</v>
          </cell>
          <cell r="G2106" t="str">
            <v>BU-900</v>
          </cell>
          <cell r="H2106" t="str">
            <v>CORPORATE DIVESTITURE</v>
          </cell>
          <cell r="I2106" t="str">
            <v>DIVESTED</v>
          </cell>
          <cell r="J2106" t="str">
            <v>DIVESTED DIVS NON DISCO OPS</v>
          </cell>
          <cell r="K2106" t="str">
            <v>CORPORATE</v>
          </cell>
          <cell r="L2106" t="str">
            <v>CORPORATE</v>
          </cell>
        </row>
        <row r="2107">
          <cell r="A2107" t="str">
            <v>Y27</v>
          </cell>
          <cell r="B2107" t="str">
            <v>Y27-10-A-IL-3PO-050</v>
          </cell>
          <cell r="C2107">
            <v>1895</v>
          </cell>
          <cell r="D2107">
            <v>7898</v>
          </cell>
          <cell r="F2107" t="str">
            <v>Spoon Ridge Landfill (Contra+)</v>
          </cell>
          <cell r="G2107" t="str">
            <v>BU-900</v>
          </cell>
          <cell r="H2107" t="str">
            <v>CORPORATE DIVESTITURE</v>
          </cell>
          <cell r="I2107" t="str">
            <v>DIVESTED</v>
          </cell>
          <cell r="J2107" t="str">
            <v>DIVESTED DIVS NON DISCO OPS</v>
          </cell>
          <cell r="K2107" t="str">
            <v>CORPORATE</v>
          </cell>
          <cell r="L2107" t="str">
            <v>CORPORATE</v>
          </cell>
        </row>
      </sheetData>
      <sheetData sheetId="12" refreshError="1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map"/>
      <sheetName val="IC subs rev map"/>
      <sheetName val="expenses map"/>
      <sheetName val="IC sub exp map"/>
      <sheetName val="GL09-REV"/>
      <sheetName val="GL09-ICREV"/>
      <sheetName val="GL09-EXP"/>
      <sheetName val="GL09-ICEXP"/>
      <sheetName val="lawson extra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D2" t="str">
            <v>1100.0</v>
          </cell>
          <cell r="E2" t="str">
            <v>Ind Revenue/Route</v>
          </cell>
        </row>
        <row r="3">
          <cell r="D3" t="str">
            <v>1101.0</v>
          </cell>
          <cell r="E3" t="str">
            <v>Ind Revenue/Haul</v>
          </cell>
        </row>
        <row r="4">
          <cell r="D4" t="str">
            <v>1102.0</v>
          </cell>
          <cell r="E4" t="str">
            <v>Ind Net Revenue/Haul</v>
          </cell>
        </row>
        <row r="5">
          <cell r="D5" t="str">
            <v>1105.0</v>
          </cell>
          <cell r="E5" t="str">
            <v>Ind Recyc. Revenue/Ton</v>
          </cell>
        </row>
        <row r="6">
          <cell r="D6" t="str">
            <v>1110.0</v>
          </cell>
          <cell r="E6" t="str">
            <v>Ind Tons/Haul</v>
          </cell>
        </row>
        <row r="7">
          <cell r="D7" t="str">
            <v>1120.0</v>
          </cell>
          <cell r="E7" t="str">
            <v>Ind Hours/Haul</v>
          </cell>
        </row>
        <row r="8">
          <cell r="D8" t="str">
            <v>1121.0</v>
          </cell>
          <cell r="E8" t="str">
            <v>Ind Hauls/Day</v>
          </cell>
        </row>
        <row r="9">
          <cell r="D9" t="str">
            <v>1122.0</v>
          </cell>
          <cell r="E9" t="str">
            <v>Ind Routes/Day</v>
          </cell>
        </row>
        <row r="10">
          <cell r="D10" t="str">
            <v>1125.0</v>
          </cell>
          <cell r="E10" t="str">
            <v>Ind Hauls/Route/Day</v>
          </cell>
        </row>
        <row r="11">
          <cell r="D11" t="str">
            <v>1140.0</v>
          </cell>
          <cell r="E11" t="str">
            <v>Ind Truck Utilization</v>
          </cell>
        </row>
        <row r="12">
          <cell r="D12" t="str">
            <v>1150.0</v>
          </cell>
          <cell r="E12" t="str">
            <v>Ind Maint. Cost/Route</v>
          </cell>
        </row>
        <row r="13">
          <cell r="D13" t="str">
            <v>1200.0</v>
          </cell>
          <cell r="E13" t="str">
            <v>Com Revenue/Route</v>
          </cell>
        </row>
        <row r="14">
          <cell r="D14" t="str">
            <v>1201.0</v>
          </cell>
          <cell r="E14" t="str">
            <v>Com Revenue/Yards Srvd</v>
          </cell>
        </row>
        <row r="15">
          <cell r="D15" t="str">
            <v>1205.0</v>
          </cell>
          <cell r="E15" t="str">
            <v>Com Recyc. Revenue/Ton</v>
          </cell>
        </row>
        <row r="16">
          <cell r="D16" t="str">
            <v>1210.0</v>
          </cell>
          <cell r="E16" t="str">
            <v>Com Lbs/Yards Serviced</v>
          </cell>
        </row>
        <row r="17">
          <cell r="D17" t="str">
            <v>1220.0</v>
          </cell>
          <cell r="E17" t="str">
            <v>Com Yards Serviced/Hour</v>
          </cell>
        </row>
        <row r="18">
          <cell r="D18" t="str">
            <v>1221.0</v>
          </cell>
          <cell r="E18" t="str">
            <v>Com Yards Serviced/Day</v>
          </cell>
        </row>
        <row r="19">
          <cell r="D19" t="str">
            <v>1222.0</v>
          </cell>
          <cell r="E19" t="str">
            <v>Com Routes/Day</v>
          </cell>
        </row>
        <row r="20">
          <cell r="D20" t="str">
            <v>1225.0</v>
          </cell>
          <cell r="E20" t="str">
            <v>Com Yards Serv/Route/Day</v>
          </cell>
        </row>
        <row r="21">
          <cell r="D21" t="str">
            <v>1240.0</v>
          </cell>
          <cell r="E21" t="str">
            <v>Com Truck Utilization</v>
          </cell>
        </row>
        <row r="22">
          <cell r="D22" t="str">
            <v>1250.0</v>
          </cell>
          <cell r="E22" t="str">
            <v>Com Maint. Cost/Route</v>
          </cell>
        </row>
        <row r="23">
          <cell r="D23" t="str">
            <v>1300.0</v>
          </cell>
          <cell r="E23" t="str">
            <v>Resi Revenue/Route</v>
          </cell>
        </row>
        <row r="24">
          <cell r="D24" t="str">
            <v>1301.0</v>
          </cell>
          <cell r="E24" t="str">
            <v>Resi Revenue/Cust Billed</v>
          </cell>
        </row>
        <row r="25">
          <cell r="D25" t="str">
            <v>1305.0</v>
          </cell>
          <cell r="E25" t="str">
            <v>Resi Recyc. Revenue/Ton</v>
          </cell>
        </row>
        <row r="26">
          <cell r="D26" t="str">
            <v>1310.0</v>
          </cell>
          <cell r="E26" t="str">
            <v>Resi Lbs/Cust Serviced</v>
          </cell>
        </row>
        <row r="27">
          <cell r="D27" t="str">
            <v>1320.0</v>
          </cell>
          <cell r="E27" t="str">
            <v>Resi Cust Serviced/Hour</v>
          </cell>
        </row>
        <row r="28">
          <cell r="D28" t="str">
            <v>1321.0</v>
          </cell>
          <cell r="E28" t="str">
            <v>Resi Cust Serviced/Day</v>
          </cell>
        </row>
        <row r="29">
          <cell r="D29" t="str">
            <v>1322.0</v>
          </cell>
          <cell r="E29" t="str">
            <v>Resi Routes/Day</v>
          </cell>
        </row>
        <row r="30">
          <cell r="D30" t="str">
            <v>1325.0</v>
          </cell>
          <cell r="E30" t="str">
            <v>Resi Cust Serv/Route/Day</v>
          </cell>
        </row>
        <row r="31">
          <cell r="D31" t="str">
            <v>1340.0</v>
          </cell>
          <cell r="E31" t="str">
            <v>Resi Truck Utilization</v>
          </cell>
        </row>
        <row r="32">
          <cell r="D32" t="str">
            <v>1350.0</v>
          </cell>
          <cell r="E32" t="str">
            <v>Resi Maint. Cost/Route</v>
          </cell>
        </row>
        <row r="33">
          <cell r="D33" t="str">
            <v>6001.0</v>
          </cell>
          <cell r="E33" t="str">
            <v>LF Revenue/Ton</v>
          </cell>
        </row>
        <row r="34">
          <cell r="D34" t="str">
            <v>6002.0</v>
          </cell>
          <cell r="E34" t="str">
            <v>LF Revenue/External Ton</v>
          </cell>
        </row>
        <row r="35">
          <cell r="D35" t="str">
            <v>6003.0</v>
          </cell>
          <cell r="E35" t="str">
            <v>LF Revenue/Internal Ton</v>
          </cell>
        </row>
        <row r="36">
          <cell r="D36" t="str">
            <v>6005.0</v>
          </cell>
          <cell r="E36" t="str">
            <v>LF Recyc. Revenue/ton</v>
          </cell>
        </row>
        <row r="37">
          <cell r="D37" t="str">
            <v>6050.0</v>
          </cell>
          <cell r="E37" t="str">
            <v>LF UOC Rate-Closr/PostCl</v>
          </cell>
        </row>
        <row r="38">
          <cell r="D38" t="str">
            <v>6052.0</v>
          </cell>
          <cell r="E38" t="str">
            <v>LF UOC Rate-Depletion</v>
          </cell>
        </row>
        <row r="39">
          <cell r="D39" t="str">
            <v>6054.0</v>
          </cell>
          <cell r="E39" t="str">
            <v>LF UOC Rate-Amortization</v>
          </cell>
        </row>
        <row r="40">
          <cell r="D40" t="str">
            <v>6201.0</v>
          </cell>
          <cell r="E40" t="str">
            <v>TS Revenue/Ton</v>
          </cell>
        </row>
        <row r="41">
          <cell r="D41" t="str">
            <v>6202.0</v>
          </cell>
          <cell r="E41" t="str">
            <v>TS Revenue/External Ton</v>
          </cell>
        </row>
        <row r="42">
          <cell r="D42" t="str">
            <v>6203.0</v>
          </cell>
          <cell r="E42" t="str">
            <v>TS Revenue/Internal Ton</v>
          </cell>
        </row>
        <row r="43">
          <cell r="D43" t="str">
            <v>6205.0</v>
          </cell>
          <cell r="E43" t="str">
            <v>TS Recyc. Revenue/Ton</v>
          </cell>
        </row>
        <row r="44">
          <cell r="D44" t="str">
            <v>6401.0</v>
          </cell>
          <cell r="E44" t="str">
            <v>Recyclables Revenue/Ton</v>
          </cell>
        </row>
        <row r="45">
          <cell r="D45" t="str">
            <v>1103.0</v>
          </cell>
          <cell r="E45" t="str">
            <v>Ind Rev/Haul Perm</v>
          </cell>
        </row>
        <row r="46">
          <cell r="D46" t="str">
            <v>1104.0</v>
          </cell>
          <cell r="E46" t="str">
            <v>Ind Rev/Haul Temp</v>
          </cell>
        </row>
        <row r="47">
          <cell r="D47" t="str">
            <v>301900.0</v>
          </cell>
          <cell r="E47" t="str">
            <v>COth Default O/S</v>
          </cell>
        </row>
        <row r="48">
          <cell r="D48" t="str">
            <v>301920.0</v>
          </cell>
          <cell r="E48" t="str">
            <v>COth Recyc Default O/S</v>
          </cell>
        </row>
        <row r="49">
          <cell r="D49" t="str">
            <v>301950.0</v>
          </cell>
          <cell r="E49" t="str">
            <v>COth Subcntrct O/S</v>
          </cell>
        </row>
        <row r="50">
          <cell r="D50" t="str">
            <v>301955.0</v>
          </cell>
          <cell r="E50" t="str">
            <v>COth Toilets O/S</v>
          </cell>
        </row>
        <row r="51">
          <cell r="D51" t="str">
            <v>301958.0</v>
          </cell>
          <cell r="E51" t="str">
            <v>COth Medical O/S</v>
          </cell>
        </row>
        <row r="52">
          <cell r="D52" t="str">
            <v>301960.0</v>
          </cell>
          <cell r="E52" t="str">
            <v>COth SOM- OCC O/S</v>
          </cell>
        </row>
        <row r="53">
          <cell r="D53" t="str">
            <v>301961.0</v>
          </cell>
          <cell r="E53" t="str">
            <v>COth SOM-ONP O/S</v>
          </cell>
        </row>
        <row r="54">
          <cell r="D54" t="str">
            <v>301968.0</v>
          </cell>
          <cell r="E54" t="str">
            <v>COth SOM-Othr O/S</v>
          </cell>
        </row>
        <row r="55">
          <cell r="D55" t="str">
            <v>301968.20</v>
          </cell>
          <cell r="E55" t="str">
            <v>COth SOM-Paper O/S</v>
          </cell>
        </row>
        <row r="56">
          <cell r="D56" t="str">
            <v>301968.21</v>
          </cell>
          <cell r="E56" t="str">
            <v>COth SOM-Plastic O/S</v>
          </cell>
        </row>
        <row r="57">
          <cell r="D57" t="str">
            <v>301968.22</v>
          </cell>
          <cell r="E57" t="str">
            <v>COth SOM-Aluminum O/S</v>
          </cell>
        </row>
        <row r="58">
          <cell r="D58" t="str">
            <v>301968.23</v>
          </cell>
          <cell r="E58" t="str">
            <v>COth SOM-Tin O/S</v>
          </cell>
        </row>
        <row r="59">
          <cell r="D59" t="str">
            <v>301968.24</v>
          </cell>
          <cell r="E59" t="str">
            <v>COth SOM-Metal O/S</v>
          </cell>
        </row>
        <row r="60">
          <cell r="D60" t="str">
            <v>301968.25</v>
          </cell>
          <cell r="E60" t="str">
            <v>COth SOM-Glass O/S</v>
          </cell>
        </row>
        <row r="61">
          <cell r="D61" t="str">
            <v>301968.26</v>
          </cell>
          <cell r="E61" t="str">
            <v>COth SOM-Organics O/S</v>
          </cell>
        </row>
        <row r="62">
          <cell r="D62" t="str">
            <v>301968.27</v>
          </cell>
          <cell r="E62" t="str">
            <v>COth SOM-Other O/S</v>
          </cell>
        </row>
        <row r="63">
          <cell r="D63" t="str">
            <v>301969.0</v>
          </cell>
          <cell r="E63" t="str">
            <v>COth SOM-Legacy O/S</v>
          </cell>
        </row>
        <row r="64">
          <cell r="D64" t="str">
            <v>301990.0</v>
          </cell>
          <cell r="E64" t="str">
            <v>COth FF Pass Thrgh O/S</v>
          </cell>
        </row>
        <row r="65">
          <cell r="D65" t="str">
            <v>301995.0</v>
          </cell>
          <cell r="E65" t="str">
            <v>COth Env Fee O/S</v>
          </cell>
        </row>
        <row r="66">
          <cell r="D66" t="str">
            <v>301996.0</v>
          </cell>
          <cell r="E66" t="str">
            <v>COth Fuel Fee O/S</v>
          </cell>
        </row>
        <row r="67">
          <cell r="D67" t="str">
            <v>301997.0</v>
          </cell>
          <cell r="E67" t="str">
            <v>COth Resale-NwAssets O/S</v>
          </cell>
        </row>
        <row r="68">
          <cell r="D68" t="str">
            <v>301998.0</v>
          </cell>
          <cell r="E68" t="str">
            <v>COth Donated Services</v>
          </cell>
        </row>
        <row r="69">
          <cell r="D69" t="str">
            <v>301999.0</v>
          </cell>
          <cell r="E69" t="str">
            <v>COth Other O/S</v>
          </cell>
        </row>
        <row r="70">
          <cell r="D70" t="str">
            <v>311900.0</v>
          </cell>
          <cell r="E70" t="str">
            <v>COth Default I/C</v>
          </cell>
        </row>
        <row r="71">
          <cell r="D71" t="str">
            <v>311920.0</v>
          </cell>
          <cell r="E71" t="str">
            <v>COth Recyle Default I/C</v>
          </cell>
        </row>
        <row r="72">
          <cell r="D72" t="str">
            <v>311950.0</v>
          </cell>
          <cell r="E72" t="str">
            <v>COth Subcntrct I/C</v>
          </cell>
        </row>
        <row r="73">
          <cell r="D73" t="str">
            <v>311955.0</v>
          </cell>
          <cell r="E73" t="str">
            <v>COth Toilets I/C</v>
          </cell>
        </row>
        <row r="74">
          <cell r="D74" t="str">
            <v>311958.0</v>
          </cell>
          <cell r="E74" t="str">
            <v>COth Medical I/C</v>
          </cell>
        </row>
        <row r="75">
          <cell r="D75" t="str">
            <v>311960.0</v>
          </cell>
          <cell r="E75" t="str">
            <v>COth SOM-OCC  I/C</v>
          </cell>
        </row>
        <row r="76">
          <cell r="D76" t="str">
            <v>311961.0</v>
          </cell>
          <cell r="E76" t="str">
            <v>COth SOM-ONP I/C</v>
          </cell>
        </row>
        <row r="77">
          <cell r="D77" t="str">
            <v>311968.0</v>
          </cell>
          <cell r="E77" t="str">
            <v>COth SOM-Other I/C</v>
          </cell>
        </row>
        <row r="78">
          <cell r="D78" t="str">
            <v>311968.20</v>
          </cell>
          <cell r="E78" t="str">
            <v>COth SOM-Paper I/C</v>
          </cell>
        </row>
        <row r="79">
          <cell r="D79" t="str">
            <v>311968.21</v>
          </cell>
          <cell r="E79" t="str">
            <v>COth SOM-Plastic I/C</v>
          </cell>
        </row>
        <row r="80">
          <cell r="D80" t="str">
            <v>311968.22</v>
          </cell>
          <cell r="E80" t="str">
            <v>COth SOM-Aluminum I/C</v>
          </cell>
        </row>
        <row r="81">
          <cell r="D81" t="str">
            <v>311968.23</v>
          </cell>
          <cell r="E81" t="str">
            <v>COth SOM-Tin I/C</v>
          </cell>
        </row>
        <row r="82">
          <cell r="D82" t="str">
            <v>311968.24</v>
          </cell>
          <cell r="E82" t="str">
            <v>COth SOM-Metal I/C</v>
          </cell>
        </row>
        <row r="83">
          <cell r="D83" t="str">
            <v>311968.25</v>
          </cell>
          <cell r="E83" t="str">
            <v>COth SOM-Glass I/C</v>
          </cell>
        </row>
        <row r="84">
          <cell r="D84" t="str">
            <v>311968.26</v>
          </cell>
          <cell r="E84" t="str">
            <v>COth SOM-Organics I/C</v>
          </cell>
        </row>
        <row r="85">
          <cell r="D85" t="str">
            <v>311968.27</v>
          </cell>
          <cell r="E85" t="str">
            <v>COth SOM-Other  I/C</v>
          </cell>
        </row>
        <row r="86">
          <cell r="D86" t="str">
            <v>311969.0</v>
          </cell>
          <cell r="E86" t="str">
            <v>COth SOM-Legacy I/C</v>
          </cell>
        </row>
        <row r="87">
          <cell r="D87" t="str">
            <v>311998.0</v>
          </cell>
          <cell r="E87" t="str">
            <v>COth Other Rev Legacy I/C</v>
          </cell>
        </row>
        <row r="88">
          <cell r="D88" t="str">
            <v>311999.0</v>
          </cell>
          <cell r="E88" t="str">
            <v>COth Other Inter/C</v>
          </cell>
        </row>
        <row r="89">
          <cell r="D89" t="str">
            <v>321900.0</v>
          </cell>
          <cell r="E89" t="str">
            <v>COth Default I/D</v>
          </cell>
        </row>
        <row r="90">
          <cell r="D90" t="str">
            <v>321950.0</v>
          </cell>
          <cell r="E90" t="str">
            <v>COther Subcontract I/D</v>
          </cell>
        </row>
        <row r="91">
          <cell r="D91" t="str">
            <v>321960.0</v>
          </cell>
          <cell r="E91" t="str">
            <v>COth SOM-OCC I/D</v>
          </cell>
        </row>
        <row r="92">
          <cell r="D92" t="str">
            <v>321961.0</v>
          </cell>
          <cell r="E92" t="str">
            <v>COth SOM-ONP I/D</v>
          </cell>
        </row>
        <row r="93">
          <cell r="D93" t="str">
            <v>321968.0</v>
          </cell>
          <cell r="E93" t="str">
            <v>COth SOM-Other I/D</v>
          </cell>
        </row>
        <row r="94">
          <cell r="D94" t="str">
            <v>321968.20</v>
          </cell>
          <cell r="E94" t="str">
            <v>COth SOM-Paper I/D</v>
          </cell>
        </row>
        <row r="95">
          <cell r="D95" t="str">
            <v>321968.21</v>
          </cell>
          <cell r="E95" t="str">
            <v>COth SOM-Plastic I/D</v>
          </cell>
        </row>
        <row r="96">
          <cell r="D96" t="str">
            <v>321968.22</v>
          </cell>
          <cell r="E96" t="str">
            <v>COth SOM-Aluminum I/D</v>
          </cell>
        </row>
        <row r="97">
          <cell r="D97" t="str">
            <v>321968.23</v>
          </cell>
          <cell r="E97" t="str">
            <v>COth SOM-Tin I/D</v>
          </cell>
        </row>
        <row r="98">
          <cell r="D98" t="str">
            <v>321968.24</v>
          </cell>
          <cell r="E98" t="str">
            <v>COth SOM-Metal I/D</v>
          </cell>
        </row>
        <row r="99">
          <cell r="D99" t="str">
            <v>321968.25</v>
          </cell>
          <cell r="E99" t="str">
            <v>COth SOM-Glass I/D</v>
          </cell>
        </row>
        <row r="100">
          <cell r="D100" t="str">
            <v>321968.26</v>
          </cell>
          <cell r="E100" t="str">
            <v>Coll SOM-Organics I/D</v>
          </cell>
        </row>
        <row r="101">
          <cell r="D101" t="str">
            <v>321968.27</v>
          </cell>
          <cell r="E101" t="str">
            <v>Coll SOM-Other I/D</v>
          </cell>
        </row>
        <row r="102">
          <cell r="D102" t="str">
            <v>321999.0</v>
          </cell>
          <cell r="E102" t="str">
            <v>COth Other Rev I/D</v>
          </cell>
        </row>
        <row r="103">
          <cell r="D103" t="str">
            <v>81400.0</v>
          </cell>
          <cell r="E103" t="str">
            <v>Coll Other Drivers</v>
          </cell>
        </row>
        <row r="104">
          <cell r="D104" t="str">
            <v>81401.0</v>
          </cell>
          <cell r="E104" t="str">
            <v>Coll Other Helpers</v>
          </cell>
        </row>
        <row r="105">
          <cell r="D105" t="str">
            <v>401990.0</v>
          </cell>
          <cell r="E105" t="str">
            <v>COth FF Non Pass Thrgh O/S</v>
          </cell>
        </row>
        <row r="106">
          <cell r="D106" t="str">
            <v>401997.0</v>
          </cell>
          <cell r="E106" t="str">
            <v>COth COGS Rsle NewAssts O/S</v>
          </cell>
        </row>
        <row r="107">
          <cell r="D107" t="str">
            <v>401999.0</v>
          </cell>
          <cell r="E107" t="str">
            <v>COth COGS Other O/S</v>
          </cell>
        </row>
        <row r="108">
          <cell r="D108" t="str">
            <v>411999.0</v>
          </cell>
          <cell r="E108" t="str">
            <v>COth COGS Other I/C</v>
          </cell>
        </row>
        <row r="109">
          <cell r="D109" t="str">
            <v>421999.0</v>
          </cell>
          <cell r="E109" t="str">
            <v>Coll Oth COGS Other Intra/D</v>
          </cell>
        </row>
        <row r="110">
          <cell r="D110" t="str">
            <v>401900.0</v>
          </cell>
          <cell r="E110" t="str">
            <v>COth Disposal O/S</v>
          </cell>
        </row>
        <row r="111">
          <cell r="D111" t="str">
            <v>401955.0</v>
          </cell>
          <cell r="E111" t="str">
            <v>COth Disposal Toilets O/S</v>
          </cell>
        </row>
        <row r="112">
          <cell r="D112" t="str">
            <v>401958.0</v>
          </cell>
          <cell r="E112" t="str">
            <v>COth Disposal Med Waste O/S</v>
          </cell>
        </row>
        <row r="113">
          <cell r="D113" t="str">
            <v>411900.0</v>
          </cell>
          <cell r="E113" t="str">
            <v>COth Disposal-Default I/C</v>
          </cell>
        </row>
        <row r="114">
          <cell r="D114" t="str">
            <v>411955.0</v>
          </cell>
          <cell r="E114" t="str">
            <v>COth Disposal-Toilets I/C</v>
          </cell>
        </row>
        <row r="115">
          <cell r="D115" t="str">
            <v>411958.0</v>
          </cell>
          <cell r="E115" t="str">
            <v>COth Disposal-Med Waste I/C</v>
          </cell>
        </row>
        <row r="116">
          <cell r="D116" t="str">
            <v>421900.0</v>
          </cell>
          <cell r="E116" t="str">
            <v>Coll Oth Disp Intra/D Default</v>
          </cell>
        </row>
        <row r="117">
          <cell r="D117" t="str">
            <v>421955.0</v>
          </cell>
          <cell r="E117" t="str">
            <v>Coll Oth Disp Intra/D Toilets</v>
          </cell>
        </row>
        <row r="118">
          <cell r="D118" t="str">
            <v>421958.0</v>
          </cell>
          <cell r="E118" t="str">
            <v>Coll Oth Disp Intra/D Med Wste</v>
          </cell>
        </row>
        <row r="119">
          <cell r="D119" t="str">
            <v>401960.0</v>
          </cell>
          <cell r="E119" t="str">
            <v>COth COGS Rec-OCC O/S</v>
          </cell>
        </row>
        <row r="120">
          <cell r="D120" t="str">
            <v>411960.0</v>
          </cell>
          <cell r="E120" t="str">
            <v>COth COGS Rec-OCC I/C</v>
          </cell>
        </row>
        <row r="121">
          <cell r="D121" t="str">
            <v>421960.0</v>
          </cell>
          <cell r="E121" t="str">
            <v>Coll Oth COGS Rec-OCC Intra/D</v>
          </cell>
        </row>
        <row r="122">
          <cell r="D122" t="str">
            <v>401961.0</v>
          </cell>
          <cell r="E122" t="str">
            <v>COth COGS Rec-ONP O/S</v>
          </cell>
        </row>
        <row r="123">
          <cell r="D123" t="str">
            <v>411961.0</v>
          </cell>
          <cell r="E123" t="str">
            <v>COth COGS Rec-ONP I/C</v>
          </cell>
        </row>
        <row r="124">
          <cell r="D124" t="str">
            <v>421961.0</v>
          </cell>
          <cell r="E124" t="str">
            <v>Coll Oth COGS Rec-ONP Intra/D</v>
          </cell>
        </row>
        <row r="125">
          <cell r="D125" t="str">
            <v>401968.0</v>
          </cell>
          <cell r="E125" t="str">
            <v>COth COGS Rec-Other O/S</v>
          </cell>
        </row>
        <row r="126">
          <cell r="D126" t="str">
            <v>401968.20</v>
          </cell>
          <cell r="E126" t="str">
            <v>COth COGS Rec Paper O/S</v>
          </cell>
        </row>
        <row r="127">
          <cell r="D127" t="str">
            <v>401968.21</v>
          </cell>
          <cell r="E127" t="str">
            <v>COth COGS Rec Plastic O/S</v>
          </cell>
        </row>
        <row r="128">
          <cell r="D128" t="str">
            <v>401968.22</v>
          </cell>
          <cell r="E128" t="str">
            <v>COth COGS Rec Aluminum O/S</v>
          </cell>
        </row>
        <row r="129">
          <cell r="D129" t="str">
            <v>401968.23</v>
          </cell>
          <cell r="E129" t="str">
            <v>COth COGS Rec Tin O/S</v>
          </cell>
        </row>
        <row r="130">
          <cell r="D130" t="str">
            <v>401968.24</v>
          </cell>
          <cell r="E130" t="str">
            <v>COth COGS Rec Metal O/S</v>
          </cell>
        </row>
        <row r="131">
          <cell r="D131" t="str">
            <v>401968.25</v>
          </cell>
          <cell r="E131" t="str">
            <v>COth COGS Rec Glass O/S</v>
          </cell>
        </row>
        <row r="132">
          <cell r="D132" t="str">
            <v>401968.26</v>
          </cell>
          <cell r="E132" t="str">
            <v>COth CoGS Rec Organics O/S</v>
          </cell>
        </row>
        <row r="133">
          <cell r="D133" t="str">
            <v>401968.27</v>
          </cell>
          <cell r="E133" t="str">
            <v>COth COGS Rec Other O/S</v>
          </cell>
        </row>
        <row r="134">
          <cell r="D134" t="str">
            <v>401968.29</v>
          </cell>
          <cell r="E134" t="str">
            <v>COth COGS - Inactive</v>
          </cell>
        </row>
        <row r="135">
          <cell r="D135" t="str">
            <v>401969.0</v>
          </cell>
          <cell r="E135" t="str">
            <v>COth COGS-Legacy Rec O/S</v>
          </cell>
        </row>
        <row r="136">
          <cell r="D136" t="str">
            <v>411968.0</v>
          </cell>
          <cell r="E136" t="str">
            <v>COth COGS Rec-Other I/C</v>
          </cell>
        </row>
        <row r="137">
          <cell r="D137" t="str">
            <v>411968.20</v>
          </cell>
          <cell r="E137" t="str">
            <v>COth COGS Rec Paper I/C</v>
          </cell>
        </row>
        <row r="138">
          <cell r="D138" t="str">
            <v>411968.21</v>
          </cell>
          <cell r="E138" t="str">
            <v>COth COGS Rec Plastic I/C</v>
          </cell>
        </row>
        <row r="139">
          <cell r="D139" t="str">
            <v>411968.22</v>
          </cell>
          <cell r="E139" t="str">
            <v>COth COGS Rec Alum I/C</v>
          </cell>
        </row>
        <row r="140">
          <cell r="D140" t="str">
            <v>411968.23</v>
          </cell>
          <cell r="E140" t="str">
            <v>COth COGS Rec Tin I/C</v>
          </cell>
        </row>
        <row r="141">
          <cell r="D141" t="str">
            <v>411968.24</v>
          </cell>
          <cell r="E141" t="str">
            <v>COth COGS Rec Metal I/C</v>
          </cell>
        </row>
        <row r="142">
          <cell r="D142" t="str">
            <v>411968.25</v>
          </cell>
          <cell r="E142" t="str">
            <v>COth COGS Rec Glass I/C</v>
          </cell>
        </row>
        <row r="143">
          <cell r="D143" t="str">
            <v>411968.26</v>
          </cell>
          <cell r="E143" t="str">
            <v>COth COGS Rec Organics I/C</v>
          </cell>
        </row>
        <row r="144">
          <cell r="D144" t="str">
            <v>411968.27</v>
          </cell>
          <cell r="E144" t="str">
            <v>COth COGS Rec Other I/C</v>
          </cell>
        </row>
        <row r="145">
          <cell r="D145" t="str">
            <v>411969.0</v>
          </cell>
          <cell r="E145" t="str">
            <v>COth COGS Rec-Legacy I/C</v>
          </cell>
        </row>
        <row r="146">
          <cell r="D146" t="str">
            <v>421968.0</v>
          </cell>
          <cell r="E146" t="str">
            <v>Coll Oth COGS Rec-Oth Intra/D</v>
          </cell>
        </row>
        <row r="147">
          <cell r="D147" t="str">
            <v>421968.20</v>
          </cell>
          <cell r="E147" t="str">
            <v>Coll Oth CGS Rec Intra/D Paper</v>
          </cell>
        </row>
        <row r="148">
          <cell r="D148" t="str">
            <v>421968.21</v>
          </cell>
          <cell r="E148" t="str">
            <v>Coll Oth CGS Rec Intra/D Plstc</v>
          </cell>
        </row>
        <row r="149">
          <cell r="D149" t="str">
            <v>421968.22</v>
          </cell>
          <cell r="E149" t="str">
            <v>Coll Oth CGS Rec Intra/D Alum</v>
          </cell>
        </row>
        <row r="150">
          <cell r="D150" t="str">
            <v>421968.23</v>
          </cell>
          <cell r="E150" t="str">
            <v>Coll Oth CGS Rec Intra/D Tin</v>
          </cell>
        </row>
        <row r="151">
          <cell r="D151" t="str">
            <v>421968.24</v>
          </cell>
          <cell r="E151" t="str">
            <v>Coll Oth CGS Rec Intra/D Metl</v>
          </cell>
        </row>
        <row r="152">
          <cell r="D152" t="str">
            <v>421968.25</v>
          </cell>
          <cell r="E152" t="str">
            <v>Coll Oth CGS Rec Intra/D Glas</v>
          </cell>
        </row>
        <row r="153">
          <cell r="D153" t="str">
            <v>421968.26</v>
          </cell>
          <cell r="E153" t="str">
            <v>Coll Oth CGS Rec Intra/D Orgnc</v>
          </cell>
        </row>
        <row r="154">
          <cell r="D154" t="str">
            <v>421968.27</v>
          </cell>
          <cell r="E154" t="str">
            <v>Coll Oth CGS Rec Intra/D Othr</v>
          </cell>
        </row>
        <row r="155">
          <cell r="D155" t="str">
            <v>401992.0</v>
          </cell>
          <cell r="E155" t="str">
            <v>COth Subcontract Haul O/S</v>
          </cell>
        </row>
        <row r="156">
          <cell r="D156" t="str">
            <v>411992.0</v>
          </cell>
          <cell r="E156" t="str">
            <v>COth Subcontract Haul I/C</v>
          </cell>
        </row>
        <row r="157">
          <cell r="D157" t="str">
            <v>421992.0</v>
          </cell>
          <cell r="E157" t="str">
            <v>Coll Othr Subcontract Haul I/D</v>
          </cell>
        </row>
        <row r="158">
          <cell r="D158" t="str">
            <v>19200.0</v>
          </cell>
          <cell r="E158" t="str">
            <v>COth-Disposal Tns O/S</v>
          </cell>
        </row>
        <row r="159">
          <cell r="D159" t="str">
            <v>19201.0</v>
          </cell>
          <cell r="E159" t="str">
            <v>COth-Disposal Tns I/C</v>
          </cell>
        </row>
        <row r="160">
          <cell r="D160" t="str">
            <v>19350.0</v>
          </cell>
          <cell r="E160" t="str">
            <v>COth-OCC Tns O/S</v>
          </cell>
        </row>
        <row r="161">
          <cell r="D161" t="str">
            <v>19351.0</v>
          </cell>
          <cell r="E161" t="str">
            <v>COth-OCC Tns I/C</v>
          </cell>
        </row>
        <row r="162">
          <cell r="D162" t="str">
            <v>19352.0</v>
          </cell>
          <cell r="E162" t="str">
            <v>COth-ONP Tns O/S</v>
          </cell>
        </row>
        <row r="163">
          <cell r="D163" t="str">
            <v>19353.0</v>
          </cell>
          <cell r="E163" t="str">
            <v>COth-ONP Tns I/C</v>
          </cell>
        </row>
        <row r="164">
          <cell r="D164" t="str">
            <v>19398.0</v>
          </cell>
          <cell r="E164" t="str">
            <v>COth-Recyl Oth Tns O/S</v>
          </cell>
        </row>
        <row r="165">
          <cell r="D165" t="str">
            <v>19399.0</v>
          </cell>
          <cell r="E165" t="str">
            <v>COth-Recyl Oth Tns I/C</v>
          </cell>
        </row>
        <row r="166">
          <cell r="D166" t="str">
            <v>19500.0</v>
          </cell>
          <cell r="E166" t="str">
            <v>COth-Net Rate Increase</v>
          </cell>
        </row>
        <row r="167">
          <cell r="D167" t="str">
            <v>19501.0</v>
          </cell>
          <cell r="E167" t="str">
            <v>COth-Fuel Rate Increase</v>
          </cell>
        </row>
        <row r="168">
          <cell r="D168" t="str">
            <v>19502.0</v>
          </cell>
          <cell r="E168" t="str">
            <v>COth-Env Rate Increase</v>
          </cell>
        </row>
        <row r="169">
          <cell r="D169" t="str">
            <v>19530.0</v>
          </cell>
          <cell r="E169" t="str">
            <v>COth-New Business Rev</v>
          </cell>
        </row>
        <row r="170">
          <cell r="D170" t="str">
            <v>19535.0</v>
          </cell>
          <cell r="E170" t="str">
            <v>COth-New Business Units</v>
          </cell>
        </row>
        <row r="171">
          <cell r="D171" t="str">
            <v>19540.0</v>
          </cell>
          <cell r="E171" t="str">
            <v>COth-Lost Business Rev</v>
          </cell>
        </row>
        <row r="172">
          <cell r="D172" t="str">
            <v>19545.0</v>
          </cell>
          <cell r="E172" t="str">
            <v>COth-Lost Business Units</v>
          </cell>
        </row>
        <row r="173">
          <cell r="D173" t="str">
            <v>19547.0</v>
          </cell>
          <cell r="E173" t="str">
            <v>COth-Inc/(Dec) Exist Rev</v>
          </cell>
        </row>
        <row r="174">
          <cell r="D174" t="str">
            <v>19549.0</v>
          </cell>
          <cell r="E174" t="str">
            <v>COth-Inc/(Dec) Exist Units</v>
          </cell>
        </row>
        <row r="175">
          <cell r="D175" t="str">
            <v>19550.0</v>
          </cell>
          <cell r="E175" t="str">
            <v>COth-Franchise Busin Rev</v>
          </cell>
        </row>
        <row r="176">
          <cell r="D176" t="str">
            <v>19555.0</v>
          </cell>
          <cell r="E176" t="str">
            <v>COth-Franchise Busin Units</v>
          </cell>
        </row>
        <row r="177">
          <cell r="D177" t="str">
            <v>19560.0</v>
          </cell>
          <cell r="E177" t="str">
            <v>COth-New Temp Rev</v>
          </cell>
        </row>
        <row r="178">
          <cell r="D178" t="str">
            <v>19565.0</v>
          </cell>
          <cell r="E178" t="str">
            <v>COth-New Temp Units</v>
          </cell>
        </row>
        <row r="179">
          <cell r="D179" t="str">
            <v>19570.0</v>
          </cell>
          <cell r="E179" t="str">
            <v>COth-Season inc/(dec) Rev</v>
          </cell>
        </row>
        <row r="180">
          <cell r="D180" t="str">
            <v>19575.0</v>
          </cell>
          <cell r="E180" t="str">
            <v>COth-Season inc/(dec) Unit</v>
          </cell>
        </row>
        <row r="181">
          <cell r="D181" t="str">
            <v>19525.0</v>
          </cell>
          <cell r="E181" t="str">
            <v>Inactive1</v>
          </cell>
        </row>
        <row r="182">
          <cell r="D182" t="str">
            <v>19001.0</v>
          </cell>
          <cell r="E182" t="str">
            <v>COTH-Key Statistic</v>
          </cell>
        </row>
        <row r="183">
          <cell r="D183" t="str">
            <v>19003.0</v>
          </cell>
          <cell r="E183" t="str">
            <v>COTH-Driver Hours</v>
          </cell>
        </row>
        <row r="184">
          <cell r="D184" t="str">
            <v>19004.0</v>
          </cell>
          <cell r="E184" t="str">
            <v>COTH-Helper Hours</v>
          </cell>
        </row>
        <row r="185">
          <cell r="D185" t="str">
            <v>19012.0</v>
          </cell>
          <cell r="E185" t="str">
            <v>COTH-Engine Hours</v>
          </cell>
        </row>
        <row r="186">
          <cell r="D186" t="str">
            <v>19100.0</v>
          </cell>
          <cell r="E186" t="str">
            <v>COTH-Trucks/Roll-Off</v>
          </cell>
        </row>
        <row r="187">
          <cell r="D187" t="str">
            <v>19122.0</v>
          </cell>
          <cell r="E187" t="str">
            <v>COTH-Trucks/RPV Other</v>
          </cell>
        </row>
        <row r="188">
          <cell r="D188" t="str">
            <v>19125.0</v>
          </cell>
          <cell r="E188" t="str">
            <v>COTH-Tractors</v>
          </cell>
        </row>
        <row r="189">
          <cell r="D189" t="str">
            <v>19505.0</v>
          </cell>
          <cell r="E189" t="str">
            <v>COth-Budgeted Sales</v>
          </cell>
        </row>
        <row r="190">
          <cell r="D190" t="str">
            <v>19510.0</v>
          </cell>
          <cell r="E190" t="str">
            <v>COth-Prior Mth End Revenu</v>
          </cell>
        </row>
        <row r="191">
          <cell r="D191" t="str">
            <v>19515.0</v>
          </cell>
          <cell r="E191" t="str">
            <v>COth-Prior Mth Ending Unit</v>
          </cell>
        </row>
        <row r="192">
          <cell r="D192" t="str">
            <v>19520.0</v>
          </cell>
          <cell r="E192" t="str">
            <v>COth-Increm Rev/WrkDy</v>
          </cell>
        </row>
        <row r="193">
          <cell r="D193" t="str">
            <v>19980.0</v>
          </cell>
          <cell r="E193" t="str">
            <v>COth-PI Rest</v>
          </cell>
        </row>
        <row r="194">
          <cell r="D194" t="str">
            <v>19981.0</v>
          </cell>
          <cell r="E194" t="str">
            <v>COth-PI Open</v>
          </cell>
        </row>
        <row r="195">
          <cell r="D195" t="str">
            <v>19990.0</v>
          </cell>
          <cell r="E195" t="str">
            <v>Coth-Franch/Muni PI</v>
          </cell>
        </row>
        <row r="196">
          <cell r="D196" t="str">
            <v>19995.10</v>
          </cell>
          <cell r="E196" t="str">
            <v>COTH-Restrict</v>
          </cell>
        </row>
        <row r="197">
          <cell r="D197" t="str">
            <v>19995.40</v>
          </cell>
          <cell r="E197" t="str">
            <v>COTH-w/o Restrict</v>
          </cell>
        </row>
        <row r="198">
          <cell r="D198" t="str">
            <v>19995.90</v>
          </cell>
          <cell r="E198" t="str">
            <v>COTH-Franch/Muni</v>
          </cell>
        </row>
        <row r="199">
          <cell r="D199" t="str">
            <v>19996.10</v>
          </cell>
          <cell r="E199" t="str">
            <v>COTH-Rev Restrict</v>
          </cell>
        </row>
        <row r="200">
          <cell r="D200" t="str">
            <v>19996.40</v>
          </cell>
          <cell r="E200" t="str">
            <v>COTH-Rev w/o Restrict</v>
          </cell>
        </row>
        <row r="201">
          <cell r="D201" t="str">
            <v>19996.90</v>
          </cell>
          <cell r="E201" t="str">
            <v>COTH-Rev Franch/Muni</v>
          </cell>
        </row>
        <row r="202">
          <cell r="D202" t="str">
            <v>19000.0</v>
          </cell>
          <cell r="E202" t="str">
            <v>COTH-Workdays</v>
          </cell>
        </row>
        <row r="203">
          <cell r="D203" t="str">
            <v>81200.0</v>
          </cell>
          <cell r="E203" t="str">
            <v>Comm Drivers</v>
          </cell>
        </row>
        <row r="204">
          <cell r="D204" t="str">
            <v>81201.0</v>
          </cell>
          <cell r="E204" t="str">
            <v>Comm Helpers</v>
          </cell>
        </row>
        <row r="205">
          <cell r="D205" t="str">
            <v>12600.0</v>
          </cell>
          <cell r="E205" t="str">
            <v>R1 Com/Prm-Rate Inc</v>
          </cell>
        </row>
        <row r="206">
          <cell r="D206" t="str">
            <v>12601.0</v>
          </cell>
          <cell r="E206" t="str">
            <v>R1 Com/Prm-Rate Dec</v>
          </cell>
        </row>
        <row r="207">
          <cell r="D207" t="str">
            <v>12605.0</v>
          </cell>
          <cell r="E207" t="str">
            <v>R1 Com/Prm-Active Loc</v>
          </cell>
        </row>
        <row r="208">
          <cell r="D208" t="str">
            <v>12630.0</v>
          </cell>
          <cell r="E208" t="str">
            <v>R1 Com/Prm-New Bus Rev</v>
          </cell>
        </row>
        <row r="209">
          <cell r="D209" t="str">
            <v>12635.0</v>
          </cell>
          <cell r="E209" t="str">
            <v>R1 Com/Prm-New Bus Yds</v>
          </cell>
        </row>
        <row r="210">
          <cell r="D210" t="str">
            <v>12636.0</v>
          </cell>
          <cell r="E210" t="str">
            <v>R1 Com/Prm-New Bus-Loc</v>
          </cell>
        </row>
        <row r="211">
          <cell r="D211" t="str">
            <v>12640.0</v>
          </cell>
          <cell r="E211" t="str">
            <v>R1 Com/Prm-Lost Bus Rev</v>
          </cell>
        </row>
        <row r="212">
          <cell r="D212" t="str">
            <v>12645.0</v>
          </cell>
          <cell r="E212" t="str">
            <v>R1 Com/Prm-Lost Bus Yds</v>
          </cell>
        </row>
        <row r="213">
          <cell r="D213" t="str">
            <v>12646.0</v>
          </cell>
          <cell r="E213" t="str">
            <v>R1 Com/Prm-Lost Bus-Loc</v>
          </cell>
        </row>
        <row r="214">
          <cell r="D214" t="str">
            <v>12648.0</v>
          </cell>
          <cell r="E214" t="str">
            <v>R1 Com/Prm-Change Srv Rev</v>
          </cell>
        </row>
        <row r="215">
          <cell r="D215" t="str">
            <v>12650.0</v>
          </cell>
          <cell r="E215" t="str">
            <v>R1 Com/Prm-Franch Rev +/-</v>
          </cell>
        </row>
        <row r="216">
          <cell r="D216" t="str">
            <v>12655.0</v>
          </cell>
          <cell r="E216" t="str">
            <v>R1 Com/Prm-Franch Yds +/-</v>
          </cell>
        </row>
        <row r="217">
          <cell r="D217" t="str">
            <v>12660.0</v>
          </cell>
          <cell r="E217" t="str">
            <v>R1 Com/Temp-New Rev</v>
          </cell>
        </row>
        <row r="218">
          <cell r="D218" t="str">
            <v>12665.0</v>
          </cell>
          <cell r="E218" t="str">
            <v>R1 Com/Temp-New Yds</v>
          </cell>
        </row>
        <row r="219">
          <cell r="D219" t="str">
            <v>12200.0</v>
          </cell>
          <cell r="E219" t="str">
            <v>Com-Disposal Tns-O/S</v>
          </cell>
        </row>
        <row r="220">
          <cell r="D220" t="str">
            <v>12201.0</v>
          </cell>
          <cell r="E220" t="str">
            <v>Com-Disposal Tns-I/C</v>
          </cell>
        </row>
        <row r="221">
          <cell r="D221" t="str">
            <v>12299.0</v>
          </cell>
          <cell r="E221" t="str">
            <v>Com-Disposal Tns-Legacy</v>
          </cell>
        </row>
        <row r="222">
          <cell r="D222" t="str">
            <v>12350.0</v>
          </cell>
          <cell r="E222" t="str">
            <v>Com-OCC Tns O/S</v>
          </cell>
        </row>
        <row r="223">
          <cell r="D223" t="str">
            <v>12351.0</v>
          </cell>
          <cell r="E223" t="str">
            <v>Com-OCC Tns I/C</v>
          </cell>
        </row>
        <row r="224">
          <cell r="D224" t="str">
            <v>12352.0</v>
          </cell>
          <cell r="E224" t="str">
            <v>Com-ONP Tns O/S</v>
          </cell>
        </row>
        <row r="225">
          <cell r="D225" t="str">
            <v>12353.0</v>
          </cell>
          <cell r="E225" t="str">
            <v>Com-ONP Tns I/C</v>
          </cell>
        </row>
        <row r="226">
          <cell r="D226" t="str">
            <v>12390.0</v>
          </cell>
          <cell r="E226" t="str">
            <v>Com-Recy Tns Legacy O/S</v>
          </cell>
        </row>
        <row r="227">
          <cell r="D227" t="str">
            <v>12398.0</v>
          </cell>
          <cell r="E227" t="str">
            <v>Com-Recyl Oth Tns O/S</v>
          </cell>
        </row>
        <row r="228">
          <cell r="D228" t="str">
            <v>12399.0</v>
          </cell>
          <cell r="E228" t="str">
            <v>Com-Recyl Oth Tns I/C</v>
          </cell>
        </row>
        <row r="229">
          <cell r="D229" t="str">
            <v>12500.0</v>
          </cell>
          <cell r="E229" t="str">
            <v>Com-Net Rate Increase</v>
          </cell>
        </row>
        <row r="230">
          <cell r="D230" t="str">
            <v>12501.0</v>
          </cell>
          <cell r="E230" t="str">
            <v>Com-Fuel Rate Increase</v>
          </cell>
        </row>
        <row r="231">
          <cell r="D231" t="str">
            <v>12502.0</v>
          </cell>
          <cell r="E231" t="str">
            <v>Com-Env Rate Increase</v>
          </cell>
        </row>
        <row r="232">
          <cell r="D232" t="str">
            <v>12508.0</v>
          </cell>
          <cell r="E232" t="str">
            <v>Com-PY/E Def Loc</v>
          </cell>
        </row>
        <row r="233">
          <cell r="D233" t="str">
            <v>12530.0</v>
          </cell>
          <cell r="E233" t="str">
            <v>Com-New Bus Rev Perm OM</v>
          </cell>
        </row>
        <row r="234">
          <cell r="D234" t="str">
            <v>12532.0</v>
          </cell>
          <cell r="E234" t="str">
            <v>Com-New Bus Locs Perm OM</v>
          </cell>
        </row>
        <row r="235">
          <cell r="D235" t="str">
            <v>12535.0</v>
          </cell>
          <cell r="E235" t="str">
            <v>Com-New Bus Yds Perm OM</v>
          </cell>
        </row>
        <row r="236">
          <cell r="D236" t="str">
            <v>12540.0</v>
          </cell>
          <cell r="E236" t="str">
            <v>Com-Lost Bus Rev Perm OM</v>
          </cell>
        </row>
        <row r="237">
          <cell r="D237" t="str">
            <v>12542.0</v>
          </cell>
          <cell r="E237" t="str">
            <v>Com-Lost Bus Locs Perm OM</v>
          </cell>
        </row>
        <row r="238">
          <cell r="D238" t="str">
            <v>12545.0</v>
          </cell>
          <cell r="E238" t="str">
            <v>Com-Lost Bus Yds Perm OM</v>
          </cell>
        </row>
        <row r="239">
          <cell r="D239" t="str">
            <v>12546.0</v>
          </cell>
          <cell r="E239" t="str">
            <v>Com-Def Lost Locs Perm OM</v>
          </cell>
        </row>
        <row r="240">
          <cell r="D240" t="str">
            <v>12547.0</v>
          </cell>
          <cell r="E240" t="str">
            <v>Com-Inc/(Dec) Exist Rev Perm OS</v>
          </cell>
        </row>
        <row r="241">
          <cell r="D241" t="str">
            <v>12549.0</v>
          </cell>
          <cell r="E241" t="str">
            <v>Com-Inc/(Dec) Exist Yds Perm OM</v>
          </cell>
        </row>
        <row r="242">
          <cell r="D242" t="str">
            <v>12550.0</v>
          </cell>
          <cell r="E242" t="str">
            <v>Com-Inc/(Dec) Franch Rev</v>
          </cell>
        </row>
        <row r="243">
          <cell r="D243" t="str">
            <v>12555.0</v>
          </cell>
          <cell r="E243" t="str">
            <v>Com-Inc/(Dec) Franch Yds</v>
          </cell>
        </row>
        <row r="244">
          <cell r="D244" t="str">
            <v>12560.0</v>
          </cell>
          <cell r="E244" t="str">
            <v>Com-Inc/(Dec) Temp OM Rev</v>
          </cell>
        </row>
        <row r="245">
          <cell r="D245" t="str">
            <v>12565.0</v>
          </cell>
          <cell r="E245" t="str">
            <v>Com-Inc/(Dec) Temp OM Yards</v>
          </cell>
        </row>
        <row r="246">
          <cell r="D246" t="str">
            <v>12570.0</v>
          </cell>
          <cell r="E246" t="str">
            <v>Com-Inc/(Dec) Acq Rev</v>
          </cell>
        </row>
        <row r="247">
          <cell r="D247" t="str">
            <v>12575.0</v>
          </cell>
          <cell r="E247" t="str">
            <v>Com-Inc/(Dec) Acq Yards</v>
          </cell>
        </row>
        <row r="248">
          <cell r="D248" t="str">
            <v>12000.0</v>
          </cell>
          <cell r="E248" t="str">
            <v>Com-Workdays</v>
          </cell>
        </row>
        <row r="249">
          <cell r="D249" t="str">
            <v>12001.0</v>
          </cell>
          <cell r="E249" t="str">
            <v>Com-Yards Serviced</v>
          </cell>
        </row>
        <row r="250">
          <cell r="D250" t="str">
            <v>12002.0</v>
          </cell>
          <cell r="E250" t="str">
            <v>Com-Routes</v>
          </cell>
        </row>
        <row r="251">
          <cell r="D251" t="str">
            <v>12003.0</v>
          </cell>
          <cell r="E251" t="str">
            <v>Com-Driver Hours</v>
          </cell>
        </row>
        <row r="252">
          <cell r="D252" t="str">
            <v>12004.0</v>
          </cell>
          <cell r="E252" t="str">
            <v>Com-Helper Hours</v>
          </cell>
        </row>
        <row r="253">
          <cell r="D253" t="str">
            <v>12005.0</v>
          </cell>
          <cell r="E253" t="str">
            <v>Com-Locations</v>
          </cell>
        </row>
        <row r="254">
          <cell r="D254" t="str">
            <v>12006.0</v>
          </cell>
          <cell r="E254" t="str">
            <v>Com-Yards Billed</v>
          </cell>
        </row>
        <row r="255">
          <cell r="D255" t="str">
            <v>12012.0</v>
          </cell>
          <cell r="E255" t="str">
            <v>Com-Engine Hours</v>
          </cell>
        </row>
        <row r="256">
          <cell r="D256" t="str">
            <v>12100.0</v>
          </cell>
          <cell r="E256" t="str">
            <v>Com-Trucks/Rolloff</v>
          </cell>
        </row>
        <row r="257">
          <cell r="D257" t="str">
            <v>12105.0</v>
          </cell>
          <cell r="E257" t="str">
            <v>Com-Trucks/REL</v>
          </cell>
        </row>
        <row r="258">
          <cell r="D258" t="str">
            <v>12110.0</v>
          </cell>
          <cell r="E258" t="str">
            <v>Com-Trucks/FEL</v>
          </cell>
        </row>
        <row r="259">
          <cell r="D259" t="str">
            <v>12115.0</v>
          </cell>
          <cell r="E259" t="str">
            <v>Com-Trucks/ASL</v>
          </cell>
        </row>
        <row r="260">
          <cell r="D260" t="str">
            <v>12120.0</v>
          </cell>
          <cell r="E260" t="str">
            <v>Com-Trucks/Recycle</v>
          </cell>
        </row>
        <row r="261">
          <cell r="D261" t="str">
            <v>12122.0</v>
          </cell>
          <cell r="E261" t="str">
            <v>Com-Trucks/RPV Other</v>
          </cell>
        </row>
        <row r="262">
          <cell r="D262" t="str">
            <v>12130.0</v>
          </cell>
          <cell r="E262" t="str">
            <v>Com-Cont/Comp Count</v>
          </cell>
        </row>
        <row r="263">
          <cell r="D263" t="str">
            <v>12131.0</v>
          </cell>
          <cell r="E263" t="str">
            <v>Com-Toters</v>
          </cell>
        </row>
        <row r="264">
          <cell r="D264" t="str">
            <v>12132.0</v>
          </cell>
          <cell r="E264" t="str">
            <v>Com-Recycle Bins</v>
          </cell>
        </row>
        <row r="265">
          <cell r="D265" t="str">
            <v>12190.0</v>
          </cell>
          <cell r="E265" t="str">
            <v>Com-Trucks/Average Age</v>
          </cell>
        </row>
        <row r="266">
          <cell r="D266" t="str">
            <v>12505.0</v>
          </cell>
          <cell r="E266" t="str">
            <v>Com-Svc Rev</v>
          </cell>
        </row>
        <row r="267">
          <cell r="D267" t="str">
            <v>12510.0</v>
          </cell>
          <cell r="E267" t="str">
            <v>Com-Prior Mth Rev</v>
          </cell>
        </row>
        <row r="268">
          <cell r="D268" t="str">
            <v>12515.0</v>
          </cell>
          <cell r="E268" t="str">
            <v>Com-Prior Mth Yards</v>
          </cell>
        </row>
        <row r="269">
          <cell r="D269" t="str">
            <v>12525.0</v>
          </cell>
          <cell r="E269" t="str">
            <v>Com-Yards/Wkdys</v>
          </cell>
        </row>
        <row r="270">
          <cell r="D270" t="str">
            <v>12980.0</v>
          </cell>
          <cell r="E270" t="str">
            <v>Com-Perm PI-Rest</v>
          </cell>
        </row>
        <row r="271">
          <cell r="D271" t="str">
            <v>12981.0</v>
          </cell>
          <cell r="E271" t="str">
            <v>Com-Perm PI-Open</v>
          </cell>
        </row>
        <row r="272">
          <cell r="D272" t="str">
            <v>12985.0</v>
          </cell>
          <cell r="E272" t="str">
            <v>Com-Temp PI-Rest</v>
          </cell>
        </row>
        <row r="273">
          <cell r="D273" t="str">
            <v>12986.0</v>
          </cell>
          <cell r="E273" t="str">
            <v>Com-Temp PI-Open</v>
          </cell>
        </row>
        <row r="274">
          <cell r="D274" t="str">
            <v>12990.0</v>
          </cell>
          <cell r="E274" t="str">
            <v>Com-Franch/Muni Perm</v>
          </cell>
        </row>
        <row r="275">
          <cell r="D275" t="str">
            <v>12991.0</v>
          </cell>
          <cell r="E275" t="str">
            <v>Com-Franch/Muni Temp</v>
          </cell>
        </row>
        <row r="276">
          <cell r="D276" t="str">
            <v>12995.10</v>
          </cell>
          <cell r="E276" t="str">
            <v>Com-Perm Restrict</v>
          </cell>
        </row>
        <row r="277">
          <cell r="D277" t="str">
            <v>12995.40</v>
          </cell>
          <cell r="E277" t="str">
            <v>Com-Perm w/o Restrict</v>
          </cell>
        </row>
        <row r="278">
          <cell r="D278" t="str">
            <v>12995.70</v>
          </cell>
          <cell r="E278" t="str">
            <v>Com-Temp Restrict</v>
          </cell>
        </row>
        <row r="279">
          <cell r="D279" t="str">
            <v>12995.80</v>
          </cell>
          <cell r="E279" t="str">
            <v>Com-Temp w/o Restrict</v>
          </cell>
        </row>
        <row r="280">
          <cell r="D280" t="str">
            <v>12995.90</v>
          </cell>
          <cell r="E280" t="str">
            <v>Com-Perm Franch/Muni</v>
          </cell>
        </row>
        <row r="281">
          <cell r="D281" t="str">
            <v>12995.100</v>
          </cell>
          <cell r="E281" t="str">
            <v>Com-Temp Franch/Muni</v>
          </cell>
        </row>
        <row r="282">
          <cell r="D282" t="str">
            <v>12996.10</v>
          </cell>
          <cell r="E282" t="str">
            <v>Com-Perm Rev Restrict</v>
          </cell>
        </row>
        <row r="283">
          <cell r="D283" t="str">
            <v>12996.40</v>
          </cell>
          <cell r="E283" t="str">
            <v>Com-Perm Rev w/o Restrict</v>
          </cell>
        </row>
        <row r="284">
          <cell r="D284" t="str">
            <v>12996.70</v>
          </cell>
          <cell r="E284" t="str">
            <v>Com-Temp Rev Restrict</v>
          </cell>
        </row>
        <row r="285">
          <cell r="D285" t="str">
            <v>12996.80</v>
          </cell>
          <cell r="E285" t="str">
            <v>Com-Temp Rev w/o Restrict</v>
          </cell>
        </row>
        <row r="286">
          <cell r="D286" t="str">
            <v>12996.90</v>
          </cell>
          <cell r="E286" t="str">
            <v>Com-Perm Franch/Muni Rev</v>
          </cell>
        </row>
        <row r="287">
          <cell r="D287" t="str">
            <v>12996.100</v>
          </cell>
          <cell r="E287" t="str">
            <v>Com-Temp Franch/Muni Rev</v>
          </cell>
        </row>
        <row r="288">
          <cell r="D288" t="str">
            <v>12116.0</v>
          </cell>
          <cell r="E288" t="str">
            <v>Com-Trucks/MSL</v>
          </cell>
        </row>
        <row r="289">
          <cell r="D289" t="str">
            <v>12007.0</v>
          </cell>
          <cell r="E289" t="str">
            <v>Com-Perm OM Locations</v>
          </cell>
        </row>
        <row r="290">
          <cell r="D290" t="str">
            <v>12505.10</v>
          </cell>
          <cell r="E290" t="str">
            <v>Com-Svc Rev OM</v>
          </cell>
        </row>
        <row r="291">
          <cell r="D291" t="str">
            <v>12505.12</v>
          </cell>
          <cell r="E291" t="str">
            <v>Com-Svc Rev Franch</v>
          </cell>
        </row>
        <row r="292">
          <cell r="D292" t="str">
            <v>12510.10</v>
          </cell>
          <cell r="E292" t="str">
            <v>Com-Prior Mth OM Rev</v>
          </cell>
        </row>
        <row r="293">
          <cell r="D293" t="str">
            <v>12510.12</v>
          </cell>
          <cell r="E293" t="str">
            <v>Com-Prior Mth Franch Rev</v>
          </cell>
        </row>
        <row r="294">
          <cell r="D294" t="str">
            <v>12515.10</v>
          </cell>
          <cell r="E294" t="str">
            <v>Com-Prior Mth OM Yards</v>
          </cell>
        </row>
        <row r="295">
          <cell r="D295" t="str">
            <v>12515.12</v>
          </cell>
          <cell r="E295" t="str">
            <v>Com-Prior Mth Franch Yards</v>
          </cell>
        </row>
        <row r="296">
          <cell r="D296" t="str">
            <v>12520.0</v>
          </cell>
          <cell r="E296" t="str">
            <v>Com-Rev/Wkdys</v>
          </cell>
        </row>
        <row r="297">
          <cell r="D297" t="str">
            <v>12520.10</v>
          </cell>
          <cell r="E297" t="str">
            <v>Com-Rev/Wkdys OM</v>
          </cell>
        </row>
        <row r="298">
          <cell r="D298" t="str">
            <v>12520.12</v>
          </cell>
          <cell r="E298" t="str">
            <v>Com-Rev/Wkdys Franch</v>
          </cell>
        </row>
        <row r="299">
          <cell r="D299" t="str">
            <v>12525.10</v>
          </cell>
          <cell r="E299" t="str">
            <v>Com-Yards/Wkdys OM</v>
          </cell>
        </row>
        <row r="300">
          <cell r="D300" t="str">
            <v>12525.12</v>
          </cell>
          <cell r="E300" t="str">
            <v>Com-Yards/Wkdys Franch</v>
          </cell>
        </row>
        <row r="301">
          <cell r="D301" t="str">
            <v>12570.10</v>
          </cell>
          <cell r="E301" t="str">
            <v>Com-Inc/(Dec) Acq Rev OM</v>
          </cell>
        </row>
        <row r="302">
          <cell r="D302" t="str">
            <v>12570.12</v>
          </cell>
          <cell r="E302" t="str">
            <v>Com-Inc/(Dec) Acq Rev Franch</v>
          </cell>
        </row>
        <row r="303">
          <cell r="D303" t="str">
            <v>12575.10</v>
          </cell>
          <cell r="E303" t="str">
            <v>Com-Inc/(Dec) Acq Yards OM</v>
          </cell>
        </row>
        <row r="304">
          <cell r="D304" t="str">
            <v>12575.12</v>
          </cell>
          <cell r="E304" t="str">
            <v>Com-Inc/(Dec) Acq Yards Franch</v>
          </cell>
        </row>
        <row r="305">
          <cell r="D305" t="str">
            <v>12507.10</v>
          </cell>
          <cell r="E305" t="str">
            <v>Com-Bud Yards OM</v>
          </cell>
        </row>
        <row r="306">
          <cell r="D306" t="str">
            <v>12507.12</v>
          </cell>
          <cell r="E306" t="str">
            <v>Com-Bud Yards Franch</v>
          </cell>
        </row>
        <row r="307">
          <cell r="D307" t="str">
            <v>301200.0</v>
          </cell>
          <cell r="E307" t="str">
            <v>Comm Default O/S</v>
          </cell>
        </row>
        <row r="308">
          <cell r="D308" t="str">
            <v>301210.0</v>
          </cell>
          <cell r="E308" t="str">
            <v>Comm Perm O/S</v>
          </cell>
        </row>
        <row r="309">
          <cell r="D309" t="str">
            <v>301210.10</v>
          </cell>
          <cell r="E309" t="str">
            <v>Comm Perm O/S Stand Charge</v>
          </cell>
        </row>
        <row r="310">
          <cell r="D310" t="str">
            <v>301210.11</v>
          </cell>
          <cell r="E310" t="str">
            <v>Comm Perm O/S Haul Charge</v>
          </cell>
        </row>
        <row r="311">
          <cell r="D311" t="str">
            <v>301210.12</v>
          </cell>
          <cell r="E311" t="str">
            <v>Comm Perm O/S Adjust</v>
          </cell>
        </row>
        <row r="312">
          <cell r="D312" t="str">
            <v>301210.13</v>
          </cell>
          <cell r="E312" t="str">
            <v>Comm Perm O/S Inactive</v>
          </cell>
        </row>
        <row r="313">
          <cell r="D313" t="str">
            <v>301215.0</v>
          </cell>
          <cell r="E313" t="str">
            <v>Comm Temp O/S</v>
          </cell>
        </row>
        <row r="314">
          <cell r="D314" t="str">
            <v>301215.10</v>
          </cell>
          <cell r="E314" t="str">
            <v>Comm Temp O/S Stand Charge</v>
          </cell>
        </row>
        <row r="315">
          <cell r="D315" t="str">
            <v>301215.11</v>
          </cell>
          <cell r="E315" t="str">
            <v>Comm Temp O/S Haul Charge</v>
          </cell>
        </row>
        <row r="316">
          <cell r="D316" t="str">
            <v>301215.12</v>
          </cell>
          <cell r="E316" t="str">
            <v>Comm Temp O/S Adjust</v>
          </cell>
        </row>
        <row r="317">
          <cell r="D317" t="str">
            <v>301215.13</v>
          </cell>
          <cell r="E317" t="str">
            <v>Comm Temp O/S Inactive</v>
          </cell>
        </row>
        <row r="318">
          <cell r="D318" t="str">
            <v>301220.0</v>
          </cell>
          <cell r="E318" t="str">
            <v>Comm Recy Default O/S</v>
          </cell>
        </row>
        <row r="319">
          <cell r="D319" t="str">
            <v>301225.0</v>
          </cell>
          <cell r="E319" t="str">
            <v>Comm Recy Perm O/S</v>
          </cell>
        </row>
        <row r="320">
          <cell r="D320" t="str">
            <v>301225.10</v>
          </cell>
          <cell r="E320" t="str">
            <v>Comm Recy O/S Stand Chge</v>
          </cell>
        </row>
        <row r="321">
          <cell r="D321" t="str">
            <v>301225.11</v>
          </cell>
          <cell r="E321" t="str">
            <v>Comm Recy O/S Haul Chge</v>
          </cell>
        </row>
        <row r="322">
          <cell r="D322" t="str">
            <v>301225.12</v>
          </cell>
          <cell r="E322" t="str">
            <v>Comm Recy O/S Adjust</v>
          </cell>
        </row>
        <row r="323">
          <cell r="D323" t="str">
            <v>301225.13</v>
          </cell>
          <cell r="E323" t="str">
            <v>Comm Recy O/S Inactive</v>
          </cell>
        </row>
        <row r="324">
          <cell r="D324" t="str">
            <v>301230.0</v>
          </cell>
          <cell r="E324" t="str">
            <v>Comm Recy Temp O/S</v>
          </cell>
        </row>
        <row r="325">
          <cell r="D325" t="str">
            <v>301230.10</v>
          </cell>
          <cell r="E325" t="str">
            <v>Comm Recy O/S Stand Charge</v>
          </cell>
        </row>
        <row r="326">
          <cell r="D326" t="str">
            <v>301230.11</v>
          </cell>
          <cell r="E326" t="str">
            <v>Comm Recy O/S Haul Charge</v>
          </cell>
        </row>
        <row r="327">
          <cell r="D327" t="str">
            <v>301230.12</v>
          </cell>
          <cell r="E327" t="str">
            <v>Comm Recy O/S Temp Adj</v>
          </cell>
        </row>
        <row r="328">
          <cell r="D328" t="str">
            <v>301230.13</v>
          </cell>
          <cell r="E328" t="str">
            <v>Comm Recy O/S Temp Inactive</v>
          </cell>
        </row>
        <row r="329">
          <cell r="D329" t="str">
            <v>301250.0</v>
          </cell>
          <cell r="E329" t="str">
            <v>Comm Subcntrct O/S</v>
          </cell>
        </row>
        <row r="330">
          <cell r="D330" t="str">
            <v>301260.0</v>
          </cell>
          <cell r="E330" t="str">
            <v>Comm SOM-OCC O/S</v>
          </cell>
        </row>
        <row r="331">
          <cell r="D331" t="str">
            <v>301261.0</v>
          </cell>
          <cell r="E331" t="str">
            <v>Comm SOM-ONP O/S</v>
          </cell>
        </row>
        <row r="332">
          <cell r="D332" t="str">
            <v>301268.0</v>
          </cell>
          <cell r="E332" t="str">
            <v>Comm SOM-Oth O/S</v>
          </cell>
        </row>
        <row r="333">
          <cell r="D333" t="str">
            <v>301268.20</v>
          </cell>
          <cell r="E333" t="str">
            <v>Comm SOM-Paper O/S</v>
          </cell>
        </row>
        <row r="334">
          <cell r="D334" t="str">
            <v>301268.21</v>
          </cell>
          <cell r="E334" t="str">
            <v>Comm SOM-Plastic O/S</v>
          </cell>
        </row>
        <row r="335">
          <cell r="D335" t="str">
            <v>301268.22</v>
          </cell>
          <cell r="E335" t="str">
            <v>Comm SOM-Aluminum O/S</v>
          </cell>
        </row>
        <row r="336">
          <cell r="D336" t="str">
            <v>301268.23</v>
          </cell>
          <cell r="E336" t="str">
            <v>Comm SOM-Tin O/S</v>
          </cell>
        </row>
        <row r="337">
          <cell r="D337" t="str">
            <v>301268.24</v>
          </cell>
          <cell r="E337" t="str">
            <v>Comm SOM-Metal O/S</v>
          </cell>
        </row>
        <row r="338">
          <cell r="D338" t="str">
            <v>301268.25</v>
          </cell>
          <cell r="E338" t="str">
            <v>Comm SOM-Glass O/S</v>
          </cell>
        </row>
        <row r="339">
          <cell r="D339" t="str">
            <v>301268.26</v>
          </cell>
          <cell r="E339" t="str">
            <v>Comm SOM-Organics O/S</v>
          </cell>
        </row>
        <row r="340">
          <cell r="D340" t="str">
            <v>301268.27</v>
          </cell>
          <cell r="E340" t="str">
            <v>Comm SOM-Other O/S</v>
          </cell>
        </row>
        <row r="341">
          <cell r="D341" t="str">
            <v>301269.0</v>
          </cell>
          <cell r="E341" t="str">
            <v>Comm SOM-Legacy O/S</v>
          </cell>
        </row>
        <row r="342">
          <cell r="D342" t="str">
            <v>301290.0</v>
          </cell>
          <cell r="E342" t="str">
            <v>Comm FF Pass Thru O/S</v>
          </cell>
        </row>
        <row r="343">
          <cell r="D343" t="str">
            <v>301295.0</v>
          </cell>
          <cell r="E343" t="str">
            <v>Comm Env Fee O/S</v>
          </cell>
        </row>
        <row r="344">
          <cell r="D344" t="str">
            <v>301296.0</v>
          </cell>
          <cell r="E344" t="str">
            <v>Comm Fuel Fee O/S</v>
          </cell>
        </row>
        <row r="345">
          <cell r="D345" t="str">
            <v>301297.0</v>
          </cell>
          <cell r="E345" t="str">
            <v>Comm Resale of New Assets O/S</v>
          </cell>
        </row>
        <row r="346">
          <cell r="D346" t="str">
            <v>301298.0</v>
          </cell>
          <cell r="E346" t="str">
            <v>Comm Donated Services</v>
          </cell>
        </row>
        <row r="347">
          <cell r="D347" t="str">
            <v>301299.0</v>
          </cell>
          <cell r="E347" t="str">
            <v>Comm Other O/S</v>
          </cell>
        </row>
        <row r="348">
          <cell r="D348" t="str">
            <v>311200.0</v>
          </cell>
          <cell r="E348" t="str">
            <v>Comm Default I/C</v>
          </cell>
        </row>
        <row r="349">
          <cell r="D349" t="str">
            <v>311210.0</v>
          </cell>
          <cell r="E349" t="str">
            <v>Comm Perm I/C</v>
          </cell>
        </row>
        <row r="350">
          <cell r="D350" t="str">
            <v>311220.0</v>
          </cell>
          <cell r="E350" t="str">
            <v>Comm Rec I/C</v>
          </cell>
        </row>
        <row r="351">
          <cell r="D351" t="str">
            <v>311250.0</v>
          </cell>
          <cell r="E351" t="str">
            <v>Comm Subcontrct I/C</v>
          </cell>
        </row>
        <row r="352">
          <cell r="D352" t="str">
            <v>311260.0</v>
          </cell>
          <cell r="E352" t="str">
            <v>Comm SOM-OCC I/C</v>
          </cell>
        </row>
        <row r="353">
          <cell r="D353" t="str">
            <v>311261.0</v>
          </cell>
          <cell r="E353" t="str">
            <v>Comm SOM-ONP I/C</v>
          </cell>
        </row>
        <row r="354">
          <cell r="D354" t="str">
            <v>311268.0</v>
          </cell>
          <cell r="E354" t="str">
            <v>Comm SOM-Othr I/C</v>
          </cell>
        </row>
        <row r="355">
          <cell r="D355" t="str">
            <v>311268.20</v>
          </cell>
          <cell r="E355" t="str">
            <v>Comm SOM-Paper I/C</v>
          </cell>
        </row>
        <row r="356">
          <cell r="D356" t="str">
            <v>311268.21</v>
          </cell>
          <cell r="E356" t="str">
            <v>Comm SOM-Plastic I/C</v>
          </cell>
        </row>
        <row r="357">
          <cell r="D357" t="str">
            <v>311268.22</v>
          </cell>
          <cell r="E357" t="str">
            <v>Comm SOM-Aluminum I/C</v>
          </cell>
        </row>
        <row r="358">
          <cell r="D358" t="str">
            <v>311268.23</v>
          </cell>
          <cell r="E358" t="str">
            <v>Comm SOM-Tin I/C</v>
          </cell>
        </row>
        <row r="359">
          <cell r="D359" t="str">
            <v>311268.24</v>
          </cell>
          <cell r="E359" t="str">
            <v>Comm SOM-Metal I/C</v>
          </cell>
        </row>
        <row r="360">
          <cell r="D360" t="str">
            <v>311268.25</v>
          </cell>
          <cell r="E360" t="str">
            <v>Comm SOM-Glass I/C</v>
          </cell>
        </row>
        <row r="361">
          <cell r="D361" t="str">
            <v>311268.26</v>
          </cell>
          <cell r="E361" t="str">
            <v>Comm SOM-Organics I/C</v>
          </cell>
        </row>
        <row r="362">
          <cell r="D362" t="str">
            <v>311268.27</v>
          </cell>
          <cell r="E362" t="str">
            <v>Comm SOM-Other I/C</v>
          </cell>
        </row>
        <row r="363">
          <cell r="D363" t="str">
            <v>311269.0</v>
          </cell>
          <cell r="E363" t="str">
            <v>Comm SOM-Legacy I/C</v>
          </cell>
        </row>
        <row r="364">
          <cell r="D364" t="str">
            <v>311298.0</v>
          </cell>
          <cell r="E364" t="str">
            <v>Comm Oth Rev Legcy-I/C</v>
          </cell>
        </row>
        <row r="365">
          <cell r="D365" t="str">
            <v>311299.0</v>
          </cell>
          <cell r="E365" t="str">
            <v>Comm Other I/C</v>
          </cell>
        </row>
        <row r="366">
          <cell r="D366" t="str">
            <v>321200.0</v>
          </cell>
          <cell r="E366" t="str">
            <v>Comm Default I/D</v>
          </cell>
        </row>
        <row r="367">
          <cell r="D367" t="str">
            <v>321220.0</v>
          </cell>
          <cell r="E367" t="str">
            <v>Comm Recycle Default I/D</v>
          </cell>
        </row>
        <row r="368">
          <cell r="D368" t="str">
            <v>321250.0</v>
          </cell>
          <cell r="E368" t="str">
            <v>Comm Subcontract I/D</v>
          </cell>
        </row>
        <row r="369">
          <cell r="D369" t="str">
            <v>321260.0</v>
          </cell>
          <cell r="E369" t="str">
            <v>Comm SOM-OCC I/D</v>
          </cell>
        </row>
        <row r="370">
          <cell r="D370" t="str">
            <v>321261.0</v>
          </cell>
          <cell r="E370" t="str">
            <v>Comm SOM-ONP I/D</v>
          </cell>
        </row>
        <row r="371">
          <cell r="D371" t="str">
            <v>321268.0</v>
          </cell>
          <cell r="E371" t="str">
            <v>Comm SOM-Other I/D</v>
          </cell>
        </row>
        <row r="372">
          <cell r="D372" t="str">
            <v>321268.20</v>
          </cell>
          <cell r="E372" t="str">
            <v>Comm SOM-Paper I/D</v>
          </cell>
        </row>
        <row r="373">
          <cell r="D373" t="str">
            <v>321268.21</v>
          </cell>
          <cell r="E373" t="str">
            <v>Comm SOM-Plastic I/D</v>
          </cell>
        </row>
        <row r="374">
          <cell r="D374" t="str">
            <v>321268.22</v>
          </cell>
          <cell r="E374" t="str">
            <v>Comm SOM-Aluminum I/D</v>
          </cell>
        </row>
        <row r="375">
          <cell r="D375" t="str">
            <v>321268.23</v>
          </cell>
          <cell r="E375" t="str">
            <v>Comm SOM-Tin I/D</v>
          </cell>
        </row>
        <row r="376">
          <cell r="D376" t="str">
            <v>321268.24</v>
          </cell>
          <cell r="E376" t="str">
            <v>Comm SOM-Metal I/D</v>
          </cell>
        </row>
        <row r="377">
          <cell r="D377" t="str">
            <v>321268.25</v>
          </cell>
          <cell r="E377" t="str">
            <v>Comm SOM-Glass I/D</v>
          </cell>
        </row>
        <row r="378">
          <cell r="D378" t="str">
            <v>321268.26</v>
          </cell>
          <cell r="E378" t="str">
            <v>Comm SOM-Organics I/D</v>
          </cell>
        </row>
        <row r="379">
          <cell r="D379" t="str">
            <v>321268.27</v>
          </cell>
          <cell r="E379" t="str">
            <v>Comm SOM-Other  I/D</v>
          </cell>
        </row>
        <row r="380">
          <cell r="D380" t="str">
            <v>321299.0</v>
          </cell>
          <cell r="E380" t="str">
            <v>Comm Other I/D</v>
          </cell>
        </row>
        <row r="381">
          <cell r="D381" t="str">
            <v>401290.0</v>
          </cell>
          <cell r="E381" t="str">
            <v>Comm FF NonPass Thrgh O/S</v>
          </cell>
        </row>
        <row r="382">
          <cell r="D382" t="str">
            <v>401297.0</v>
          </cell>
          <cell r="E382" t="str">
            <v>Comm CGS Resale-NwAssts O/S</v>
          </cell>
        </row>
        <row r="383">
          <cell r="D383" t="str">
            <v>401299.0</v>
          </cell>
          <cell r="E383" t="str">
            <v>Comm COGS Other O/S</v>
          </cell>
        </row>
        <row r="384">
          <cell r="D384" t="str">
            <v>411299.0</v>
          </cell>
          <cell r="E384" t="str">
            <v>Com COGS Other I/C</v>
          </cell>
        </row>
        <row r="385">
          <cell r="D385" t="str">
            <v>421299.0</v>
          </cell>
          <cell r="E385" t="str">
            <v>Com COGS Other Intra/D Default</v>
          </cell>
        </row>
        <row r="386">
          <cell r="D386" t="str">
            <v>401200.0</v>
          </cell>
          <cell r="E386" t="str">
            <v>Comm Disposal O/S</v>
          </cell>
        </row>
        <row r="387">
          <cell r="D387" t="str">
            <v>401210.0</v>
          </cell>
          <cell r="E387" t="str">
            <v>Comm Trans-Load O/S</v>
          </cell>
        </row>
        <row r="388">
          <cell r="D388" t="str">
            <v>411200.0</v>
          </cell>
          <cell r="E388" t="str">
            <v>Comm Disposal I/C</v>
          </cell>
        </row>
        <row r="389">
          <cell r="D389" t="str">
            <v>421200.0</v>
          </cell>
          <cell r="E389" t="str">
            <v>Comm Disposal I/D</v>
          </cell>
        </row>
        <row r="390">
          <cell r="D390" t="str">
            <v>401260.0</v>
          </cell>
          <cell r="E390" t="str">
            <v>Comm COGS Rec-OCC O/S</v>
          </cell>
        </row>
        <row r="391">
          <cell r="D391" t="str">
            <v>411260.0</v>
          </cell>
          <cell r="E391" t="str">
            <v>Comm COGS Rec-OCC I/C</v>
          </cell>
        </row>
        <row r="392">
          <cell r="D392" t="str">
            <v>421260.0</v>
          </cell>
          <cell r="E392" t="str">
            <v>Comm COGS Rec-OCC Intra/D</v>
          </cell>
        </row>
        <row r="393">
          <cell r="D393" t="str">
            <v>401261.0</v>
          </cell>
          <cell r="E393" t="str">
            <v>Comm COGS Rec-ONP O/S</v>
          </cell>
        </row>
        <row r="394">
          <cell r="D394" t="str">
            <v>411261.0</v>
          </cell>
          <cell r="E394" t="str">
            <v>Comm COGS Rec-ONP I/C</v>
          </cell>
        </row>
        <row r="395">
          <cell r="D395" t="str">
            <v>421261.0</v>
          </cell>
          <cell r="E395" t="str">
            <v>Comm COGS Rec-ONP Intra/D</v>
          </cell>
        </row>
        <row r="396">
          <cell r="D396" t="str">
            <v>401268.0</v>
          </cell>
          <cell r="E396" t="str">
            <v>Comm COGS Rec-Oth O/S</v>
          </cell>
        </row>
        <row r="397">
          <cell r="D397" t="str">
            <v>401268.20</v>
          </cell>
          <cell r="E397" t="str">
            <v>Comm COGS Rec-Paper O/S</v>
          </cell>
        </row>
        <row r="398">
          <cell r="D398" t="str">
            <v>401268.21</v>
          </cell>
          <cell r="E398" t="str">
            <v>Comm COGS Rec-Plastic O/S</v>
          </cell>
        </row>
        <row r="399">
          <cell r="D399" t="str">
            <v>401268.22</v>
          </cell>
          <cell r="E399" t="str">
            <v>Comm COGS Rec-Aluminum O/S</v>
          </cell>
        </row>
        <row r="400">
          <cell r="D400" t="str">
            <v>401268.23</v>
          </cell>
          <cell r="E400" t="str">
            <v>Comm COGS Rec-Tin O/S</v>
          </cell>
        </row>
        <row r="401">
          <cell r="D401" t="str">
            <v>401268.24</v>
          </cell>
          <cell r="E401" t="str">
            <v>Comm COGS Rec-Metal O/S</v>
          </cell>
        </row>
        <row r="402">
          <cell r="D402" t="str">
            <v>401268.25</v>
          </cell>
          <cell r="E402" t="str">
            <v>Comm COGS Rec-Glass O/S</v>
          </cell>
        </row>
        <row r="403">
          <cell r="D403" t="str">
            <v>401268.26</v>
          </cell>
          <cell r="E403" t="str">
            <v>Comm COGS Rec-Orgnics O/S</v>
          </cell>
        </row>
        <row r="404">
          <cell r="D404" t="str">
            <v>401268.27</v>
          </cell>
          <cell r="E404" t="str">
            <v>Comm COGS Rec-Other  O/S</v>
          </cell>
        </row>
        <row r="405">
          <cell r="D405" t="str">
            <v>401269.0</v>
          </cell>
          <cell r="E405" t="str">
            <v>Comm COGS Rec-Other O/S</v>
          </cell>
        </row>
        <row r="406">
          <cell r="D406" t="str">
            <v>411268.0</v>
          </cell>
          <cell r="E406" t="str">
            <v>Comm COGS Rec-Other I/C</v>
          </cell>
        </row>
        <row r="407">
          <cell r="D407" t="str">
            <v>411268.20</v>
          </cell>
          <cell r="E407" t="str">
            <v>Comm COGS Rec-Paper I/C</v>
          </cell>
        </row>
        <row r="408">
          <cell r="D408" t="str">
            <v>411268.21</v>
          </cell>
          <cell r="E408" t="str">
            <v>Comm COGS Rec-Plastic I/C</v>
          </cell>
        </row>
        <row r="409">
          <cell r="D409" t="str">
            <v>411268.22</v>
          </cell>
          <cell r="E409" t="str">
            <v>Comm COGS Rec-Aluminum I/C</v>
          </cell>
        </row>
        <row r="410">
          <cell r="D410" t="str">
            <v>411268.23</v>
          </cell>
          <cell r="E410" t="str">
            <v>Comm COGS Rec-Tin I/C</v>
          </cell>
        </row>
        <row r="411">
          <cell r="D411" t="str">
            <v>411268.24</v>
          </cell>
          <cell r="E411" t="str">
            <v>Comm COGS Rec-Metal I/C</v>
          </cell>
        </row>
        <row r="412">
          <cell r="D412" t="str">
            <v>411268.25</v>
          </cell>
          <cell r="E412" t="str">
            <v>Comm COGS Rec-Glass I/C</v>
          </cell>
        </row>
        <row r="413">
          <cell r="D413" t="str">
            <v>411268.26</v>
          </cell>
          <cell r="E413" t="str">
            <v>Comm COGS Rec-Organics I/C</v>
          </cell>
        </row>
        <row r="414">
          <cell r="D414" t="str">
            <v>411268.27</v>
          </cell>
          <cell r="E414" t="str">
            <v>Comm COGS Rec-Other  I/C</v>
          </cell>
        </row>
        <row r="415">
          <cell r="D415" t="str">
            <v>421268.0</v>
          </cell>
          <cell r="E415" t="str">
            <v>Comm COGS Rec-Oth Intra/D</v>
          </cell>
        </row>
        <row r="416">
          <cell r="D416" t="str">
            <v>421268.20</v>
          </cell>
          <cell r="E416" t="str">
            <v>Comm COGS Rec- Intra/D  Paper</v>
          </cell>
        </row>
        <row r="417">
          <cell r="D417" t="str">
            <v>421268.21</v>
          </cell>
          <cell r="E417" t="str">
            <v>Comm COGS Rec- Intra/D Plastic</v>
          </cell>
        </row>
        <row r="418">
          <cell r="D418" t="str">
            <v>421268.22</v>
          </cell>
          <cell r="E418" t="str">
            <v>Comm COGS Rec- Intra/D Alum</v>
          </cell>
        </row>
        <row r="419">
          <cell r="D419" t="str">
            <v>421268.23</v>
          </cell>
          <cell r="E419" t="str">
            <v>Comm COGS Rec- Intra/D Tin</v>
          </cell>
        </row>
        <row r="420">
          <cell r="D420" t="str">
            <v>421268.24</v>
          </cell>
          <cell r="E420" t="str">
            <v>Comm COGS Rec- Intra/D  Metal</v>
          </cell>
        </row>
        <row r="421">
          <cell r="D421" t="str">
            <v>421268.25</v>
          </cell>
          <cell r="E421" t="str">
            <v>Comm COGS Rec- Intra/D Glass</v>
          </cell>
        </row>
        <row r="422">
          <cell r="D422" t="str">
            <v>421268.26</v>
          </cell>
          <cell r="E422" t="str">
            <v>Comm COGS Rec- Intra/D Orgncs</v>
          </cell>
        </row>
        <row r="423">
          <cell r="D423" t="str">
            <v>421268.27</v>
          </cell>
          <cell r="E423" t="str">
            <v>Comm COGS Rec- Intra/D Other</v>
          </cell>
        </row>
        <row r="424">
          <cell r="D424" t="str">
            <v>401292.0</v>
          </cell>
          <cell r="E424" t="str">
            <v>Comm Subcontract Haul O/S</v>
          </cell>
        </row>
        <row r="425">
          <cell r="D425" t="str">
            <v>411292.0</v>
          </cell>
          <cell r="E425" t="str">
            <v>Com Subcontract Haul I/C</v>
          </cell>
        </row>
        <row r="426">
          <cell r="D426" t="str">
            <v>421292.0</v>
          </cell>
          <cell r="E426" t="str">
            <v>Com Subcontract Haul Intra/D</v>
          </cell>
        </row>
        <row r="427">
          <cell r="D427" t="str">
            <v>525010.0</v>
          </cell>
          <cell r="E427" t="str">
            <v>CShop Mgr/Supv-Default</v>
          </cell>
        </row>
        <row r="428">
          <cell r="D428" t="str">
            <v>525010.10</v>
          </cell>
          <cell r="E428" t="str">
            <v>CShop Mgr/Supv-Reg</v>
          </cell>
        </row>
        <row r="429">
          <cell r="D429" t="str">
            <v>525010.11</v>
          </cell>
          <cell r="E429" t="str">
            <v>CShop Mgr/Supv-OT</v>
          </cell>
        </row>
        <row r="430">
          <cell r="D430" t="str">
            <v>525020.0</v>
          </cell>
          <cell r="E430" t="str">
            <v>CShop Mech/Welder-Default</v>
          </cell>
        </row>
        <row r="431">
          <cell r="D431" t="str">
            <v>525020.10</v>
          </cell>
          <cell r="E431" t="str">
            <v>CShop Mech/Wldr-Reg</v>
          </cell>
        </row>
        <row r="432">
          <cell r="D432" t="str">
            <v>525020.11</v>
          </cell>
          <cell r="E432" t="str">
            <v>CShop Mech/Welder-OT</v>
          </cell>
        </row>
        <row r="433">
          <cell r="D433" t="str">
            <v>525030.0</v>
          </cell>
          <cell r="E433" t="str">
            <v>CShop Support-Default</v>
          </cell>
        </row>
        <row r="434">
          <cell r="D434" t="str">
            <v>525030.10</v>
          </cell>
          <cell r="E434" t="str">
            <v>CShop Support-Reg</v>
          </cell>
        </row>
        <row r="435">
          <cell r="D435" t="str">
            <v>525030.11</v>
          </cell>
          <cell r="E435" t="str">
            <v>CShop Support-OT</v>
          </cell>
        </row>
        <row r="436">
          <cell r="D436" t="str">
            <v>525055.0</v>
          </cell>
          <cell r="E436" t="str">
            <v>CShop Temp Labor</v>
          </cell>
        </row>
        <row r="437">
          <cell r="D437" t="str">
            <v>525060.0</v>
          </cell>
          <cell r="E437" t="str">
            <v>CShop Bonus Pay Non-Corp</v>
          </cell>
        </row>
        <row r="438">
          <cell r="D438" t="str">
            <v>525061.0</v>
          </cell>
          <cell r="E438" t="str">
            <v>CShop Bonus Pay Corp</v>
          </cell>
        </row>
        <row r="439">
          <cell r="D439" t="str">
            <v>525170.0</v>
          </cell>
          <cell r="E439" t="str">
            <v>CShop Payroll Tax</v>
          </cell>
        </row>
        <row r="440">
          <cell r="D440" t="str">
            <v>525172.0</v>
          </cell>
          <cell r="E440" t="str">
            <v>CShop Personal Time</v>
          </cell>
        </row>
        <row r="441">
          <cell r="D441" t="str">
            <v>525173.0</v>
          </cell>
          <cell r="E441" t="str">
            <v>CShop Holiday Pay</v>
          </cell>
        </row>
        <row r="442">
          <cell r="D442" t="str">
            <v>525174.0</v>
          </cell>
          <cell r="E442" t="str">
            <v>CShop Vacation/Sick</v>
          </cell>
        </row>
        <row r="443">
          <cell r="D443" t="str">
            <v>525175.0</v>
          </cell>
          <cell r="E443" t="str">
            <v>CShop Benefits Non-Corp</v>
          </cell>
        </row>
        <row r="444">
          <cell r="D444" t="str">
            <v>525176.0</v>
          </cell>
          <cell r="E444" t="str">
            <v>CShop Benefits Corp</v>
          </cell>
        </row>
        <row r="445">
          <cell r="D445" t="str">
            <v>525186.0</v>
          </cell>
          <cell r="E445" t="str">
            <v>CShop Union Dues</v>
          </cell>
        </row>
        <row r="446">
          <cell r="D446" t="str">
            <v>525188.0</v>
          </cell>
          <cell r="E446" t="str">
            <v>CShop Uniforms &amp; Safety</v>
          </cell>
        </row>
        <row r="447">
          <cell r="D447" t="str">
            <v>525998.0</v>
          </cell>
          <cell r="E447" t="str">
            <v>CShop Labor Alloc-In</v>
          </cell>
        </row>
        <row r="448">
          <cell r="D448" t="str">
            <v>525999.0</v>
          </cell>
          <cell r="E448" t="str">
            <v>CShop Labor Alloc-Out</v>
          </cell>
        </row>
        <row r="449">
          <cell r="D449" t="str">
            <v>525010.20</v>
          </cell>
          <cell r="E449" t="str">
            <v>CShop Mgr/Supv-Auto Allow</v>
          </cell>
        </row>
        <row r="450">
          <cell r="D450" t="str">
            <v>525020.20</v>
          </cell>
          <cell r="E450" t="str">
            <v>CShop Mech/Wldr-Auto Allow</v>
          </cell>
        </row>
        <row r="451">
          <cell r="D451" t="str">
            <v>525030.20</v>
          </cell>
          <cell r="E451" t="str">
            <v>CShop Support-Auto Allow</v>
          </cell>
        </row>
        <row r="452">
          <cell r="D452" t="str">
            <v>525010.5</v>
          </cell>
          <cell r="E452" t="str">
            <v>CShop Mgr/Supv Incentive Pay</v>
          </cell>
        </row>
        <row r="453">
          <cell r="D453" t="str">
            <v>525020.5</v>
          </cell>
          <cell r="E453" t="str">
            <v>CShop Mech/Welder Incentive Pay</v>
          </cell>
        </row>
        <row r="454">
          <cell r="D454" t="str">
            <v>525030.5</v>
          </cell>
          <cell r="E454" t="str">
            <v>CShop Support Incentive Pay</v>
          </cell>
        </row>
        <row r="455">
          <cell r="D455" t="str">
            <v>525172.1</v>
          </cell>
          <cell r="E455" t="str">
            <v>CShop Personal Time - PR</v>
          </cell>
        </row>
        <row r="456">
          <cell r="D456" t="str">
            <v>525174.1</v>
          </cell>
          <cell r="E456" t="str">
            <v>CShop Vacation/Sick - PR</v>
          </cell>
        </row>
        <row r="457">
          <cell r="D457" t="str">
            <v>525177.0</v>
          </cell>
          <cell r="E457" t="str">
            <v>CShop Employer 401k</v>
          </cell>
        </row>
        <row r="458">
          <cell r="D458" t="str">
            <v>87100.0</v>
          </cell>
          <cell r="E458" t="str">
            <v>Cont Shop Mgr</v>
          </cell>
        </row>
        <row r="459">
          <cell r="D459" t="str">
            <v>87101.0</v>
          </cell>
          <cell r="E459" t="str">
            <v>Cont Shop Supv</v>
          </cell>
        </row>
        <row r="460">
          <cell r="D460" t="str">
            <v>87102.0</v>
          </cell>
          <cell r="E460" t="str">
            <v>Cont Shop Mech</v>
          </cell>
        </row>
        <row r="461">
          <cell r="D461" t="str">
            <v>87103.0</v>
          </cell>
          <cell r="E461" t="str">
            <v>Cont Shop Welder</v>
          </cell>
        </row>
        <row r="462">
          <cell r="D462" t="str">
            <v>87104.0</v>
          </cell>
          <cell r="E462" t="str">
            <v>Cont Shop Laborer</v>
          </cell>
        </row>
        <row r="463">
          <cell r="D463" t="str">
            <v>750000.0</v>
          </cell>
          <cell r="E463" t="str">
            <v>G&amp;A Mgrs &amp; Supv</v>
          </cell>
        </row>
        <row r="464">
          <cell r="D464" t="str">
            <v>750000.10</v>
          </cell>
          <cell r="E464" t="str">
            <v>G&amp;A Mgrs &amp; Supv Strght Time</v>
          </cell>
        </row>
        <row r="465">
          <cell r="D465" t="str">
            <v>750000.11</v>
          </cell>
          <cell r="E465" t="str">
            <v>G&amp;A Mgrs &amp; Supv Overtime</v>
          </cell>
        </row>
        <row r="466">
          <cell r="D466" t="str">
            <v>750001.0</v>
          </cell>
          <cell r="E466" t="str">
            <v>Office Salaries - Legacy</v>
          </cell>
        </row>
        <row r="467">
          <cell r="D467" t="str">
            <v>750005.0</v>
          </cell>
          <cell r="E467" t="str">
            <v>G&amp;A Support Wages</v>
          </cell>
        </row>
        <row r="468">
          <cell r="D468" t="str">
            <v>750005.10</v>
          </cell>
          <cell r="E468" t="str">
            <v>G&amp;A Support Strght Time</v>
          </cell>
        </row>
        <row r="469">
          <cell r="D469" t="str">
            <v>750005.11</v>
          </cell>
          <cell r="E469" t="str">
            <v>G&amp;A Support Overtime</v>
          </cell>
        </row>
        <row r="470">
          <cell r="D470" t="str">
            <v>750010.0</v>
          </cell>
          <cell r="E470" t="str">
            <v>Credit &amp; Coll Wages</v>
          </cell>
        </row>
        <row r="471">
          <cell r="D471" t="str">
            <v>750010.10</v>
          </cell>
          <cell r="E471" t="str">
            <v>Credit &amp; Coll Strght Time</v>
          </cell>
        </row>
        <row r="472">
          <cell r="D472" t="str">
            <v>750010.11</v>
          </cell>
          <cell r="E472" t="str">
            <v>Credit &amp; Coll Overtime</v>
          </cell>
        </row>
        <row r="473">
          <cell r="D473" t="str">
            <v>750015.0</v>
          </cell>
          <cell r="E473" t="str">
            <v>Regional Salaries</v>
          </cell>
        </row>
        <row r="474">
          <cell r="D474" t="str">
            <v>750015.10</v>
          </cell>
          <cell r="E474" t="str">
            <v>Region Salary Strght Time</v>
          </cell>
        </row>
        <row r="475">
          <cell r="D475" t="str">
            <v>750015.11</v>
          </cell>
          <cell r="E475" t="str">
            <v>Regional Salaries Overtime</v>
          </cell>
        </row>
        <row r="476">
          <cell r="D476" t="str">
            <v>750020.0</v>
          </cell>
          <cell r="E476" t="str">
            <v>Area Salaries</v>
          </cell>
        </row>
        <row r="477">
          <cell r="D477" t="str">
            <v>750020.10</v>
          </cell>
          <cell r="E477" t="str">
            <v>Area Salaries Strght Time</v>
          </cell>
        </row>
        <row r="478">
          <cell r="D478" t="str">
            <v>750020.11</v>
          </cell>
          <cell r="E478" t="str">
            <v>Area Salaries Overtime</v>
          </cell>
        </row>
        <row r="479">
          <cell r="D479" t="str">
            <v>750025.0</v>
          </cell>
          <cell r="E479" t="str">
            <v>IT Wages</v>
          </cell>
        </row>
        <row r="480">
          <cell r="D480" t="str">
            <v>750025.10</v>
          </cell>
          <cell r="E480" t="str">
            <v>IT Wages Strght Time</v>
          </cell>
        </row>
        <row r="481">
          <cell r="D481" t="str">
            <v>750025.11</v>
          </cell>
          <cell r="E481" t="str">
            <v>IT Wages Overtime</v>
          </cell>
        </row>
        <row r="482">
          <cell r="D482" t="str">
            <v>750055.0</v>
          </cell>
          <cell r="E482" t="str">
            <v>Temporary G&amp;A Labor</v>
          </cell>
        </row>
        <row r="483">
          <cell r="D483" t="str">
            <v>750060.0</v>
          </cell>
          <cell r="E483" t="str">
            <v>Bonus Pay Non-Corporate - G&amp;A</v>
          </cell>
        </row>
        <row r="484">
          <cell r="D484" t="str">
            <v>750061.0</v>
          </cell>
          <cell r="E484" t="str">
            <v>Bonus Pay Corporate - G&amp;A</v>
          </cell>
        </row>
        <row r="485">
          <cell r="D485" t="str">
            <v>750062.0</v>
          </cell>
          <cell r="E485" t="str">
            <v>LTIP</v>
          </cell>
        </row>
        <row r="486">
          <cell r="D486" t="str">
            <v>750095.0</v>
          </cell>
          <cell r="E486" t="str">
            <v>Capitalized Salaries</v>
          </cell>
        </row>
        <row r="487">
          <cell r="D487" t="str">
            <v>750170.0</v>
          </cell>
          <cell r="E487" t="str">
            <v>Payroll Taxes - G&amp;A</v>
          </cell>
        </row>
        <row r="488">
          <cell r="D488" t="str">
            <v>750172.0</v>
          </cell>
          <cell r="E488" t="str">
            <v>Personal Time - G&amp;A</v>
          </cell>
        </row>
        <row r="489">
          <cell r="D489" t="str">
            <v>750173.0</v>
          </cell>
          <cell r="E489" t="str">
            <v>Holiday Pay - G&amp;A</v>
          </cell>
        </row>
        <row r="490">
          <cell r="D490" t="str">
            <v>750174.0</v>
          </cell>
          <cell r="E490" t="str">
            <v>Vacation/Sick - G&amp;A</v>
          </cell>
        </row>
        <row r="491">
          <cell r="D491" t="str">
            <v>750175.0</v>
          </cell>
          <cell r="E491" t="str">
            <v>Benefits Non-Corporate</v>
          </cell>
        </row>
        <row r="492">
          <cell r="D492" t="str">
            <v>750176.0</v>
          </cell>
          <cell r="E492" t="str">
            <v>Benefits Corporate</v>
          </cell>
        </row>
        <row r="493">
          <cell r="D493" t="str">
            <v>750177.0</v>
          </cell>
          <cell r="E493" t="str">
            <v>Employer 401K</v>
          </cell>
        </row>
        <row r="494">
          <cell r="D494" t="str">
            <v>751000.0</v>
          </cell>
          <cell r="E494" t="str">
            <v>Office Expense Legacy</v>
          </cell>
        </row>
        <row r="495">
          <cell r="D495" t="str">
            <v>751100.0</v>
          </cell>
          <cell r="E495" t="str">
            <v>Relocation  - G&amp;A</v>
          </cell>
        </row>
        <row r="496">
          <cell r="D496" t="str">
            <v>751102.0</v>
          </cell>
          <cell r="E496" t="str">
            <v>Recruiting - G&amp;A</v>
          </cell>
        </row>
        <row r="497">
          <cell r="D497" t="str">
            <v>751104.0</v>
          </cell>
          <cell r="E497" t="str">
            <v>Employee Activities - G&amp;A</v>
          </cell>
        </row>
        <row r="498">
          <cell r="D498" t="str">
            <v>751106.0</v>
          </cell>
          <cell r="E498" t="str">
            <v>Travel - G&amp;A</v>
          </cell>
        </row>
        <row r="499">
          <cell r="D499" t="str">
            <v>751107.0</v>
          </cell>
          <cell r="E499" t="str">
            <v>Travel-Capitalized</v>
          </cell>
        </row>
        <row r="500">
          <cell r="D500" t="str">
            <v>751108.0</v>
          </cell>
          <cell r="E500" t="str">
            <v>Meals &amp; Entertain (100%) - G&amp;A</v>
          </cell>
        </row>
        <row r="501">
          <cell r="D501" t="str">
            <v>751109.0</v>
          </cell>
          <cell r="E501" t="str">
            <v>Meals &amp; Entertain (50%)</v>
          </cell>
        </row>
        <row r="502">
          <cell r="D502" t="str">
            <v>751110.0</v>
          </cell>
          <cell r="E502" t="str">
            <v>Office Supplies - G&amp;A</v>
          </cell>
        </row>
        <row r="503">
          <cell r="D503" t="str">
            <v>751112.0</v>
          </cell>
          <cell r="E503" t="str">
            <v>Postage - G&amp;A</v>
          </cell>
        </row>
        <row r="504">
          <cell r="D504" t="str">
            <v>751114.0</v>
          </cell>
          <cell r="E504" t="str">
            <v>Dues &amp; Subscriptions - G&amp;A</v>
          </cell>
        </row>
        <row r="505">
          <cell r="D505" t="str">
            <v>751116.0</v>
          </cell>
          <cell r="E505" t="str">
            <v>Telephone - G&amp;A</v>
          </cell>
        </row>
        <row r="506">
          <cell r="D506" t="str">
            <v>751117.0</v>
          </cell>
          <cell r="E506" t="str">
            <v>Data Communications - G&amp;A</v>
          </cell>
        </row>
        <row r="507">
          <cell r="D507" t="str">
            <v>751118.0</v>
          </cell>
          <cell r="E507" t="str">
            <v>Utilities - G&amp;A</v>
          </cell>
        </row>
        <row r="508">
          <cell r="D508" t="str">
            <v>751120.0</v>
          </cell>
          <cell r="E508" t="str">
            <v>Facility Maintenance - G&amp;A</v>
          </cell>
        </row>
        <row r="509">
          <cell r="D509" t="str">
            <v>751122.0</v>
          </cell>
          <cell r="E509" t="str">
            <v>Rent - G&amp;A</v>
          </cell>
        </row>
        <row r="510">
          <cell r="D510" t="str">
            <v>751124.0</v>
          </cell>
          <cell r="E510" t="str">
            <v>Security - G&amp;A</v>
          </cell>
        </row>
        <row r="511">
          <cell r="D511" t="str">
            <v>751126.0</v>
          </cell>
          <cell r="E511" t="str">
            <v>Equip Rental - G&amp;A</v>
          </cell>
        </row>
        <row r="512">
          <cell r="D512" t="str">
            <v>751128.0</v>
          </cell>
          <cell r="E512" t="str">
            <v>Advertising - G&amp;A</v>
          </cell>
        </row>
        <row r="513">
          <cell r="D513" t="str">
            <v>751128.10</v>
          </cell>
          <cell r="E513" t="str">
            <v>Advert Yellow Pages - G&amp;A</v>
          </cell>
        </row>
        <row r="514">
          <cell r="D514" t="str">
            <v>751128.11</v>
          </cell>
          <cell r="E514" t="str">
            <v>Advert Direct Mail - G&amp;A</v>
          </cell>
        </row>
        <row r="515">
          <cell r="D515" t="str">
            <v>751128.12</v>
          </cell>
          <cell r="E515" t="str">
            <v>Advert Media - G&amp;A</v>
          </cell>
        </row>
        <row r="516">
          <cell r="D516" t="str">
            <v>751130.0</v>
          </cell>
          <cell r="E516" t="str">
            <v>Printing/Reproduction</v>
          </cell>
        </row>
        <row r="517">
          <cell r="D517" t="str">
            <v>751134.0</v>
          </cell>
          <cell r="E517" t="str">
            <v>Meetings &amp; Events</v>
          </cell>
        </row>
        <row r="518">
          <cell r="D518" t="str">
            <v>751138.0</v>
          </cell>
          <cell r="E518" t="str">
            <v>Outside Training - G&amp;A</v>
          </cell>
        </row>
        <row r="519">
          <cell r="D519" t="str">
            <v>751140.0</v>
          </cell>
          <cell r="E519" t="str">
            <v>Bank Fees</v>
          </cell>
        </row>
        <row r="520">
          <cell r="D520" t="str">
            <v>751142.0</v>
          </cell>
          <cell r="E520" t="str">
            <v>Professional Fees - Legacy</v>
          </cell>
        </row>
        <row r="521">
          <cell r="D521" t="str">
            <v>751144.0</v>
          </cell>
          <cell r="E521" t="str">
            <v>Legal Fees</v>
          </cell>
        </row>
        <row r="522">
          <cell r="D522" t="str">
            <v>751145.0</v>
          </cell>
          <cell r="E522" t="str">
            <v>Legal Settlements</v>
          </cell>
        </row>
        <row r="523">
          <cell r="D523" t="str">
            <v>751146.0</v>
          </cell>
          <cell r="E523" t="str">
            <v>Accounting/Audit Fees</v>
          </cell>
        </row>
        <row r="524">
          <cell r="D524" t="str">
            <v>751148.0</v>
          </cell>
          <cell r="E524" t="str">
            <v>Tax Consulting Fees</v>
          </cell>
        </row>
        <row r="525">
          <cell r="D525" t="str">
            <v>751150.0</v>
          </cell>
          <cell r="E525" t="str">
            <v>Engineering Fees</v>
          </cell>
        </row>
        <row r="526">
          <cell r="D526" t="str">
            <v>751152.0</v>
          </cell>
          <cell r="E526" t="str">
            <v>Lobbyist Fees</v>
          </cell>
        </row>
        <row r="527">
          <cell r="D527" t="str">
            <v>751153.0</v>
          </cell>
          <cell r="E527" t="str">
            <v>ADP Charges</v>
          </cell>
        </row>
        <row r="528">
          <cell r="D528" t="str">
            <v>751154.0</v>
          </cell>
          <cell r="E528" t="str">
            <v>Outsource Billing</v>
          </cell>
        </row>
        <row r="529">
          <cell r="D529" t="str">
            <v>751156.0</v>
          </cell>
          <cell r="E529" t="str">
            <v>Outside Credit &amp; Collections</v>
          </cell>
        </row>
        <row r="530">
          <cell r="D530" t="str">
            <v>751158.0</v>
          </cell>
          <cell r="E530" t="str">
            <v>Other Consulting Fees</v>
          </cell>
        </row>
        <row r="531">
          <cell r="D531" t="str">
            <v>751160.0</v>
          </cell>
          <cell r="E531" t="str">
            <v>G&amp;A Licenses &amp; Fees</v>
          </cell>
        </row>
        <row r="532">
          <cell r="D532" t="str">
            <v>751162.0</v>
          </cell>
          <cell r="E532" t="str">
            <v>Property Taxes - G&amp;A</v>
          </cell>
        </row>
        <row r="533">
          <cell r="D533" t="str">
            <v>751164.0</v>
          </cell>
          <cell r="E533" t="str">
            <v>MIS Software Licenses</v>
          </cell>
        </row>
        <row r="534">
          <cell r="D534" t="str">
            <v>751166.0</v>
          </cell>
          <cell r="E534" t="str">
            <v>MIS Maintenance</v>
          </cell>
        </row>
        <row r="535">
          <cell r="D535" t="str">
            <v>751168.0</v>
          </cell>
          <cell r="E535" t="str">
            <v>Computer/Software Expense</v>
          </cell>
        </row>
        <row r="536">
          <cell r="D536" t="str">
            <v>751170.0</v>
          </cell>
          <cell r="E536" t="str">
            <v>Contributions Deductible</v>
          </cell>
        </row>
        <row r="537">
          <cell r="D537" t="str">
            <v>751172.0</v>
          </cell>
          <cell r="E537" t="str">
            <v>Contributions Non-Deductible</v>
          </cell>
        </row>
        <row r="538">
          <cell r="D538" t="str">
            <v>751174.0</v>
          </cell>
          <cell r="E538" t="str">
            <v>Market Development Reserve</v>
          </cell>
        </row>
        <row r="539">
          <cell r="D539" t="str">
            <v>751194.0</v>
          </cell>
          <cell r="E539" t="str">
            <v>Purchase Discounts G&amp;A</v>
          </cell>
        </row>
        <row r="540">
          <cell r="D540" t="str">
            <v>751195.0</v>
          </cell>
          <cell r="E540" t="str">
            <v>Miscellaneous</v>
          </cell>
        </row>
        <row r="541">
          <cell r="D541" t="str">
            <v>751196.0</v>
          </cell>
          <cell r="E541" t="str">
            <v>Other Admin - Legacy</v>
          </cell>
        </row>
        <row r="542">
          <cell r="D542" t="str">
            <v>755000.0</v>
          </cell>
          <cell r="E542" t="str">
            <v>Bad Debt Exp</v>
          </cell>
        </row>
        <row r="543">
          <cell r="D543" t="str">
            <v>755995.0</v>
          </cell>
          <cell r="E543" t="str">
            <v>Management Fee</v>
          </cell>
        </row>
        <row r="544">
          <cell r="D544" t="str">
            <v>810005.0</v>
          </cell>
          <cell r="E544" t="str">
            <v>Gain/Loss on Sale of Busines</v>
          </cell>
        </row>
        <row r="545">
          <cell r="D545" t="str">
            <v>810010.0</v>
          </cell>
          <cell r="E545" t="str">
            <v>Other Misc Income</v>
          </cell>
        </row>
        <row r="546">
          <cell r="D546" t="str">
            <v>810012.0</v>
          </cell>
          <cell r="E546" t="str">
            <v>Other Misc Expense</v>
          </cell>
        </row>
        <row r="547">
          <cell r="D547" t="str">
            <v>810018.0</v>
          </cell>
          <cell r="E547" t="str">
            <v>Fin Charges on Trade AR</v>
          </cell>
        </row>
        <row r="548">
          <cell r="D548" t="str">
            <v>810020.0</v>
          </cell>
          <cell r="E548" t="str">
            <v>Interest Income Ext</v>
          </cell>
        </row>
        <row r="549">
          <cell r="D549" t="str">
            <v>810021.0</v>
          </cell>
          <cell r="E549" t="str">
            <v>Interest Expense Ext</v>
          </cell>
        </row>
        <row r="550">
          <cell r="D550" t="str">
            <v>810024.0</v>
          </cell>
          <cell r="E550" t="str">
            <v>Capitalized Interest</v>
          </cell>
        </row>
        <row r="551">
          <cell r="D551" t="str">
            <v>810040.0</v>
          </cell>
          <cell r="E551" t="str">
            <v>Income on Equity Meth Invest</v>
          </cell>
        </row>
        <row r="552">
          <cell r="D552" t="str">
            <v>810050.0</v>
          </cell>
          <cell r="E552" t="str">
            <v>Tax Penalties</v>
          </cell>
        </row>
        <row r="553">
          <cell r="D553" t="str">
            <v>810095.0</v>
          </cell>
          <cell r="E553" t="str">
            <v>Other Penalites</v>
          </cell>
        </row>
        <row r="554">
          <cell r="D554" t="str">
            <v>850000.0</v>
          </cell>
          <cell r="E554" t="str">
            <v>I/C Corporate Overhead</v>
          </cell>
        </row>
        <row r="555">
          <cell r="D555" t="str">
            <v>850005.0</v>
          </cell>
          <cell r="E555" t="str">
            <v>I/C Interest Exp-FINCO</v>
          </cell>
        </row>
        <row r="556">
          <cell r="D556" t="str">
            <v>850010.0</v>
          </cell>
          <cell r="E556" t="str">
            <v>I/C Trademark</v>
          </cell>
        </row>
        <row r="557">
          <cell r="D557" t="str">
            <v>850015.0</v>
          </cell>
          <cell r="E557" t="str">
            <v>I/C Dividends</v>
          </cell>
        </row>
        <row r="558">
          <cell r="D558" t="str">
            <v>850040.0</v>
          </cell>
          <cell r="E558" t="str">
            <v>Management Fee Offset</v>
          </cell>
        </row>
        <row r="559">
          <cell r="D559" t="str">
            <v>850050.0</v>
          </cell>
          <cell r="E559" t="str">
            <v>Area Overhead Alloc</v>
          </cell>
        </row>
        <row r="560">
          <cell r="D560" t="str">
            <v>850051.0</v>
          </cell>
          <cell r="E560" t="str">
            <v>Reg Overhead Alloc</v>
          </cell>
        </row>
        <row r="561">
          <cell r="D561" t="str">
            <v>850052.0</v>
          </cell>
          <cell r="E561" t="str">
            <v>Corp Overhead Alloc</v>
          </cell>
        </row>
        <row r="562">
          <cell r="D562" t="str">
            <v>850055.0</v>
          </cell>
          <cell r="E562" t="str">
            <v>RSGGP Activity Alloc</v>
          </cell>
        </row>
        <row r="563">
          <cell r="D563" t="str">
            <v>850055.10</v>
          </cell>
          <cell r="E563" t="str">
            <v>RSGGP Labor</v>
          </cell>
        </row>
        <row r="564">
          <cell r="D564" t="str">
            <v>850055.20</v>
          </cell>
          <cell r="E564" t="str">
            <v>RSGGP Payroll Tax</v>
          </cell>
        </row>
        <row r="565">
          <cell r="D565" t="str">
            <v>850055.30</v>
          </cell>
          <cell r="E565" t="str">
            <v>RSGGP Benefits</v>
          </cell>
        </row>
        <row r="566">
          <cell r="D566" t="str">
            <v>850090.0</v>
          </cell>
          <cell r="E566" t="str">
            <v>Extraord Gain/(Loss)</v>
          </cell>
        </row>
        <row r="567">
          <cell r="D567" t="str">
            <v>850091.0</v>
          </cell>
          <cell r="E567" t="str">
            <v>Gain/(Loss) Seg Disp Net</v>
          </cell>
        </row>
        <row r="568">
          <cell r="D568" t="str">
            <v>850092.0</v>
          </cell>
          <cell r="E568" t="str">
            <v>Inc/(Loss)  Disc Ops</v>
          </cell>
        </row>
        <row r="569">
          <cell r="D569" t="str">
            <v>890000.0</v>
          </cell>
          <cell r="E569" t="str">
            <v>Income Tax-Corp Provision</v>
          </cell>
        </row>
        <row r="570">
          <cell r="D570" t="str">
            <v>890010.0</v>
          </cell>
          <cell r="E570" t="str">
            <v>Income Tax-Field Filed</v>
          </cell>
        </row>
        <row r="571">
          <cell r="D571" t="str">
            <v>899990.0</v>
          </cell>
          <cell r="E571" t="str">
            <v>Cumulative Change Acct Princ</v>
          </cell>
        </row>
        <row r="572">
          <cell r="D572" t="str">
            <v>750000.20</v>
          </cell>
          <cell r="E572" t="str">
            <v>G&amp;A Mgrs &amp; Supv Auto Allow</v>
          </cell>
        </row>
        <row r="573">
          <cell r="D573" t="str">
            <v>750005.20</v>
          </cell>
          <cell r="E573" t="str">
            <v>G&amp;A Support Auto Allowance</v>
          </cell>
        </row>
        <row r="574">
          <cell r="D574" t="str">
            <v>750010.20</v>
          </cell>
          <cell r="E574" t="str">
            <v>Credit &amp; Coll Auto Allow</v>
          </cell>
        </row>
        <row r="575">
          <cell r="D575" t="str">
            <v>750015.20</v>
          </cell>
          <cell r="E575" t="str">
            <v>Regional Salary Auto Allow</v>
          </cell>
        </row>
        <row r="576">
          <cell r="D576" t="str">
            <v>750020.20</v>
          </cell>
          <cell r="E576" t="str">
            <v>Area Salaries Auto Allowance</v>
          </cell>
        </row>
        <row r="577">
          <cell r="D577" t="str">
            <v>750025.20</v>
          </cell>
          <cell r="E577" t="str">
            <v>IT Wages Auto Allowance</v>
          </cell>
        </row>
        <row r="578">
          <cell r="D578" t="str">
            <v>750172.1</v>
          </cell>
          <cell r="E578" t="str">
            <v>Personal Time - G&amp;A PR</v>
          </cell>
        </row>
        <row r="579">
          <cell r="D579" t="str">
            <v>750174.1</v>
          </cell>
          <cell r="E579" t="str">
            <v>Vacation/Sick - G&amp;A PR</v>
          </cell>
        </row>
        <row r="580">
          <cell r="D580" t="str">
            <v>88400.0</v>
          </cell>
          <cell r="E580" t="str">
            <v>General Managers</v>
          </cell>
        </row>
        <row r="581">
          <cell r="D581" t="str">
            <v>88401.0</v>
          </cell>
          <cell r="E581" t="str">
            <v>Site Managers</v>
          </cell>
        </row>
        <row r="582">
          <cell r="D582" t="str">
            <v>88402.0</v>
          </cell>
          <cell r="E582" t="str">
            <v>Assistant General Managers</v>
          </cell>
        </row>
        <row r="583">
          <cell r="D583" t="str">
            <v>88430.0</v>
          </cell>
          <cell r="E583" t="str">
            <v>Area Vice Presidents</v>
          </cell>
        </row>
        <row r="584">
          <cell r="D584" t="str">
            <v>88440.0</v>
          </cell>
          <cell r="E584" t="str">
            <v>Regional Vice Presidents</v>
          </cell>
        </row>
        <row r="585">
          <cell r="D585" t="str">
            <v>88441.0</v>
          </cell>
          <cell r="E585" t="str">
            <v>Regional Maint. Managers</v>
          </cell>
        </row>
        <row r="586">
          <cell r="D586" t="str">
            <v>88442.0</v>
          </cell>
          <cell r="E586" t="str">
            <v>Regional Ops. Managers</v>
          </cell>
        </row>
        <row r="587">
          <cell r="D587" t="str">
            <v>88443.0</v>
          </cell>
          <cell r="E587" t="str">
            <v>Regional Sales Managers</v>
          </cell>
        </row>
        <row r="588">
          <cell r="D588" t="str">
            <v>88448.0</v>
          </cell>
          <cell r="E588" t="str">
            <v>Regional Admin. Assistants</v>
          </cell>
        </row>
        <row r="589">
          <cell r="D589" t="str">
            <v>88450.0</v>
          </cell>
          <cell r="E589" t="str">
            <v>Divisional Controllers</v>
          </cell>
        </row>
        <row r="590">
          <cell r="D590" t="str">
            <v>88451.0</v>
          </cell>
          <cell r="E590" t="str">
            <v>Staff Accountant</v>
          </cell>
        </row>
        <row r="591">
          <cell r="D591" t="str">
            <v>88452.0</v>
          </cell>
          <cell r="E591" t="str">
            <v>Assist Div Controller</v>
          </cell>
        </row>
        <row r="592">
          <cell r="D592" t="str">
            <v>88453.0</v>
          </cell>
          <cell r="E592" t="str">
            <v>Accounting Clerical</v>
          </cell>
        </row>
        <row r="593">
          <cell r="D593" t="str">
            <v>88454.0</v>
          </cell>
          <cell r="E593" t="str">
            <v>Accounts Payable-Clerical</v>
          </cell>
        </row>
        <row r="594">
          <cell r="D594" t="str">
            <v>88455.0</v>
          </cell>
          <cell r="E594" t="str">
            <v>Payroll</v>
          </cell>
        </row>
        <row r="595">
          <cell r="D595" t="str">
            <v>88456.0</v>
          </cell>
          <cell r="E595" t="str">
            <v>Office Managers</v>
          </cell>
        </row>
        <row r="596">
          <cell r="D596" t="str">
            <v>88457.0</v>
          </cell>
          <cell r="E596" t="str">
            <v>Cash Receipts-Clerical</v>
          </cell>
        </row>
        <row r="597">
          <cell r="D597" t="str">
            <v>88458.0</v>
          </cell>
          <cell r="E597" t="str">
            <v>General &amp; Admin-Administrators</v>
          </cell>
        </row>
        <row r="598">
          <cell r="D598" t="str">
            <v>88460.0</v>
          </cell>
          <cell r="E598" t="str">
            <v>Billing-Clerical</v>
          </cell>
        </row>
        <row r="599">
          <cell r="D599" t="str">
            <v>88465.0</v>
          </cell>
          <cell r="E599" t="str">
            <v>Credit &amp; Collections-Supv</v>
          </cell>
        </row>
        <row r="600">
          <cell r="D600" t="str">
            <v>88466.0</v>
          </cell>
          <cell r="E600" t="str">
            <v>Credit &amp; Collection-Clerical</v>
          </cell>
        </row>
        <row r="601">
          <cell r="D601" t="str">
            <v>88467.0</v>
          </cell>
          <cell r="E601" t="str">
            <v>Accounting Administrative</v>
          </cell>
        </row>
        <row r="602">
          <cell r="D602" t="str">
            <v>88470.0</v>
          </cell>
          <cell r="E602" t="str">
            <v>IT Managers</v>
          </cell>
        </row>
        <row r="603">
          <cell r="D603" t="str">
            <v>88471.0</v>
          </cell>
          <cell r="E603" t="str">
            <v>IT Staff</v>
          </cell>
        </row>
        <row r="604">
          <cell r="D604" t="str">
            <v>88480.0</v>
          </cell>
          <cell r="E604" t="str">
            <v>Area Controllers</v>
          </cell>
        </row>
        <row r="605">
          <cell r="D605" t="str">
            <v>88485.0</v>
          </cell>
          <cell r="E605" t="str">
            <v>Human Resources Managers</v>
          </cell>
        </row>
        <row r="606">
          <cell r="D606" t="str">
            <v>88486.0</v>
          </cell>
          <cell r="E606" t="str">
            <v>Human Resources Staff</v>
          </cell>
        </row>
        <row r="607">
          <cell r="D607" t="str">
            <v>88490.0</v>
          </cell>
          <cell r="E607" t="str">
            <v>Regional Controllers</v>
          </cell>
        </row>
        <row r="608">
          <cell r="D608" t="str">
            <v>9900.1983</v>
          </cell>
          <cell r="E608" t="str">
            <v>Roll-Off Truck-1983</v>
          </cell>
        </row>
        <row r="609">
          <cell r="D609" t="str">
            <v>9900.1984</v>
          </cell>
          <cell r="E609" t="str">
            <v>Roll-Off Truck-1984</v>
          </cell>
        </row>
        <row r="610">
          <cell r="D610" t="str">
            <v>9900.1985</v>
          </cell>
          <cell r="E610" t="str">
            <v>Roll-Off Truck-1985</v>
          </cell>
        </row>
        <row r="611">
          <cell r="D611" t="str">
            <v>9900.1986</v>
          </cell>
          <cell r="E611" t="str">
            <v>Roll-Off Truck-1986</v>
          </cell>
        </row>
        <row r="612">
          <cell r="D612" t="str">
            <v>9900.1987</v>
          </cell>
          <cell r="E612" t="str">
            <v>Roll-Off Truck-1987</v>
          </cell>
        </row>
        <row r="613">
          <cell r="D613" t="str">
            <v>9900.1988</v>
          </cell>
          <cell r="E613" t="str">
            <v>Roll-Off Truck-1988</v>
          </cell>
        </row>
        <row r="614">
          <cell r="D614" t="str">
            <v>9900.1989</v>
          </cell>
          <cell r="E614" t="str">
            <v>Roll-Off Truck-1989</v>
          </cell>
        </row>
        <row r="615">
          <cell r="D615" t="str">
            <v>9900.1990</v>
          </cell>
          <cell r="E615" t="str">
            <v>Roll-Off Truck-1990</v>
          </cell>
        </row>
        <row r="616">
          <cell r="D616" t="str">
            <v>9900.1991</v>
          </cell>
          <cell r="E616" t="str">
            <v>Roll-Off Truck-1991</v>
          </cell>
        </row>
        <row r="617">
          <cell r="D617" t="str">
            <v>9900.1992</v>
          </cell>
          <cell r="E617" t="str">
            <v>Roll-Off Truck-1992</v>
          </cell>
        </row>
        <row r="618">
          <cell r="D618" t="str">
            <v>9900.1993</v>
          </cell>
          <cell r="E618" t="str">
            <v>Roll-Off Truck-1993</v>
          </cell>
        </row>
        <row r="619">
          <cell r="D619" t="str">
            <v>9900.1994</v>
          </cell>
          <cell r="E619" t="str">
            <v>Roll-Off Truck-1994</v>
          </cell>
        </row>
        <row r="620">
          <cell r="D620" t="str">
            <v>9900.1995</v>
          </cell>
          <cell r="E620" t="str">
            <v>Roll-Off Truck-1995</v>
          </cell>
        </row>
        <row r="621">
          <cell r="D621" t="str">
            <v>9900.1996</v>
          </cell>
          <cell r="E621" t="str">
            <v>Roll-Off Truck-1996</v>
          </cell>
        </row>
        <row r="622">
          <cell r="D622" t="str">
            <v>9900.1997</v>
          </cell>
          <cell r="E622" t="str">
            <v>Roll-Off Truck-1997</v>
          </cell>
        </row>
        <row r="623">
          <cell r="D623" t="str">
            <v>9900.1998</v>
          </cell>
          <cell r="E623" t="str">
            <v>Roll-Off Truck-1998</v>
          </cell>
        </row>
        <row r="624">
          <cell r="D624" t="str">
            <v>9900.1999</v>
          </cell>
          <cell r="E624" t="str">
            <v>Roll-Off Truck-1999</v>
          </cell>
        </row>
        <row r="625">
          <cell r="D625" t="str">
            <v>9900.2000</v>
          </cell>
          <cell r="E625" t="str">
            <v>Roll-Off Truck-2000</v>
          </cell>
        </row>
        <row r="626">
          <cell r="D626" t="str">
            <v>9900.2001</v>
          </cell>
          <cell r="E626" t="str">
            <v>Roll-Off Truck-2001</v>
          </cell>
        </row>
        <row r="627">
          <cell r="D627" t="str">
            <v>9900.2002</v>
          </cell>
          <cell r="E627" t="str">
            <v>Roll-Off Truck-2002</v>
          </cell>
        </row>
        <row r="628">
          <cell r="D628" t="str">
            <v>9900.2003</v>
          </cell>
          <cell r="E628" t="str">
            <v>Roll-Off Truck-2003</v>
          </cell>
        </row>
        <row r="629">
          <cell r="D629" t="str">
            <v>9900.2004</v>
          </cell>
          <cell r="E629" t="str">
            <v>Roll-Off Truck-2004</v>
          </cell>
        </row>
        <row r="630">
          <cell r="D630" t="str">
            <v>9900.2005</v>
          </cell>
          <cell r="E630" t="str">
            <v>Roll-Off Truck-2005</v>
          </cell>
        </row>
        <row r="631">
          <cell r="D631" t="str">
            <v>9900.2006</v>
          </cell>
          <cell r="E631" t="str">
            <v>Roll-Off Truck-2006</v>
          </cell>
        </row>
        <row r="632">
          <cell r="D632" t="str">
            <v>9901.1983</v>
          </cell>
          <cell r="E632" t="str">
            <v>Front Load Truck-1983</v>
          </cell>
        </row>
        <row r="633">
          <cell r="D633" t="str">
            <v>9901.1984</v>
          </cell>
          <cell r="E633" t="str">
            <v>Front Load Truck-1984</v>
          </cell>
        </row>
        <row r="634">
          <cell r="D634" t="str">
            <v>9901.1985</v>
          </cell>
          <cell r="E634" t="str">
            <v>Front Load Truck-1985</v>
          </cell>
        </row>
        <row r="635">
          <cell r="D635" t="str">
            <v>9901.1986</v>
          </cell>
          <cell r="E635" t="str">
            <v>Front Load Truck-1986</v>
          </cell>
        </row>
        <row r="636">
          <cell r="D636" t="str">
            <v>9901.1987</v>
          </cell>
          <cell r="E636" t="str">
            <v>Front Load Truck-1987</v>
          </cell>
        </row>
        <row r="637">
          <cell r="D637" t="str">
            <v>9901.1988</v>
          </cell>
          <cell r="E637" t="str">
            <v>Front Load Truck-1988</v>
          </cell>
        </row>
        <row r="638">
          <cell r="D638" t="str">
            <v>9901.1989</v>
          </cell>
          <cell r="E638" t="str">
            <v>Front Load Truck-1989</v>
          </cell>
        </row>
        <row r="639">
          <cell r="D639" t="str">
            <v>9901.1990</v>
          </cell>
          <cell r="E639" t="str">
            <v>Front Load Truck-1990</v>
          </cell>
        </row>
        <row r="640">
          <cell r="D640" t="str">
            <v>9901.1991</v>
          </cell>
          <cell r="E640" t="str">
            <v>Front Load Truck-1991</v>
          </cell>
        </row>
        <row r="641">
          <cell r="D641" t="str">
            <v>9901.1992</v>
          </cell>
          <cell r="E641" t="str">
            <v>Front Load Truck-1992</v>
          </cell>
        </row>
        <row r="642">
          <cell r="D642" t="str">
            <v>9901.1993</v>
          </cell>
          <cell r="E642" t="str">
            <v>Front Load Truck-1993</v>
          </cell>
        </row>
        <row r="643">
          <cell r="D643" t="str">
            <v>9901.1994</v>
          </cell>
          <cell r="E643" t="str">
            <v>Front Load Truck-1994</v>
          </cell>
        </row>
        <row r="644">
          <cell r="D644" t="str">
            <v>9901.1995</v>
          </cell>
          <cell r="E644" t="str">
            <v>Front Load Truck-1995</v>
          </cell>
        </row>
        <row r="645">
          <cell r="D645" t="str">
            <v>9901.1996</v>
          </cell>
          <cell r="E645" t="str">
            <v>Front Load Truck-1996</v>
          </cell>
        </row>
        <row r="646">
          <cell r="D646" t="str">
            <v>9901.1997</v>
          </cell>
          <cell r="E646" t="str">
            <v>Front Load Truck-1997</v>
          </cell>
        </row>
        <row r="647">
          <cell r="D647" t="str">
            <v>9901.1998</v>
          </cell>
          <cell r="E647" t="str">
            <v>Front Load Truck-1998</v>
          </cell>
        </row>
        <row r="648">
          <cell r="D648" t="str">
            <v>9901.1999</v>
          </cell>
          <cell r="E648" t="str">
            <v>Front Load Truck-1999</v>
          </cell>
        </row>
        <row r="649">
          <cell r="D649" t="str">
            <v>9901.2000</v>
          </cell>
          <cell r="E649" t="str">
            <v>Front Load Truck-2000</v>
          </cell>
        </row>
        <row r="650">
          <cell r="D650" t="str">
            <v>9901.2001</v>
          </cell>
          <cell r="E650" t="str">
            <v>Front Load Truck-2001</v>
          </cell>
        </row>
        <row r="651">
          <cell r="D651" t="str">
            <v>9901.2002</v>
          </cell>
          <cell r="E651" t="str">
            <v>Front Load Truck-2002</v>
          </cell>
        </row>
        <row r="652">
          <cell r="D652" t="str">
            <v>9901.2003</v>
          </cell>
          <cell r="E652" t="str">
            <v>Front Load Truck-2003</v>
          </cell>
        </row>
        <row r="653">
          <cell r="D653" t="str">
            <v>9901.2004</v>
          </cell>
          <cell r="E653" t="str">
            <v>Front Load Truck-2004</v>
          </cell>
        </row>
        <row r="654">
          <cell r="D654" t="str">
            <v>9901.2005</v>
          </cell>
          <cell r="E654" t="str">
            <v>Front Load Truck-2005</v>
          </cell>
        </row>
        <row r="655">
          <cell r="D655" t="str">
            <v>9901.2006</v>
          </cell>
          <cell r="E655" t="str">
            <v>Front Load Truck-2006</v>
          </cell>
        </row>
        <row r="656">
          <cell r="D656" t="str">
            <v>9902.1983</v>
          </cell>
          <cell r="E656" t="str">
            <v>Rear Load Truck-1983</v>
          </cell>
        </row>
        <row r="657">
          <cell r="D657" t="str">
            <v>9902.1984</v>
          </cell>
          <cell r="E657" t="str">
            <v>Rear Load Truck-1984</v>
          </cell>
        </row>
        <row r="658">
          <cell r="D658" t="str">
            <v>9902.1985</v>
          </cell>
          <cell r="E658" t="str">
            <v>Rear Load Truck-1985</v>
          </cell>
        </row>
        <row r="659">
          <cell r="D659" t="str">
            <v>9902.1986</v>
          </cell>
          <cell r="E659" t="str">
            <v>Rear Load Truck-1986</v>
          </cell>
        </row>
        <row r="660">
          <cell r="D660" t="str">
            <v>9902.1987</v>
          </cell>
          <cell r="E660" t="str">
            <v>Rear Load Truck-1987</v>
          </cell>
        </row>
        <row r="661">
          <cell r="D661" t="str">
            <v>9902.1988</v>
          </cell>
          <cell r="E661" t="str">
            <v>Rear Load Truck-1988</v>
          </cell>
        </row>
        <row r="662">
          <cell r="D662" t="str">
            <v>9902.1989</v>
          </cell>
          <cell r="E662" t="str">
            <v>Rear Load Truck-1989</v>
          </cell>
        </row>
        <row r="663">
          <cell r="D663" t="str">
            <v>9902.1990</v>
          </cell>
          <cell r="E663" t="str">
            <v>Rear Load Truck-1990</v>
          </cell>
        </row>
        <row r="664">
          <cell r="D664" t="str">
            <v>9902.1991</v>
          </cell>
          <cell r="E664" t="str">
            <v>Rear Load Truck-1991</v>
          </cell>
        </row>
        <row r="665">
          <cell r="D665" t="str">
            <v>9902.1992</v>
          </cell>
          <cell r="E665" t="str">
            <v>Rear Load Truck-1992</v>
          </cell>
        </row>
        <row r="666">
          <cell r="D666" t="str">
            <v>9902.1993</v>
          </cell>
          <cell r="E666" t="str">
            <v>Rear Load Truck-1993</v>
          </cell>
        </row>
        <row r="667">
          <cell r="D667" t="str">
            <v>9902.1994</v>
          </cell>
          <cell r="E667" t="str">
            <v>Rear Load Truck-1994</v>
          </cell>
        </row>
        <row r="668">
          <cell r="D668" t="str">
            <v>9902.1995</v>
          </cell>
          <cell r="E668" t="str">
            <v>Rear Load Truck-1995</v>
          </cell>
        </row>
        <row r="669">
          <cell r="D669" t="str">
            <v>9902.1996</v>
          </cell>
          <cell r="E669" t="str">
            <v>Rear Load Truck-1996</v>
          </cell>
        </row>
        <row r="670">
          <cell r="D670" t="str">
            <v>9902.1997</v>
          </cell>
          <cell r="E670" t="str">
            <v>Rear Load Truck-1997</v>
          </cell>
        </row>
        <row r="671">
          <cell r="D671" t="str">
            <v>9902.1998</v>
          </cell>
          <cell r="E671" t="str">
            <v>Rear Load Truck-1998</v>
          </cell>
        </row>
        <row r="672">
          <cell r="D672" t="str">
            <v>9902.1999</v>
          </cell>
          <cell r="E672" t="str">
            <v>Rear Load Truck-1999</v>
          </cell>
        </row>
        <row r="673">
          <cell r="D673" t="str">
            <v>9902.2000</v>
          </cell>
          <cell r="E673" t="str">
            <v>Rear Load Truck-2000</v>
          </cell>
        </row>
        <row r="674">
          <cell r="D674" t="str">
            <v>9902.2001</v>
          </cell>
          <cell r="E674" t="str">
            <v>Rear Load Truck-2001</v>
          </cell>
        </row>
        <row r="675">
          <cell r="D675" t="str">
            <v>9902.2002</v>
          </cell>
          <cell r="E675" t="str">
            <v>Rear Load Truck-2002</v>
          </cell>
        </row>
        <row r="676">
          <cell r="D676" t="str">
            <v>9902.2003</v>
          </cell>
          <cell r="E676" t="str">
            <v>Rear Load Truck-2003</v>
          </cell>
        </row>
        <row r="677">
          <cell r="D677" t="str">
            <v>9902.2004</v>
          </cell>
          <cell r="E677" t="str">
            <v>Rear Load Truck-2004</v>
          </cell>
        </row>
        <row r="678">
          <cell r="D678" t="str">
            <v>9902.2005</v>
          </cell>
          <cell r="E678" t="str">
            <v>Rear Load Truck-2005</v>
          </cell>
        </row>
        <row r="679">
          <cell r="D679" t="str">
            <v>9902.2006</v>
          </cell>
          <cell r="E679" t="str">
            <v>Rear Load Truck-2006</v>
          </cell>
        </row>
        <row r="680">
          <cell r="D680" t="str">
            <v>9903.1983</v>
          </cell>
          <cell r="E680" t="str">
            <v>Auto Side Load Truck-1983</v>
          </cell>
        </row>
        <row r="681">
          <cell r="D681" t="str">
            <v>9903.1984</v>
          </cell>
          <cell r="E681" t="str">
            <v>Auto Side Load Truck-1984</v>
          </cell>
        </row>
        <row r="682">
          <cell r="D682" t="str">
            <v>9903.1985</v>
          </cell>
          <cell r="E682" t="str">
            <v>Auto Side Load Truck-1985</v>
          </cell>
        </row>
        <row r="683">
          <cell r="D683" t="str">
            <v>9903.1986</v>
          </cell>
          <cell r="E683" t="str">
            <v>Auto Side Load Truck-1986</v>
          </cell>
        </row>
        <row r="684">
          <cell r="D684" t="str">
            <v>9903.1987</v>
          </cell>
          <cell r="E684" t="str">
            <v>Auto Side Load Truck-1987</v>
          </cell>
        </row>
        <row r="685">
          <cell r="D685" t="str">
            <v>9903.1988</v>
          </cell>
          <cell r="E685" t="str">
            <v>Auto Side Load Truck-1988</v>
          </cell>
        </row>
        <row r="686">
          <cell r="D686" t="str">
            <v>9903.1989</v>
          </cell>
          <cell r="E686" t="str">
            <v>Auto Side Load Truck-1989</v>
          </cell>
        </row>
        <row r="687">
          <cell r="D687" t="str">
            <v>9903.1990</v>
          </cell>
          <cell r="E687" t="str">
            <v>Auto Side Load Truck-1990</v>
          </cell>
        </row>
        <row r="688">
          <cell r="D688" t="str">
            <v>9903.1991</v>
          </cell>
          <cell r="E688" t="str">
            <v>Auto Side Load Truck-1991</v>
          </cell>
        </row>
        <row r="689">
          <cell r="D689" t="str">
            <v>9903.1992</v>
          </cell>
          <cell r="E689" t="str">
            <v>Auto Side Load Truck-1992</v>
          </cell>
        </row>
        <row r="690">
          <cell r="D690" t="str">
            <v>9903.1993</v>
          </cell>
          <cell r="E690" t="str">
            <v>Auto Side Load Truck-1993</v>
          </cell>
        </row>
        <row r="691">
          <cell r="D691" t="str">
            <v>9903.1994</v>
          </cell>
          <cell r="E691" t="str">
            <v>Auto Side Load Truck-1994</v>
          </cell>
        </row>
        <row r="692">
          <cell r="D692" t="str">
            <v>9903.1995</v>
          </cell>
          <cell r="E692" t="str">
            <v>Auto Side Load Truck-1995</v>
          </cell>
        </row>
        <row r="693">
          <cell r="D693" t="str">
            <v>9903.1996</v>
          </cell>
          <cell r="E693" t="str">
            <v>Auto Side Load Truck-1996</v>
          </cell>
        </row>
        <row r="694">
          <cell r="D694" t="str">
            <v>9903.1997</v>
          </cell>
          <cell r="E694" t="str">
            <v>Auto Side Load Truck-1997</v>
          </cell>
        </row>
        <row r="695">
          <cell r="D695" t="str">
            <v>9903.1998</v>
          </cell>
          <cell r="E695" t="str">
            <v>Auto Side Load Truck-1998</v>
          </cell>
        </row>
        <row r="696">
          <cell r="D696" t="str">
            <v>9903.1999</v>
          </cell>
          <cell r="E696" t="str">
            <v>Auto Side Load Truck-1999</v>
          </cell>
        </row>
        <row r="697">
          <cell r="D697" t="str">
            <v>9903.2000</v>
          </cell>
          <cell r="E697" t="str">
            <v>Auto Side Load Truck-2000</v>
          </cell>
        </row>
        <row r="698">
          <cell r="D698" t="str">
            <v>9903.2001</v>
          </cell>
          <cell r="E698" t="str">
            <v>Auto Side Load Truck-2001</v>
          </cell>
        </row>
        <row r="699">
          <cell r="D699" t="str">
            <v>9903.2002</v>
          </cell>
          <cell r="E699" t="str">
            <v>Auto Side Load Truck-2002</v>
          </cell>
        </row>
        <row r="700">
          <cell r="D700" t="str">
            <v>9903.2003</v>
          </cell>
          <cell r="E700" t="str">
            <v>Auto Side Load Truck-2003</v>
          </cell>
        </row>
        <row r="701">
          <cell r="D701" t="str">
            <v>9903.2004</v>
          </cell>
          <cell r="E701" t="str">
            <v>Auto Side Load Truck-2004</v>
          </cell>
        </row>
        <row r="702">
          <cell r="D702" t="str">
            <v>9903.2005</v>
          </cell>
          <cell r="E702" t="str">
            <v>Auto Side Load Truck-2005</v>
          </cell>
        </row>
        <row r="703">
          <cell r="D703" t="str">
            <v>9903.2006</v>
          </cell>
          <cell r="E703" t="str">
            <v>Auto Side Load Truck-2006</v>
          </cell>
        </row>
        <row r="704">
          <cell r="D704" t="str">
            <v>9904.1983</v>
          </cell>
          <cell r="E704" t="str">
            <v>Recycle Truck-1983</v>
          </cell>
        </row>
        <row r="705">
          <cell r="D705" t="str">
            <v>9904.1984</v>
          </cell>
          <cell r="E705" t="str">
            <v>Recycle Truck-1984</v>
          </cell>
        </row>
        <row r="706">
          <cell r="D706" t="str">
            <v>9904.1985</v>
          </cell>
          <cell r="E706" t="str">
            <v>Recycle Truck-1985</v>
          </cell>
        </row>
        <row r="707">
          <cell r="D707" t="str">
            <v>9904.1986</v>
          </cell>
          <cell r="E707" t="str">
            <v>Recycle Truck-1986</v>
          </cell>
        </row>
        <row r="708">
          <cell r="D708" t="str">
            <v>9904.1987</v>
          </cell>
          <cell r="E708" t="str">
            <v>Recycle Truck-1987</v>
          </cell>
        </row>
        <row r="709">
          <cell r="D709" t="str">
            <v>9904.1988</v>
          </cell>
          <cell r="E709" t="str">
            <v>Recycle Truck-1988</v>
          </cell>
        </row>
        <row r="710">
          <cell r="D710" t="str">
            <v>9904.1989</v>
          </cell>
          <cell r="E710" t="str">
            <v>Recycle Truck-1989</v>
          </cell>
        </row>
        <row r="711">
          <cell r="D711" t="str">
            <v>9904.1990</v>
          </cell>
          <cell r="E711" t="str">
            <v>Recycle Truck-1990</v>
          </cell>
        </row>
        <row r="712">
          <cell r="D712" t="str">
            <v>9904.1991</v>
          </cell>
          <cell r="E712" t="str">
            <v>Recycle Truck-1991</v>
          </cell>
        </row>
        <row r="713">
          <cell r="D713" t="str">
            <v>9904.1992</v>
          </cell>
          <cell r="E713" t="str">
            <v>Recycle Truck-1992</v>
          </cell>
        </row>
        <row r="714">
          <cell r="D714" t="str">
            <v>9904.1993</v>
          </cell>
          <cell r="E714" t="str">
            <v>Recycle Truck-1993</v>
          </cell>
        </row>
        <row r="715">
          <cell r="D715" t="str">
            <v>9904.1994</v>
          </cell>
          <cell r="E715" t="str">
            <v>Recycle Truck-1994</v>
          </cell>
        </row>
        <row r="716">
          <cell r="D716" t="str">
            <v>9904.1995</v>
          </cell>
          <cell r="E716" t="str">
            <v>Recycle Truck-1995</v>
          </cell>
        </row>
        <row r="717">
          <cell r="D717" t="str">
            <v>9904.1996</v>
          </cell>
          <cell r="E717" t="str">
            <v>Recycle Truck-1996</v>
          </cell>
        </row>
        <row r="718">
          <cell r="D718" t="str">
            <v>9904.1997</v>
          </cell>
          <cell r="E718" t="str">
            <v>Recycle Truck-1997</v>
          </cell>
        </row>
        <row r="719">
          <cell r="D719" t="str">
            <v>9904.1998</v>
          </cell>
          <cell r="E719" t="str">
            <v>Recycle Truck-1998</v>
          </cell>
        </row>
        <row r="720">
          <cell r="D720" t="str">
            <v>9904.1999</v>
          </cell>
          <cell r="E720" t="str">
            <v>Recycle Truck-1999</v>
          </cell>
        </row>
        <row r="721">
          <cell r="D721" t="str">
            <v>9904.2000</v>
          </cell>
          <cell r="E721" t="str">
            <v>Recycle Truck-2000</v>
          </cell>
        </row>
        <row r="722">
          <cell r="D722" t="str">
            <v>9904.2001</v>
          </cell>
          <cell r="E722" t="str">
            <v>Recycle Truck-2001</v>
          </cell>
        </row>
        <row r="723">
          <cell r="D723" t="str">
            <v>9904.2002</v>
          </cell>
          <cell r="E723" t="str">
            <v>Recycle Truck-2002</v>
          </cell>
        </row>
        <row r="724">
          <cell r="D724" t="str">
            <v>9904.2003</v>
          </cell>
          <cell r="E724" t="str">
            <v>Recycle Truck-2003</v>
          </cell>
        </row>
        <row r="725">
          <cell r="D725" t="str">
            <v>9904.2004</v>
          </cell>
          <cell r="E725" t="str">
            <v>Recycle Truck-2004</v>
          </cell>
        </row>
        <row r="726">
          <cell r="D726" t="str">
            <v>9904.2005</v>
          </cell>
          <cell r="E726" t="str">
            <v>Recycle Truck-2005</v>
          </cell>
        </row>
        <row r="727">
          <cell r="D727" t="str">
            <v>9904.2006</v>
          </cell>
          <cell r="E727" t="str">
            <v>Recycle Truck-2006</v>
          </cell>
        </row>
        <row r="728">
          <cell r="D728" t="str">
            <v>9905.1983</v>
          </cell>
          <cell r="E728" t="str">
            <v>Pickup Truck-1983</v>
          </cell>
        </row>
        <row r="729">
          <cell r="D729" t="str">
            <v>9905.1984</v>
          </cell>
          <cell r="E729" t="str">
            <v>Pickup Truck-1984</v>
          </cell>
        </row>
        <row r="730">
          <cell r="D730" t="str">
            <v>9905.1985</v>
          </cell>
          <cell r="E730" t="str">
            <v>Pickup Truck-1985</v>
          </cell>
        </row>
        <row r="731">
          <cell r="D731" t="str">
            <v>9905.1986</v>
          </cell>
          <cell r="E731" t="str">
            <v>Pickup Truck-1986</v>
          </cell>
        </row>
        <row r="732">
          <cell r="D732" t="str">
            <v>9905.1987</v>
          </cell>
          <cell r="E732" t="str">
            <v>Pickup Truck-1987</v>
          </cell>
        </row>
        <row r="733">
          <cell r="D733" t="str">
            <v>9905.1988</v>
          </cell>
          <cell r="E733" t="str">
            <v>Pickup Truck-1988</v>
          </cell>
        </row>
        <row r="734">
          <cell r="D734" t="str">
            <v>9905.1989</v>
          </cell>
          <cell r="E734" t="str">
            <v>Pickup Truck-1989</v>
          </cell>
        </row>
        <row r="735">
          <cell r="D735" t="str">
            <v>9905.1990</v>
          </cell>
          <cell r="E735" t="str">
            <v>Pickup Truck-1990</v>
          </cell>
        </row>
        <row r="736">
          <cell r="D736" t="str">
            <v>9905.1991</v>
          </cell>
          <cell r="E736" t="str">
            <v>Pickup Truck-1991</v>
          </cell>
        </row>
        <row r="737">
          <cell r="D737" t="str">
            <v>9905.1992</v>
          </cell>
          <cell r="E737" t="str">
            <v>Pickup Truck-1992</v>
          </cell>
        </row>
        <row r="738">
          <cell r="D738" t="str">
            <v>9905.1993</v>
          </cell>
          <cell r="E738" t="str">
            <v>Pickup Truck-1993</v>
          </cell>
        </row>
        <row r="739">
          <cell r="D739" t="str">
            <v>9905.1994</v>
          </cell>
          <cell r="E739" t="str">
            <v>Pickup Truck-1994</v>
          </cell>
        </row>
        <row r="740">
          <cell r="D740" t="str">
            <v>9905.1995</v>
          </cell>
          <cell r="E740" t="str">
            <v>Pickup Truck-1995</v>
          </cell>
        </row>
        <row r="741">
          <cell r="D741" t="str">
            <v>9905.1996</v>
          </cell>
          <cell r="E741" t="str">
            <v>Pickup Truck-1996</v>
          </cell>
        </row>
        <row r="742">
          <cell r="D742" t="str">
            <v>9905.1997</v>
          </cell>
          <cell r="E742" t="str">
            <v>Pickup Truck-1997</v>
          </cell>
        </row>
        <row r="743">
          <cell r="D743" t="str">
            <v>9905.1998</v>
          </cell>
          <cell r="E743" t="str">
            <v>Pickup Truck-1998</v>
          </cell>
        </row>
        <row r="744">
          <cell r="D744" t="str">
            <v>9905.1999</v>
          </cell>
          <cell r="E744" t="str">
            <v>Pickup Truck-1999</v>
          </cell>
        </row>
        <row r="745">
          <cell r="D745" t="str">
            <v>9905.2000</v>
          </cell>
          <cell r="E745" t="str">
            <v>Pickup Truck-2000</v>
          </cell>
        </row>
        <row r="746">
          <cell r="D746" t="str">
            <v>9905.2001</v>
          </cell>
          <cell r="E746" t="str">
            <v>Pickup Truck-2001</v>
          </cell>
        </row>
        <row r="747">
          <cell r="D747" t="str">
            <v>9905.2002</v>
          </cell>
          <cell r="E747" t="str">
            <v>Pickup Truck-2002</v>
          </cell>
        </row>
        <row r="748">
          <cell r="D748" t="str">
            <v>9905.2003</v>
          </cell>
          <cell r="E748" t="str">
            <v>Pickup Truck-2003</v>
          </cell>
        </row>
        <row r="749">
          <cell r="D749" t="str">
            <v>9905.2004</v>
          </cell>
          <cell r="E749" t="str">
            <v>Pickup Truck-2004</v>
          </cell>
        </row>
        <row r="750">
          <cell r="D750" t="str">
            <v>9905.2005</v>
          </cell>
          <cell r="E750" t="str">
            <v>Pickup Truck-2005</v>
          </cell>
        </row>
        <row r="751">
          <cell r="D751" t="str">
            <v>9905.2006</v>
          </cell>
          <cell r="E751" t="str">
            <v>Pickup Truck-2006</v>
          </cell>
        </row>
        <row r="752">
          <cell r="D752" t="str">
            <v>9906.1983</v>
          </cell>
          <cell r="E752" t="str">
            <v>Container Del-1983</v>
          </cell>
        </row>
        <row r="753">
          <cell r="D753" t="str">
            <v>9906.1984</v>
          </cell>
          <cell r="E753" t="str">
            <v>Container Del-1984</v>
          </cell>
        </row>
        <row r="754">
          <cell r="D754" t="str">
            <v>9906.1985</v>
          </cell>
          <cell r="E754" t="str">
            <v>Container Del-1985</v>
          </cell>
        </row>
        <row r="755">
          <cell r="D755" t="str">
            <v>9906.1986</v>
          </cell>
          <cell r="E755" t="str">
            <v>Container Del-1986</v>
          </cell>
        </row>
        <row r="756">
          <cell r="D756" t="str">
            <v>9906.1987</v>
          </cell>
          <cell r="E756" t="str">
            <v>Container Del-1987</v>
          </cell>
        </row>
        <row r="757">
          <cell r="D757" t="str">
            <v>9906.1988</v>
          </cell>
          <cell r="E757" t="str">
            <v>Container Del-1988</v>
          </cell>
        </row>
        <row r="758">
          <cell r="D758" t="str">
            <v>9906.1989</v>
          </cell>
          <cell r="E758" t="str">
            <v>Container Del-1989</v>
          </cell>
        </row>
        <row r="759">
          <cell r="D759" t="str">
            <v>9906.1990</v>
          </cell>
          <cell r="E759" t="str">
            <v>Container Del-1990</v>
          </cell>
        </row>
        <row r="760">
          <cell r="D760" t="str">
            <v>9906.1991</v>
          </cell>
          <cell r="E760" t="str">
            <v>Container Del-1991</v>
          </cell>
        </row>
        <row r="761">
          <cell r="D761" t="str">
            <v>9906.1992</v>
          </cell>
          <cell r="E761" t="str">
            <v>Container Del-1992</v>
          </cell>
        </row>
        <row r="762">
          <cell r="D762" t="str">
            <v>9906.1993</v>
          </cell>
          <cell r="E762" t="str">
            <v>Container Del-1993</v>
          </cell>
        </row>
        <row r="763">
          <cell r="D763" t="str">
            <v>9906.1994</v>
          </cell>
          <cell r="E763" t="str">
            <v>Container Del-1994</v>
          </cell>
        </row>
        <row r="764">
          <cell r="D764" t="str">
            <v>9906.1995</v>
          </cell>
          <cell r="E764" t="str">
            <v>Container Del-1995</v>
          </cell>
        </row>
        <row r="765">
          <cell r="D765" t="str">
            <v>9906.1996</v>
          </cell>
          <cell r="E765" t="str">
            <v>Container Del-1996</v>
          </cell>
        </row>
        <row r="766">
          <cell r="D766" t="str">
            <v>9906.1997</v>
          </cell>
          <cell r="E766" t="str">
            <v>Container Del-1997</v>
          </cell>
        </row>
        <row r="767">
          <cell r="D767" t="str">
            <v>9906.1998</v>
          </cell>
          <cell r="E767" t="str">
            <v>Container Del-1998</v>
          </cell>
        </row>
        <row r="768">
          <cell r="D768" t="str">
            <v>9906.1999</v>
          </cell>
          <cell r="E768" t="str">
            <v>Container Del-1999</v>
          </cell>
        </row>
        <row r="769">
          <cell r="D769" t="str">
            <v>9906.2000</v>
          </cell>
          <cell r="E769" t="str">
            <v>Container Del-2000</v>
          </cell>
        </row>
        <row r="770">
          <cell r="D770" t="str">
            <v>9906.2001</v>
          </cell>
          <cell r="E770" t="str">
            <v>Container Del-2001</v>
          </cell>
        </row>
        <row r="771">
          <cell r="D771" t="str">
            <v>9906.2002</v>
          </cell>
          <cell r="E771" t="str">
            <v>Container Del-2002</v>
          </cell>
        </row>
        <row r="772">
          <cell r="D772" t="str">
            <v>9906.2003</v>
          </cell>
          <cell r="E772" t="str">
            <v>Container Del-2003</v>
          </cell>
        </row>
        <row r="773">
          <cell r="D773" t="str">
            <v>9906.2004</v>
          </cell>
          <cell r="E773" t="str">
            <v>Container Del-2004</v>
          </cell>
        </row>
        <row r="774">
          <cell r="D774" t="str">
            <v>9906.2005</v>
          </cell>
          <cell r="E774" t="str">
            <v>Container Del-2005</v>
          </cell>
        </row>
        <row r="775">
          <cell r="D775" t="str">
            <v>9906.2006</v>
          </cell>
          <cell r="E775" t="str">
            <v>Container Del-2006</v>
          </cell>
        </row>
        <row r="776">
          <cell r="D776" t="str">
            <v>9907.1983</v>
          </cell>
          <cell r="E776" t="str">
            <v>Water Truck-1983</v>
          </cell>
        </row>
        <row r="777">
          <cell r="D777" t="str">
            <v>9907.1984</v>
          </cell>
          <cell r="E777" t="str">
            <v>Water Truck-1984</v>
          </cell>
        </row>
        <row r="778">
          <cell r="D778" t="str">
            <v>9907.1985</v>
          </cell>
          <cell r="E778" t="str">
            <v>Water Truck-1985</v>
          </cell>
        </row>
        <row r="779">
          <cell r="D779" t="str">
            <v>9907.1986</v>
          </cell>
          <cell r="E779" t="str">
            <v>Water Truck-1986</v>
          </cell>
        </row>
        <row r="780">
          <cell r="D780" t="str">
            <v>9907.1987</v>
          </cell>
          <cell r="E780" t="str">
            <v>Water Truck-1987</v>
          </cell>
        </row>
        <row r="781">
          <cell r="D781" t="str">
            <v>9907.1988</v>
          </cell>
          <cell r="E781" t="str">
            <v>Water Truck-1988</v>
          </cell>
        </row>
        <row r="782">
          <cell r="D782" t="str">
            <v>9907.1989</v>
          </cell>
          <cell r="E782" t="str">
            <v>Water Truck-1989</v>
          </cell>
        </row>
        <row r="783">
          <cell r="D783" t="str">
            <v>9907.1990</v>
          </cell>
          <cell r="E783" t="str">
            <v>Water Truck-1990</v>
          </cell>
        </row>
        <row r="784">
          <cell r="D784" t="str">
            <v>9907.1991</v>
          </cell>
          <cell r="E784" t="str">
            <v>Water Truck-1991</v>
          </cell>
        </row>
        <row r="785">
          <cell r="D785" t="str">
            <v>9907.1992</v>
          </cell>
          <cell r="E785" t="str">
            <v>Water Truck-1992</v>
          </cell>
        </row>
        <row r="786">
          <cell r="D786" t="str">
            <v>9907.1993</v>
          </cell>
          <cell r="E786" t="str">
            <v>Water Truck-1993</v>
          </cell>
        </row>
        <row r="787">
          <cell r="D787" t="str">
            <v>9907.1994</v>
          </cell>
          <cell r="E787" t="str">
            <v>Water Truck-1994</v>
          </cell>
        </row>
        <row r="788">
          <cell r="D788" t="str">
            <v>9907.1995</v>
          </cell>
          <cell r="E788" t="str">
            <v>Water Truck-1995</v>
          </cell>
        </row>
        <row r="789">
          <cell r="D789" t="str">
            <v>9907.1996</v>
          </cell>
          <cell r="E789" t="str">
            <v>Water Truck-1996</v>
          </cell>
        </row>
        <row r="790">
          <cell r="D790" t="str">
            <v>9907.1997</v>
          </cell>
          <cell r="E790" t="str">
            <v>Water Truck-1997</v>
          </cell>
        </row>
        <row r="791">
          <cell r="D791" t="str">
            <v>9907.1998</v>
          </cell>
          <cell r="E791" t="str">
            <v>Water Truck-1998</v>
          </cell>
        </row>
        <row r="792">
          <cell r="D792" t="str">
            <v>9907.1999</v>
          </cell>
          <cell r="E792" t="str">
            <v>Water Truck-1999</v>
          </cell>
        </row>
        <row r="793">
          <cell r="D793" t="str">
            <v>9907.2000</v>
          </cell>
          <cell r="E793" t="str">
            <v>Water Truck-2000</v>
          </cell>
        </row>
        <row r="794">
          <cell r="D794" t="str">
            <v>9907.2001</v>
          </cell>
          <cell r="E794" t="str">
            <v>Water Truck-2001</v>
          </cell>
        </row>
        <row r="795">
          <cell r="D795" t="str">
            <v>9907.2002</v>
          </cell>
          <cell r="E795" t="str">
            <v>Water Truck-2002</v>
          </cell>
        </row>
        <row r="796">
          <cell r="D796" t="str">
            <v>9907.2003</v>
          </cell>
          <cell r="E796" t="str">
            <v>Water Truck-2003</v>
          </cell>
        </row>
        <row r="797">
          <cell r="D797" t="str">
            <v>9907.2004</v>
          </cell>
          <cell r="E797" t="str">
            <v>Water Truck-2004</v>
          </cell>
        </row>
        <row r="798">
          <cell r="D798" t="str">
            <v>9907.2005</v>
          </cell>
          <cell r="E798" t="str">
            <v>Water Truck-2005</v>
          </cell>
        </row>
        <row r="799">
          <cell r="D799" t="str">
            <v>9907.2006</v>
          </cell>
          <cell r="E799" t="str">
            <v>Water Truck-2006</v>
          </cell>
        </row>
        <row r="800">
          <cell r="D800" t="str">
            <v>9908.1983</v>
          </cell>
          <cell r="E800" t="str">
            <v>Service Truck-1983</v>
          </cell>
        </row>
        <row r="801">
          <cell r="D801" t="str">
            <v>9908.1984</v>
          </cell>
          <cell r="E801" t="str">
            <v>Service Truck-1984</v>
          </cell>
        </row>
        <row r="802">
          <cell r="D802" t="str">
            <v>9908.1985</v>
          </cell>
          <cell r="E802" t="str">
            <v>Service Truck-1985</v>
          </cell>
        </row>
        <row r="803">
          <cell r="D803" t="str">
            <v>9908.1986</v>
          </cell>
          <cell r="E803" t="str">
            <v>Service Truck-1986</v>
          </cell>
        </row>
        <row r="804">
          <cell r="D804" t="str">
            <v>9908.1987</v>
          </cell>
          <cell r="E804" t="str">
            <v>Service Truck-1987</v>
          </cell>
        </row>
        <row r="805">
          <cell r="D805" t="str">
            <v>9908.1988</v>
          </cell>
          <cell r="E805" t="str">
            <v>Service Truck-1988</v>
          </cell>
        </row>
        <row r="806">
          <cell r="D806" t="str">
            <v>9908.1989</v>
          </cell>
          <cell r="E806" t="str">
            <v>Service Truck-1989</v>
          </cell>
        </row>
        <row r="807">
          <cell r="D807" t="str">
            <v>9908.1990</v>
          </cell>
          <cell r="E807" t="str">
            <v>Service Truck-1990</v>
          </cell>
        </row>
        <row r="808">
          <cell r="D808" t="str">
            <v>9908.1991</v>
          </cell>
          <cell r="E808" t="str">
            <v>Service Truck-1991</v>
          </cell>
        </row>
        <row r="809">
          <cell r="D809" t="str">
            <v>9908.1992</v>
          </cell>
          <cell r="E809" t="str">
            <v>Service Truck-1992</v>
          </cell>
        </row>
        <row r="810">
          <cell r="D810" t="str">
            <v>9908.1993</v>
          </cell>
          <cell r="E810" t="str">
            <v>Service Truck-1993</v>
          </cell>
        </row>
        <row r="811">
          <cell r="D811" t="str">
            <v>9908.1994</v>
          </cell>
          <cell r="E811" t="str">
            <v>Service Truck-1994</v>
          </cell>
        </row>
        <row r="812">
          <cell r="D812" t="str">
            <v>9908.1995</v>
          </cell>
          <cell r="E812" t="str">
            <v>Service Truck-1995</v>
          </cell>
        </row>
        <row r="813">
          <cell r="D813" t="str">
            <v>9908.1996</v>
          </cell>
          <cell r="E813" t="str">
            <v>Service Truck-1996</v>
          </cell>
        </row>
        <row r="814">
          <cell r="D814" t="str">
            <v>9908.1997</v>
          </cell>
          <cell r="E814" t="str">
            <v>Service Truck-1997</v>
          </cell>
        </row>
        <row r="815">
          <cell r="D815" t="str">
            <v>9908.1998</v>
          </cell>
          <cell r="E815" t="str">
            <v>Service Truck-1998</v>
          </cell>
        </row>
        <row r="816">
          <cell r="D816" t="str">
            <v>9908.1999</v>
          </cell>
          <cell r="E816" t="str">
            <v>Service Truck-1999</v>
          </cell>
        </row>
        <row r="817">
          <cell r="D817" t="str">
            <v>9908.2000</v>
          </cell>
          <cell r="E817" t="str">
            <v>Service Truck-2000</v>
          </cell>
        </row>
        <row r="818">
          <cell r="D818" t="str">
            <v>9908.2001</v>
          </cell>
          <cell r="E818" t="str">
            <v>Service Truck-2001</v>
          </cell>
        </row>
        <row r="819">
          <cell r="D819" t="str">
            <v>9908.2002</v>
          </cell>
          <cell r="E819" t="str">
            <v>Service Truck-2002</v>
          </cell>
        </row>
        <row r="820">
          <cell r="D820" t="str">
            <v>9908.2003</v>
          </cell>
          <cell r="E820" t="str">
            <v>Service Truck-2003</v>
          </cell>
        </row>
        <row r="821">
          <cell r="D821" t="str">
            <v>9908.2004</v>
          </cell>
          <cell r="E821" t="str">
            <v>Service Truck-2004</v>
          </cell>
        </row>
        <row r="822">
          <cell r="D822" t="str">
            <v>9908.2005</v>
          </cell>
          <cell r="E822" t="str">
            <v>Service Truck-2005</v>
          </cell>
        </row>
        <row r="823">
          <cell r="D823" t="str">
            <v>9908.2006</v>
          </cell>
          <cell r="E823" t="str">
            <v>Service Truck-2006</v>
          </cell>
        </row>
        <row r="824">
          <cell r="D824" t="str">
            <v>9909.1983</v>
          </cell>
          <cell r="E824" t="str">
            <v>Backhoe Loader-1983</v>
          </cell>
        </row>
        <row r="825">
          <cell r="D825" t="str">
            <v>9909.1984</v>
          </cell>
          <cell r="E825" t="str">
            <v>Backhoe Loader-1984</v>
          </cell>
        </row>
        <row r="826">
          <cell r="D826" t="str">
            <v>9909.1985</v>
          </cell>
          <cell r="E826" t="str">
            <v>Backhoe Loader-1985</v>
          </cell>
        </row>
        <row r="827">
          <cell r="D827" t="str">
            <v>9909.1986</v>
          </cell>
          <cell r="E827" t="str">
            <v>Backhoe Loader-1986</v>
          </cell>
        </row>
        <row r="828">
          <cell r="D828" t="str">
            <v>9909.1987</v>
          </cell>
          <cell r="E828" t="str">
            <v>Backhoe Loader-1987</v>
          </cell>
        </row>
        <row r="829">
          <cell r="D829" t="str">
            <v>9909.1988</v>
          </cell>
          <cell r="E829" t="str">
            <v>Backhoe Loader-1988</v>
          </cell>
        </row>
        <row r="830">
          <cell r="D830" t="str">
            <v>9909.1989</v>
          </cell>
          <cell r="E830" t="str">
            <v>Backhoe Loader-1989</v>
          </cell>
        </row>
        <row r="831">
          <cell r="D831" t="str">
            <v>9909.1990</v>
          </cell>
          <cell r="E831" t="str">
            <v>Backhoe Loader-1990</v>
          </cell>
        </row>
        <row r="832">
          <cell r="D832" t="str">
            <v>9909.1991</v>
          </cell>
          <cell r="E832" t="str">
            <v>Backhoe Loader-1991</v>
          </cell>
        </row>
        <row r="833">
          <cell r="D833" t="str">
            <v>9909.1992</v>
          </cell>
          <cell r="E833" t="str">
            <v>Backhoe Loader-1992</v>
          </cell>
        </row>
        <row r="834">
          <cell r="D834" t="str">
            <v>9909.1993</v>
          </cell>
          <cell r="E834" t="str">
            <v>Backhoe Loader-1993</v>
          </cell>
        </row>
        <row r="835">
          <cell r="D835" t="str">
            <v>9909.1994</v>
          </cell>
          <cell r="E835" t="str">
            <v>Backhoe Loader-1994</v>
          </cell>
        </row>
        <row r="836">
          <cell r="D836" t="str">
            <v>9909.1995</v>
          </cell>
          <cell r="E836" t="str">
            <v>Backhoe Loader-1995</v>
          </cell>
        </row>
        <row r="837">
          <cell r="D837" t="str">
            <v>9909.1996</v>
          </cell>
          <cell r="E837" t="str">
            <v>Backhoe Loader-1996</v>
          </cell>
        </row>
        <row r="838">
          <cell r="D838" t="str">
            <v>9909.1997</v>
          </cell>
          <cell r="E838" t="str">
            <v>Backhoe Loader-1997</v>
          </cell>
        </row>
        <row r="839">
          <cell r="D839" t="str">
            <v>9909.1998</v>
          </cell>
          <cell r="E839" t="str">
            <v>Backhoe Loader-1998</v>
          </cell>
        </row>
        <row r="840">
          <cell r="D840" t="str">
            <v>9909.1999</v>
          </cell>
          <cell r="E840" t="str">
            <v>Backhoe Loader-1999</v>
          </cell>
        </row>
        <row r="841">
          <cell r="D841" t="str">
            <v>9909.2000</v>
          </cell>
          <cell r="E841" t="str">
            <v>Backhoe Loader-2000</v>
          </cell>
        </row>
        <row r="842">
          <cell r="D842" t="str">
            <v>9909.2001</v>
          </cell>
          <cell r="E842" t="str">
            <v>Backhoe Loader-2001</v>
          </cell>
        </row>
        <row r="843">
          <cell r="D843" t="str">
            <v>9909.2002</v>
          </cell>
          <cell r="E843" t="str">
            <v>Backhoe Loader-2002</v>
          </cell>
        </row>
        <row r="844">
          <cell r="D844" t="str">
            <v>9909.2003</v>
          </cell>
          <cell r="E844" t="str">
            <v>Backhoe Loader-2003</v>
          </cell>
        </row>
        <row r="845">
          <cell r="D845" t="str">
            <v>9909.2004</v>
          </cell>
          <cell r="E845" t="str">
            <v>Backhoe Loader-2004</v>
          </cell>
        </row>
        <row r="846">
          <cell r="D846" t="str">
            <v>9909.2005</v>
          </cell>
          <cell r="E846" t="str">
            <v>Backhoe Loader-2005</v>
          </cell>
        </row>
        <row r="847">
          <cell r="D847" t="str">
            <v>9909.2006</v>
          </cell>
          <cell r="E847" t="str">
            <v>Backhoe Loader-2006</v>
          </cell>
        </row>
        <row r="848">
          <cell r="D848" t="str">
            <v>9910.1983</v>
          </cell>
          <cell r="E848" t="str">
            <v>Track-Type Tractor-1983</v>
          </cell>
        </row>
        <row r="849">
          <cell r="D849" t="str">
            <v>9910.1984</v>
          </cell>
          <cell r="E849" t="str">
            <v>Track-Type Tractor-1984</v>
          </cell>
        </row>
        <row r="850">
          <cell r="D850" t="str">
            <v>9910.1985</v>
          </cell>
          <cell r="E850" t="str">
            <v>Track-Type Tractor-1985</v>
          </cell>
        </row>
        <row r="851">
          <cell r="D851" t="str">
            <v>9910.1986</v>
          </cell>
          <cell r="E851" t="str">
            <v>Track-Type Tractor-1986</v>
          </cell>
        </row>
        <row r="852">
          <cell r="D852" t="str">
            <v>9910.1987</v>
          </cell>
          <cell r="E852" t="str">
            <v>Track-Type Tractor-1987</v>
          </cell>
        </row>
        <row r="853">
          <cell r="D853" t="str">
            <v>9910.1988</v>
          </cell>
          <cell r="E853" t="str">
            <v>Track-Type Tractor-1988</v>
          </cell>
        </row>
        <row r="854">
          <cell r="D854" t="str">
            <v>9910.1989</v>
          </cell>
          <cell r="E854" t="str">
            <v>Track-Type Tractor-1989</v>
          </cell>
        </row>
        <row r="855">
          <cell r="D855" t="str">
            <v>9910.1990</v>
          </cell>
          <cell r="E855" t="str">
            <v>Track-Type Tractor-1990</v>
          </cell>
        </row>
        <row r="856">
          <cell r="D856" t="str">
            <v>9910.1991</v>
          </cell>
          <cell r="E856" t="str">
            <v>Track-Type Tractor-1991</v>
          </cell>
        </row>
        <row r="857">
          <cell r="D857" t="str">
            <v>9910.1992</v>
          </cell>
          <cell r="E857" t="str">
            <v>Track-Type Tractor-1992</v>
          </cell>
        </row>
        <row r="858">
          <cell r="D858" t="str">
            <v>9910.1993</v>
          </cell>
          <cell r="E858" t="str">
            <v>Track-Type Tractor-1993</v>
          </cell>
        </row>
        <row r="859">
          <cell r="D859" t="str">
            <v>9910.1994</v>
          </cell>
          <cell r="E859" t="str">
            <v>Track-Type Tractor-1994</v>
          </cell>
        </row>
        <row r="860">
          <cell r="D860" t="str">
            <v>9910.1995</v>
          </cell>
          <cell r="E860" t="str">
            <v>Track-Type Tractor-1995</v>
          </cell>
        </row>
        <row r="861">
          <cell r="D861" t="str">
            <v>9910.1996</v>
          </cell>
          <cell r="E861" t="str">
            <v>Track-Type Tractor-1996</v>
          </cell>
        </row>
        <row r="862">
          <cell r="D862" t="str">
            <v>9910.1997</v>
          </cell>
          <cell r="E862" t="str">
            <v>Track-Type Tractor-1997</v>
          </cell>
        </row>
        <row r="863">
          <cell r="D863" t="str">
            <v>9910.1998</v>
          </cell>
          <cell r="E863" t="str">
            <v>Track-Type Tractor-1998</v>
          </cell>
        </row>
        <row r="864">
          <cell r="D864" t="str">
            <v>9910.1999</v>
          </cell>
          <cell r="E864" t="str">
            <v>Track-Type Tractor-1999</v>
          </cell>
        </row>
        <row r="865">
          <cell r="D865" t="str">
            <v>9910.2000</v>
          </cell>
          <cell r="E865" t="str">
            <v>Track-Type Tractor-2000</v>
          </cell>
        </row>
        <row r="866">
          <cell r="D866" t="str">
            <v>9910.2001</v>
          </cell>
          <cell r="E866" t="str">
            <v>Track-Type Tractor-2001</v>
          </cell>
        </row>
        <row r="867">
          <cell r="D867" t="str">
            <v>9910.2002</v>
          </cell>
          <cell r="E867" t="str">
            <v>Track-Type Tractor-2002</v>
          </cell>
        </row>
        <row r="868">
          <cell r="D868" t="str">
            <v>9910.2003</v>
          </cell>
          <cell r="E868" t="str">
            <v>Track-Type Tractor-2003</v>
          </cell>
        </row>
        <row r="869">
          <cell r="D869" t="str">
            <v>9910.2004</v>
          </cell>
          <cell r="E869" t="str">
            <v>Track-Type Tractor-2004</v>
          </cell>
        </row>
        <row r="870">
          <cell r="D870" t="str">
            <v>9910.2005</v>
          </cell>
          <cell r="E870" t="str">
            <v>Track-Type Tractor-2005</v>
          </cell>
        </row>
        <row r="871">
          <cell r="D871" t="str">
            <v>9910.2006</v>
          </cell>
          <cell r="E871" t="str">
            <v>Track-Type Tractor-2006</v>
          </cell>
        </row>
        <row r="872">
          <cell r="D872" t="str">
            <v>9911.1983</v>
          </cell>
          <cell r="E872" t="str">
            <v>Articulated Truck-1983</v>
          </cell>
        </row>
        <row r="873">
          <cell r="D873" t="str">
            <v>9911.1984</v>
          </cell>
          <cell r="E873" t="str">
            <v>Articulated Truck-1984</v>
          </cell>
        </row>
        <row r="874">
          <cell r="D874" t="str">
            <v>9911.1985</v>
          </cell>
          <cell r="E874" t="str">
            <v>Articulated Truck-1985</v>
          </cell>
        </row>
        <row r="875">
          <cell r="D875" t="str">
            <v>9911.1986</v>
          </cell>
          <cell r="E875" t="str">
            <v>Articulated Truck-1986</v>
          </cell>
        </row>
        <row r="876">
          <cell r="D876" t="str">
            <v>9911.1987</v>
          </cell>
          <cell r="E876" t="str">
            <v>Articulated Truck-1987</v>
          </cell>
        </row>
        <row r="877">
          <cell r="D877" t="str">
            <v>9911.1988</v>
          </cell>
          <cell r="E877" t="str">
            <v>Articulated Truck-1988</v>
          </cell>
        </row>
        <row r="878">
          <cell r="D878" t="str">
            <v>9911.1989</v>
          </cell>
          <cell r="E878" t="str">
            <v>Articulated Truck-1989</v>
          </cell>
        </row>
        <row r="879">
          <cell r="D879" t="str">
            <v>9911.1990</v>
          </cell>
          <cell r="E879" t="str">
            <v>Articulated Truck-1990</v>
          </cell>
        </row>
        <row r="880">
          <cell r="D880" t="str">
            <v>9911.1991</v>
          </cell>
          <cell r="E880" t="str">
            <v>Articulated Truck-1991</v>
          </cell>
        </row>
        <row r="881">
          <cell r="D881" t="str">
            <v>9911.1992</v>
          </cell>
          <cell r="E881" t="str">
            <v>Articulated Truck-1992</v>
          </cell>
        </row>
        <row r="882">
          <cell r="D882" t="str">
            <v>9911.1993</v>
          </cell>
          <cell r="E882" t="str">
            <v>Articulated Truck-1993</v>
          </cell>
        </row>
        <row r="883">
          <cell r="D883" t="str">
            <v>9911.1994</v>
          </cell>
          <cell r="E883" t="str">
            <v>Articulated Truck-1994</v>
          </cell>
        </row>
        <row r="884">
          <cell r="D884" t="str">
            <v>9911.1995</v>
          </cell>
          <cell r="E884" t="str">
            <v>Articulated Truck-1995</v>
          </cell>
        </row>
        <row r="885">
          <cell r="D885" t="str">
            <v>9911.1996</v>
          </cell>
          <cell r="E885" t="str">
            <v>Articulated Truck-1996</v>
          </cell>
        </row>
        <row r="886">
          <cell r="D886" t="str">
            <v>9911.1997</v>
          </cell>
          <cell r="E886" t="str">
            <v>Articulated Truck-1997</v>
          </cell>
        </row>
        <row r="887">
          <cell r="D887" t="str">
            <v>9911.1998</v>
          </cell>
          <cell r="E887" t="str">
            <v>Articulated Truck-1998</v>
          </cell>
        </row>
        <row r="888">
          <cell r="D888" t="str">
            <v>9911.1999</v>
          </cell>
          <cell r="E888" t="str">
            <v>Articulated Truck-1999</v>
          </cell>
        </row>
        <row r="889">
          <cell r="D889" t="str">
            <v>9911.2000</v>
          </cell>
          <cell r="E889" t="str">
            <v>Articulated Truck-2000</v>
          </cell>
        </row>
        <row r="890">
          <cell r="D890" t="str">
            <v>9911.2001</v>
          </cell>
          <cell r="E890" t="str">
            <v>Articulated Truck-2001</v>
          </cell>
        </row>
        <row r="891">
          <cell r="D891" t="str">
            <v>9911.2002</v>
          </cell>
          <cell r="E891" t="str">
            <v>Articulated Truck-2002</v>
          </cell>
        </row>
        <row r="892">
          <cell r="D892" t="str">
            <v>9911.2003</v>
          </cell>
          <cell r="E892" t="str">
            <v>Articulated Truck-2003</v>
          </cell>
        </row>
        <row r="893">
          <cell r="D893" t="str">
            <v>9911.2004</v>
          </cell>
          <cell r="E893" t="str">
            <v>Articulated Truck-2004</v>
          </cell>
        </row>
        <row r="894">
          <cell r="D894" t="str">
            <v>9911.2005</v>
          </cell>
          <cell r="E894" t="str">
            <v>Articulated Truck-2005</v>
          </cell>
        </row>
        <row r="895">
          <cell r="D895" t="str">
            <v>9911.2006</v>
          </cell>
          <cell r="E895" t="str">
            <v>Articulated Truck-2006</v>
          </cell>
        </row>
        <row r="896">
          <cell r="D896" t="str">
            <v>9912.1983</v>
          </cell>
          <cell r="E896" t="str">
            <v>Hydraulic Excavator-1983</v>
          </cell>
        </row>
        <row r="897">
          <cell r="D897" t="str">
            <v>9912.1984</v>
          </cell>
          <cell r="E897" t="str">
            <v>Hydraulic Excavator-1984</v>
          </cell>
        </row>
        <row r="898">
          <cell r="D898" t="str">
            <v>9912.1985</v>
          </cell>
          <cell r="E898" t="str">
            <v>Hydraulic Excavator-1985</v>
          </cell>
        </row>
        <row r="899">
          <cell r="D899" t="str">
            <v>9912.1986</v>
          </cell>
          <cell r="E899" t="str">
            <v>Hydraulic Excavator-1986</v>
          </cell>
        </row>
        <row r="900">
          <cell r="D900" t="str">
            <v>9912.1987</v>
          </cell>
          <cell r="E900" t="str">
            <v>Hydraulic Excavator-1987</v>
          </cell>
        </row>
        <row r="901">
          <cell r="D901" t="str">
            <v>9912.1988</v>
          </cell>
          <cell r="E901" t="str">
            <v>Hydraulic Excavator-1988</v>
          </cell>
        </row>
        <row r="902">
          <cell r="D902" t="str">
            <v>9912.1989</v>
          </cell>
          <cell r="E902" t="str">
            <v>Hydraulic Excavator-1989</v>
          </cell>
        </row>
        <row r="903">
          <cell r="D903" t="str">
            <v>9912.1990</v>
          </cell>
          <cell r="E903" t="str">
            <v>Hydraulic Excavator-1990</v>
          </cell>
        </row>
        <row r="904">
          <cell r="D904" t="str">
            <v>9912.1991</v>
          </cell>
          <cell r="E904" t="str">
            <v>Hydraulic Excavator-1991</v>
          </cell>
        </row>
        <row r="905">
          <cell r="D905" t="str">
            <v>9912.1992</v>
          </cell>
          <cell r="E905" t="str">
            <v>Hydraulic Excavator-1992</v>
          </cell>
        </row>
        <row r="906">
          <cell r="D906" t="str">
            <v>9912.1993</v>
          </cell>
          <cell r="E906" t="str">
            <v>Hydraulic Excavator-1993</v>
          </cell>
        </row>
        <row r="907">
          <cell r="D907" t="str">
            <v>9912.1994</v>
          </cell>
          <cell r="E907" t="str">
            <v>Hydraulic Excavator-1994</v>
          </cell>
        </row>
        <row r="908">
          <cell r="D908" t="str">
            <v>9912.1995</v>
          </cell>
          <cell r="E908" t="str">
            <v>Hydraulic Excavator-1995</v>
          </cell>
        </row>
        <row r="909">
          <cell r="D909" t="str">
            <v>9912.1996</v>
          </cell>
          <cell r="E909" t="str">
            <v>Hydraulic Excavator-1996</v>
          </cell>
        </row>
        <row r="910">
          <cell r="D910" t="str">
            <v>9912.1997</v>
          </cell>
          <cell r="E910" t="str">
            <v>Hydraulic Excavator-1997</v>
          </cell>
        </row>
        <row r="911">
          <cell r="D911" t="str">
            <v>9912.1998</v>
          </cell>
          <cell r="E911" t="str">
            <v>Hydraulic Excavator-1998</v>
          </cell>
        </row>
        <row r="912">
          <cell r="D912" t="str">
            <v>9912.1999</v>
          </cell>
          <cell r="E912" t="str">
            <v>Hydraulic Excavator-1999</v>
          </cell>
        </row>
        <row r="913">
          <cell r="D913" t="str">
            <v>9912.2000</v>
          </cell>
          <cell r="E913" t="str">
            <v>Hydraulic Excavator-2000</v>
          </cell>
        </row>
        <row r="914">
          <cell r="D914" t="str">
            <v>9912.2001</v>
          </cell>
          <cell r="E914" t="str">
            <v>Hydraulic Excavator-2001</v>
          </cell>
        </row>
        <row r="915">
          <cell r="D915" t="str">
            <v>9912.2002</v>
          </cell>
          <cell r="E915" t="str">
            <v>Hydraulic Excavator-2002</v>
          </cell>
        </row>
        <row r="916">
          <cell r="D916" t="str">
            <v>9912.2003</v>
          </cell>
          <cell r="E916" t="str">
            <v>Hydraulic Excavator-2003</v>
          </cell>
        </row>
        <row r="917">
          <cell r="D917" t="str">
            <v>9912.2004</v>
          </cell>
          <cell r="E917" t="str">
            <v>Hydraulic Excavator-2004</v>
          </cell>
        </row>
        <row r="918">
          <cell r="D918" t="str">
            <v>9912.2005</v>
          </cell>
          <cell r="E918" t="str">
            <v>Hydraulic Excavator-2005</v>
          </cell>
        </row>
        <row r="919">
          <cell r="D919" t="str">
            <v>9912.2006</v>
          </cell>
          <cell r="E919" t="str">
            <v>Hydraulic Excavator-2006</v>
          </cell>
        </row>
        <row r="920">
          <cell r="D920" t="str">
            <v>9913.1983</v>
          </cell>
          <cell r="E920" t="str">
            <v>Motor Grader-1983</v>
          </cell>
        </row>
        <row r="921">
          <cell r="D921" t="str">
            <v>9913.1984</v>
          </cell>
          <cell r="E921" t="str">
            <v>Motor Grader-1984</v>
          </cell>
        </row>
        <row r="922">
          <cell r="D922" t="str">
            <v>9913.1985</v>
          </cell>
          <cell r="E922" t="str">
            <v>Motor Grader-1985</v>
          </cell>
        </row>
        <row r="923">
          <cell r="D923" t="str">
            <v>9913.1986</v>
          </cell>
          <cell r="E923" t="str">
            <v>Motor Grader-1986</v>
          </cell>
        </row>
        <row r="924">
          <cell r="D924" t="str">
            <v>9913.1987</v>
          </cell>
          <cell r="E924" t="str">
            <v>Motor Grader-1987</v>
          </cell>
        </row>
        <row r="925">
          <cell r="D925" t="str">
            <v>9913.1988</v>
          </cell>
          <cell r="E925" t="str">
            <v>Motor Grader-1988</v>
          </cell>
        </row>
        <row r="926">
          <cell r="D926" t="str">
            <v>9913.1989</v>
          </cell>
          <cell r="E926" t="str">
            <v>Motor Grader-1989</v>
          </cell>
        </row>
        <row r="927">
          <cell r="D927" t="str">
            <v>9913.1990</v>
          </cell>
          <cell r="E927" t="str">
            <v>Motor Grader-1990</v>
          </cell>
        </row>
        <row r="928">
          <cell r="D928" t="str">
            <v>9913.1991</v>
          </cell>
          <cell r="E928" t="str">
            <v>Motor Grader-1991</v>
          </cell>
        </row>
        <row r="929">
          <cell r="D929" t="str">
            <v>9913.1992</v>
          </cell>
          <cell r="E929" t="str">
            <v>Motor Grader-1992</v>
          </cell>
        </row>
        <row r="930">
          <cell r="D930" t="str">
            <v>9913.1993</v>
          </cell>
          <cell r="E930" t="str">
            <v>Motor Grader-1993</v>
          </cell>
        </row>
        <row r="931">
          <cell r="D931" t="str">
            <v>9913.1994</v>
          </cell>
          <cell r="E931" t="str">
            <v>Motor Grader-1994</v>
          </cell>
        </row>
        <row r="932">
          <cell r="D932" t="str">
            <v>9913.1995</v>
          </cell>
          <cell r="E932" t="str">
            <v>Motor Grader-1995</v>
          </cell>
        </row>
        <row r="933">
          <cell r="D933" t="str">
            <v>9913.1996</v>
          </cell>
          <cell r="E933" t="str">
            <v>Motor Grader-1996</v>
          </cell>
        </row>
        <row r="934">
          <cell r="D934" t="str">
            <v>9913.1997</v>
          </cell>
          <cell r="E934" t="str">
            <v>Motor Grader-1997</v>
          </cell>
        </row>
        <row r="935">
          <cell r="D935" t="str">
            <v>9913.1998</v>
          </cell>
          <cell r="E935" t="str">
            <v>Motor Grader-1998</v>
          </cell>
        </row>
        <row r="936">
          <cell r="D936" t="str">
            <v>9913.1999</v>
          </cell>
          <cell r="E936" t="str">
            <v>Motor Grader-1999</v>
          </cell>
        </row>
        <row r="937">
          <cell r="D937" t="str">
            <v>9913.2000</v>
          </cell>
          <cell r="E937" t="str">
            <v>Motor Grader-2000</v>
          </cell>
        </row>
        <row r="938">
          <cell r="D938" t="str">
            <v>9913.2001</v>
          </cell>
          <cell r="E938" t="str">
            <v>Motor Grader-2001</v>
          </cell>
        </row>
        <row r="939">
          <cell r="D939" t="str">
            <v>9913.2002</v>
          </cell>
          <cell r="E939" t="str">
            <v>Motor Grader-2002</v>
          </cell>
        </row>
        <row r="940">
          <cell r="D940" t="str">
            <v>9913.2003</v>
          </cell>
          <cell r="E940" t="str">
            <v>Motor Grader-2003</v>
          </cell>
        </row>
        <row r="941">
          <cell r="D941" t="str">
            <v>9913.2004</v>
          </cell>
          <cell r="E941" t="str">
            <v>Motor Grader-2004</v>
          </cell>
        </row>
        <row r="942">
          <cell r="D942" t="str">
            <v>9913.2005</v>
          </cell>
          <cell r="E942" t="str">
            <v>Motor Grader-2005</v>
          </cell>
        </row>
        <row r="943">
          <cell r="D943" t="str">
            <v>9913.2006</v>
          </cell>
          <cell r="E943" t="str">
            <v>Motor Grader-2006</v>
          </cell>
        </row>
        <row r="944">
          <cell r="D944" t="str">
            <v>9914.1983</v>
          </cell>
          <cell r="E944" t="str">
            <v>Wheel/Track Loader-1983</v>
          </cell>
        </row>
        <row r="945">
          <cell r="D945" t="str">
            <v>9914.1984</v>
          </cell>
          <cell r="E945" t="str">
            <v>Wheel/Track Loader-1984</v>
          </cell>
        </row>
        <row r="946">
          <cell r="D946" t="str">
            <v>9914.1985</v>
          </cell>
          <cell r="E946" t="str">
            <v>Wheel/Track Loader-1985</v>
          </cell>
        </row>
        <row r="947">
          <cell r="D947" t="str">
            <v>9914.1986</v>
          </cell>
          <cell r="E947" t="str">
            <v>Wheel/Track Loader-1986</v>
          </cell>
        </row>
        <row r="948">
          <cell r="D948" t="str">
            <v>9914.1987</v>
          </cell>
          <cell r="E948" t="str">
            <v>Wheel/Track Loader-1987</v>
          </cell>
        </row>
        <row r="949">
          <cell r="D949" t="str">
            <v>9914.1988</v>
          </cell>
          <cell r="E949" t="str">
            <v>Wheel/Track Loader-1988</v>
          </cell>
        </row>
        <row r="950">
          <cell r="D950" t="str">
            <v>9914.1989</v>
          </cell>
          <cell r="E950" t="str">
            <v>Wheel/Track Loader-1989</v>
          </cell>
        </row>
        <row r="951">
          <cell r="D951" t="str">
            <v>9914.1990</v>
          </cell>
          <cell r="E951" t="str">
            <v>Wheel/Track Loader-1990</v>
          </cell>
        </row>
        <row r="952">
          <cell r="D952" t="str">
            <v>9914.1991</v>
          </cell>
          <cell r="E952" t="str">
            <v>Wheel/Track Loader-1991</v>
          </cell>
        </row>
        <row r="953">
          <cell r="D953" t="str">
            <v>9914.1992</v>
          </cell>
          <cell r="E953" t="str">
            <v>Wheel/Track Loader-1992</v>
          </cell>
        </row>
        <row r="954">
          <cell r="D954" t="str">
            <v>9914.1993</v>
          </cell>
          <cell r="E954" t="str">
            <v>Wheel/Track Loader-1993</v>
          </cell>
        </row>
        <row r="955">
          <cell r="D955" t="str">
            <v>9914.1994</v>
          </cell>
          <cell r="E955" t="str">
            <v>Wheel/Track Loader-1994</v>
          </cell>
        </row>
        <row r="956">
          <cell r="D956" t="str">
            <v>9914.1995</v>
          </cell>
          <cell r="E956" t="str">
            <v>Wheel/Track Loader-1995</v>
          </cell>
        </row>
        <row r="957">
          <cell r="D957" t="str">
            <v>9914.1996</v>
          </cell>
          <cell r="E957" t="str">
            <v>Wheel/Track Loader-1996</v>
          </cell>
        </row>
        <row r="958">
          <cell r="D958" t="str">
            <v>9914.1997</v>
          </cell>
          <cell r="E958" t="str">
            <v>Wheel/Track Loader-1997</v>
          </cell>
        </row>
        <row r="959">
          <cell r="D959" t="str">
            <v>9914.1998</v>
          </cell>
          <cell r="E959" t="str">
            <v>Wheel/Track Loader-1998</v>
          </cell>
        </row>
        <row r="960">
          <cell r="D960" t="str">
            <v>9914.1999</v>
          </cell>
          <cell r="E960" t="str">
            <v>Wheel/Track Loader-1999</v>
          </cell>
        </row>
        <row r="961">
          <cell r="D961" t="str">
            <v>9914.2000</v>
          </cell>
          <cell r="E961" t="str">
            <v>Wheel/Track Loader-2000</v>
          </cell>
        </row>
        <row r="962">
          <cell r="D962" t="str">
            <v>9914.2001</v>
          </cell>
          <cell r="E962" t="str">
            <v>Wheel/Track Loader-2001</v>
          </cell>
        </row>
        <row r="963">
          <cell r="D963" t="str">
            <v>9914.2002</v>
          </cell>
          <cell r="E963" t="str">
            <v>Wheel/Track Loader-2002</v>
          </cell>
        </row>
        <row r="964">
          <cell r="D964" t="str">
            <v>9914.2003</v>
          </cell>
          <cell r="E964" t="str">
            <v>Wheel/Track Loader-2003</v>
          </cell>
        </row>
        <row r="965">
          <cell r="D965" t="str">
            <v>9914.2004</v>
          </cell>
          <cell r="E965" t="str">
            <v>Wheel/Track Loader-2004</v>
          </cell>
        </row>
        <row r="966">
          <cell r="D966" t="str">
            <v>9914.2005</v>
          </cell>
          <cell r="E966" t="str">
            <v>Wheel/Track Loader-2005</v>
          </cell>
        </row>
        <row r="967">
          <cell r="D967" t="str">
            <v>9914.2006</v>
          </cell>
          <cell r="E967" t="str">
            <v>Wheel/Track Loader-2006</v>
          </cell>
        </row>
        <row r="968">
          <cell r="D968" t="str">
            <v>9915.1983</v>
          </cell>
          <cell r="E968" t="str">
            <v>Landfill Compactor-1983</v>
          </cell>
        </row>
        <row r="969">
          <cell r="D969" t="str">
            <v>9915.1984</v>
          </cell>
          <cell r="E969" t="str">
            <v>Landfill Compactor-1984</v>
          </cell>
        </row>
        <row r="970">
          <cell r="D970" t="str">
            <v>9915.1985</v>
          </cell>
          <cell r="E970" t="str">
            <v>Landfill Compactor-1985</v>
          </cell>
        </row>
        <row r="971">
          <cell r="D971" t="str">
            <v>9915.1986</v>
          </cell>
          <cell r="E971" t="str">
            <v>Landfill Compactor-1986</v>
          </cell>
        </row>
        <row r="972">
          <cell r="D972" t="str">
            <v>9915.1987</v>
          </cell>
          <cell r="E972" t="str">
            <v>Landfill Compactor-1987</v>
          </cell>
        </row>
        <row r="973">
          <cell r="D973" t="str">
            <v>9915.1988</v>
          </cell>
          <cell r="E973" t="str">
            <v>Landfill Compactor-1988</v>
          </cell>
        </row>
        <row r="974">
          <cell r="D974" t="str">
            <v>9915.1989</v>
          </cell>
          <cell r="E974" t="str">
            <v>Landfill Compactor-1989</v>
          </cell>
        </row>
        <row r="975">
          <cell r="D975" t="str">
            <v>9915.1990</v>
          </cell>
          <cell r="E975" t="str">
            <v>Landfill Compactor-1990</v>
          </cell>
        </row>
        <row r="976">
          <cell r="D976" t="str">
            <v>9915.1991</v>
          </cell>
          <cell r="E976" t="str">
            <v>Landfill Compactor-1991</v>
          </cell>
        </row>
        <row r="977">
          <cell r="D977" t="str">
            <v>9915.1992</v>
          </cell>
          <cell r="E977" t="str">
            <v>Landfill Compactor-1992</v>
          </cell>
        </row>
        <row r="978">
          <cell r="D978" t="str">
            <v>9915.1993</v>
          </cell>
          <cell r="E978" t="str">
            <v>Landfill Compactor-1993</v>
          </cell>
        </row>
        <row r="979">
          <cell r="D979" t="str">
            <v>9915.1994</v>
          </cell>
          <cell r="E979" t="str">
            <v>Landfill Compactor-1994</v>
          </cell>
        </row>
        <row r="980">
          <cell r="D980" t="str">
            <v>9915.1995</v>
          </cell>
          <cell r="E980" t="str">
            <v>Landfill Compactor-1995</v>
          </cell>
        </row>
        <row r="981">
          <cell r="D981" t="str">
            <v>9915.1996</v>
          </cell>
          <cell r="E981" t="str">
            <v>Landfill Compactor-1996</v>
          </cell>
        </row>
        <row r="982">
          <cell r="D982" t="str">
            <v>9915.1997</v>
          </cell>
          <cell r="E982" t="str">
            <v>Landfill Compactor-1997</v>
          </cell>
        </row>
        <row r="983">
          <cell r="D983" t="str">
            <v>9915.1998</v>
          </cell>
          <cell r="E983" t="str">
            <v>Landfill Compactor-1998</v>
          </cell>
        </row>
        <row r="984">
          <cell r="D984" t="str">
            <v>9915.1999</v>
          </cell>
          <cell r="E984" t="str">
            <v>Landfill Compactor-1999</v>
          </cell>
        </row>
        <row r="985">
          <cell r="D985" t="str">
            <v>9915.2000</v>
          </cell>
          <cell r="E985" t="str">
            <v>Landfill Compactor-2000</v>
          </cell>
        </row>
        <row r="986">
          <cell r="D986" t="str">
            <v>9915.2001</v>
          </cell>
          <cell r="E986" t="str">
            <v>Landfill Compactor-2001</v>
          </cell>
        </row>
        <row r="987">
          <cell r="D987" t="str">
            <v>9915.2002</v>
          </cell>
          <cell r="E987" t="str">
            <v>Landfill Compactor-2002</v>
          </cell>
        </row>
        <row r="988">
          <cell r="D988" t="str">
            <v>9915.2003</v>
          </cell>
          <cell r="E988" t="str">
            <v>Landfill Compactor-2003</v>
          </cell>
        </row>
        <row r="989">
          <cell r="D989" t="str">
            <v>9915.2004</v>
          </cell>
          <cell r="E989" t="str">
            <v>Landfill Compactor-2004</v>
          </cell>
        </row>
        <row r="990">
          <cell r="D990" t="str">
            <v>9915.2005</v>
          </cell>
          <cell r="E990" t="str">
            <v>Landfill Compactor-2005</v>
          </cell>
        </row>
        <row r="991">
          <cell r="D991" t="str">
            <v>9915.2006</v>
          </cell>
          <cell r="E991" t="str">
            <v>Landfill Compactor-2006</v>
          </cell>
        </row>
        <row r="992">
          <cell r="D992" t="str">
            <v>9916.1983</v>
          </cell>
          <cell r="E992" t="str">
            <v>Scraper-1983</v>
          </cell>
        </row>
        <row r="993">
          <cell r="D993" t="str">
            <v>9916.1984</v>
          </cell>
          <cell r="E993" t="str">
            <v>Scraper-1984</v>
          </cell>
        </row>
        <row r="994">
          <cell r="D994" t="str">
            <v>9916.1985</v>
          </cell>
          <cell r="E994" t="str">
            <v>Scraper-1985</v>
          </cell>
        </row>
        <row r="995">
          <cell r="D995" t="str">
            <v>9916.1986</v>
          </cell>
          <cell r="E995" t="str">
            <v>Scraper-1986</v>
          </cell>
        </row>
        <row r="996">
          <cell r="D996" t="str">
            <v>9916.1987</v>
          </cell>
          <cell r="E996" t="str">
            <v>Scraper-1987</v>
          </cell>
        </row>
        <row r="997">
          <cell r="D997" t="str">
            <v>9916.1988</v>
          </cell>
          <cell r="E997" t="str">
            <v>Scraper-1988</v>
          </cell>
        </row>
        <row r="998">
          <cell r="D998" t="str">
            <v>9916.1989</v>
          </cell>
          <cell r="E998" t="str">
            <v>Scraper-1989</v>
          </cell>
        </row>
        <row r="999">
          <cell r="D999" t="str">
            <v>9916.1990</v>
          </cell>
          <cell r="E999" t="str">
            <v>Scraper-1990</v>
          </cell>
        </row>
        <row r="1000">
          <cell r="D1000" t="str">
            <v>9916.1991</v>
          </cell>
          <cell r="E1000" t="str">
            <v>Scraper-1991</v>
          </cell>
        </row>
        <row r="1001">
          <cell r="D1001" t="str">
            <v>9916.1992</v>
          </cell>
          <cell r="E1001" t="str">
            <v>Scraper-1992</v>
          </cell>
        </row>
        <row r="1002">
          <cell r="D1002" t="str">
            <v>9916.1993</v>
          </cell>
          <cell r="E1002" t="str">
            <v>Scraper-1993</v>
          </cell>
        </row>
        <row r="1003">
          <cell r="D1003" t="str">
            <v>9916.1994</v>
          </cell>
          <cell r="E1003" t="str">
            <v>Scraper-1994</v>
          </cell>
        </row>
        <row r="1004">
          <cell r="D1004" t="str">
            <v>9916.1995</v>
          </cell>
          <cell r="E1004" t="str">
            <v>Scraper-1995</v>
          </cell>
        </row>
        <row r="1005">
          <cell r="D1005" t="str">
            <v>9916.1996</v>
          </cell>
          <cell r="E1005" t="str">
            <v>Scraper-1996</v>
          </cell>
        </row>
        <row r="1006">
          <cell r="D1006" t="str">
            <v>9916.1997</v>
          </cell>
          <cell r="E1006" t="str">
            <v>Scraper-1997</v>
          </cell>
        </row>
        <row r="1007">
          <cell r="D1007" t="str">
            <v>9916.1998</v>
          </cell>
          <cell r="E1007" t="str">
            <v>Scraper-1998</v>
          </cell>
        </row>
        <row r="1008">
          <cell r="D1008" t="str">
            <v>9916.1999</v>
          </cell>
          <cell r="E1008" t="str">
            <v>Scraper-1999</v>
          </cell>
        </row>
        <row r="1009">
          <cell r="D1009" t="str">
            <v>9916.2000</v>
          </cell>
          <cell r="E1009" t="str">
            <v>Scraper-2000</v>
          </cell>
        </row>
        <row r="1010">
          <cell r="D1010" t="str">
            <v>9916.2001</v>
          </cell>
          <cell r="E1010" t="str">
            <v>Scraper-2001</v>
          </cell>
        </row>
        <row r="1011">
          <cell r="D1011" t="str">
            <v>9916.2002</v>
          </cell>
          <cell r="E1011" t="str">
            <v>Scraper-2002</v>
          </cell>
        </row>
        <row r="1012">
          <cell r="D1012" t="str">
            <v>9916.2003</v>
          </cell>
          <cell r="E1012" t="str">
            <v>Scraper-2003</v>
          </cell>
        </row>
        <row r="1013">
          <cell r="D1013" t="str">
            <v>9916.2004</v>
          </cell>
          <cell r="E1013" t="str">
            <v>Scraper-2004</v>
          </cell>
        </row>
        <row r="1014">
          <cell r="D1014" t="str">
            <v>9916.2005</v>
          </cell>
          <cell r="E1014" t="str">
            <v>Scraper-2005</v>
          </cell>
        </row>
        <row r="1015">
          <cell r="D1015" t="str">
            <v>9916.2006</v>
          </cell>
          <cell r="E1015" t="str">
            <v>Scraper-2006</v>
          </cell>
        </row>
        <row r="1016">
          <cell r="D1016" t="str">
            <v>90520.0</v>
          </cell>
          <cell r="E1016" t="str">
            <v>InActive.</v>
          </cell>
        </row>
        <row r="1017">
          <cell r="D1017" t="str">
            <v>90525.0</v>
          </cell>
          <cell r="E1017" t="str">
            <v>InActive,</v>
          </cell>
        </row>
        <row r="1018">
          <cell r="D1018" t="str">
            <v>90100.0</v>
          </cell>
          <cell r="E1018" t="str">
            <v>Trade A/R Current</v>
          </cell>
        </row>
        <row r="1019">
          <cell r="D1019" t="str">
            <v>90101.0</v>
          </cell>
          <cell r="E1019" t="str">
            <v>Trade A/R 31-60 Days</v>
          </cell>
        </row>
        <row r="1020">
          <cell r="D1020" t="str">
            <v>90102.0</v>
          </cell>
          <cell r="E1020" t="str">
            <v>Trade A/R 61-90 Days</v>
          </cell>
        </row>
        <row r="1021">
          <cell r="D1021" t="str">
            <v>90103.0</v>
          </cell>
          <cell r="E1021" t="str">
            <v>Trade A/R 91-120 Days</v>
          </cell>
        </row>
        <row r="1022">
          <cell r="D1022" t="str">
            <v>90000.0</v>
          </cell>
          <cell r="E1022" t="str">
            <v># Coll Facility</v>
          </cell>
        </row>
        <row r="1023">
          <cell r="D1023" t="str">
            <v>90150.0</v>
          </cell>
          <cell r="E1023" t="str">
            <v>AP "Days Paid"</v>
          </cell>
        </row>
        <row r="1024">
          <cell r="D1024" t="str">
            <v>90155.0</v>
          </cell>
          <cell r="E1024" t="str">
            <v>AP Disbursements</v>
          </cell>
        </row>
        <row r="1025">
          <cell r="D1025" t="str">
            <v>9900.2007</v>
          </cell>
          <cell r="E1025" t="str">
            <v>Roll-Off Truck-2007</v>
          </cell>
        </row>
        <row r="1026">
          <cell r="D1026" t="str">
            <v>9901.2007</v>
          </cell>
          <cell r="E1026" t="str">
            <v>Front Load Truck-2007</v>
          </cell>
        </row>
        <row r="1027">
          <cell r="D1027" t="str">
            <v>9902.2007</v>
          </cell>
          <cell r="E1027" t="str">
            <v>Rear Load Truck-2007</v>
          </cell>
        </row>
        <row r="1028">
          <cell r="D1028" t="str">
            <v>9903.2007</v>
          </cell>
          <cell r="E1028" t="str">
            <v>Auto Side Load Truck-2007</v>
          </cell>
        </row>
        <row r="1029">
          <cell r="D1029" t="str">
            <v>9904.2007</v>
          </cell>
          <cell r="E1029" t="str">
            <v>Recycle Truck-2007</v>
          </cell>
        </row>
        <row r="1030">
          <cell r="D1030" t="str">
            <v>9905.2007</v>
          </cell>
          <cell r="E1030" t="str">
            <v>Pickup Truck-2007</v>
          </cell>
        </row>
        <row r="1031">
          <cell r="D1031" t="str">
            <v>9906.2007</v>
          </cell>
          <cell r="E1031" t="str">
            <v>Container Del-2007</v>
          </cell>
        </row>
        <row r="1032">
          <cell r="D1032" t="str">
            <v>9907.2007</v>
          </cell>
          <cell r="E1032" t="str">
            <v>Water Truck-2007</v>
          </cell>
        </row>
        <row r="1033">
          <cell r="D1033" t="str">
            <v>9908.2007</v>
          </cell>
          <cell r="E1033" t="str">
            <v>Service Truck-2007</v>
          </cell>
        </row>
        <row r="1034">
          <cell r="D1034" t="str">
            <v>9909.2007</v>
          </cell>
          <cell r="E1034" t="str">
            <v>Backhoe Loader-2007</v>
          </cell>
        </row>
        <row r="1035">
          <cell r="D1035" t="str">
            <v>9910.2007</v>
          </cell>
          <cell r="E1035" t="str">
            <v>Track-Type Tractor-2007</v>
          </cell>
        </row>
        <row r="1036">
          <cell r="D1036" t="str">
            <v>9911.2007</v>
          </cell>
          <cell r="E1036" t="str">
            <v>Articulated Truck-2007</v>
          </cell>
        </row>
        <row r="1037">
          <cell r="D1037" t="str">
            <v>9912.2007</v>
          </cell>
          <cell r="E1037" t="str">
            <v>Hydraulic Excavator-2007</v>
          </cell>
        </row>
        <row r="1038">
          <cell r="D1038" t="str">
            <v>9913.2007</v>
          </cell>
          <cell r="E1038" t="str">
            <v>Motor Grader-2007</v>
          </cell>
        </row>
        <row r="1039">
          <cell r="D1039" t="str">
            <v>9914.2007</v>
          </cell>
          <cell r="E1039" t="str">
            <v>Wheel/Track Loader-2007</v>
          </cell>
        </row>
        <row r="1040">
          <cell r="D1040" t="str">
            <v>9915.2007</v>
          </cell>
          <cell r="E1040" t="str">
            <v>Landfill Compactor-2007</v>
          </cell>
        </row>
        <row r="1041">
          <cell r="D1041" t="str">
            <v>9916.2007</v>
          </cell>
          <cell r="E1041" t="str">
            <v>Scraper-2007</v>
          </cell>
        </row>
        <row r="1042">
          <cell r="D1042" t="str">
            <v>9917.1986</v>
          </cell>
          <cell r="E1042" t="str">
            <v>Manual Side Load Truck-1986</v>
          </cell>
        </row>
        <row r="1043">
          <cell r="D1043" t="str">
            <v>9917.1987</v>
          </cell>
          <cell r="E1043" t="str">
            <v>Manual Side Load Truck-1987</v>
          </cell>
        </row>
        <row r="1044">
          <cell r="D1044" t="str">
            <v>9917.1988</v>
          </cell>
          <cell r="E1044" t="str">
            <v>Manual Side Load Truck-1988</v>
          </cell>
        </row>
        <row r="1045">
          <cell r="D1045" t="str">
            <v>9917.1989</v>
          </cell>
          <cell r="E1045" t="str">
            <v>Manual Side Load Truck-1989</v>
          </cell>
        </row>
        <row r="1046">
          <cell r="D1046" t="str">
            <v>9917.1990</v>
          </cell>
          <cell r="E1046" t="str">
            <v>Manual Side Load Truck-1990</v>
          </cell>
        </row>
        <row r="1047">
          <cell r="D1047" t="str">
            <v>9917.1991</v>
          </cell>
          <cell r="E1047" t="str">
            <v>Manual Side Load Truck-1991</v>
          </cell>
        </row>
        <row r="1048">
          <cell r="D1048" t="str">
            <v>9917.1992</v>
          </cell>
          <cell r="E1048" t="str">
            <v>Manual Side Load Truck-1992</v>
          </cell>
        </row>
        <row r="1049">
          <cell r="D1049" t="str">
            <v>9917.1993</v>
          </cell>
          <cell r="E1049" t="str">
            <v>Manual Side Load Truck-1993</v>
          </cell>
        </row>
        <row r="1050">
          <cell r="D1050" t="str">
            <v>9917.1994</v>
          </cell>
          <cell r="E1050" t="str">
            <v>Manual Side Load Truck-1994</v>
          </cell>
        </row>
        <row r="1051">
          <cell r="D1051" t="str">
            <v>9917.1995</v>
          </cell>
          <cell r="E1051" t="str">
            <v>Manual Side Load Truck-1995</v>
          </cell>
        </row>
        <row r="1052">
          <cell r="D1052" t="str">
            <v>9917.1996</v>
          </cell>
          <cell r="E1052" t="str">
            <v>Manual Side Load Truck-1996</v>
          </cell>
        </row>
        <row r="1053">
          <cell r="D1053" t="str">
            <v>9917.1997</v>
          </cell>
          <cell r="E1053" t="str">
            <v>Manual Side Load Truck-1997</v>
          </cell>
        </row>
        <row r="1054">
          <cell r="D1054" t="str">
            <v>9917.1998</v>
          </cell>
          <cell r="E1054" t="str">
            <v>Manual Side Load Truck-1998</v>
          </cell>
        </row>
        <row r="1055">
          <cell r="D1055" t="str">
            <v>9917.1999</v>
          </cell>
          <cell r="E1055" t="str">
            <v>Manual Side Load Truck-1999</v>
          </cell>
        </row>
        <row r="1056">
          <cell r="D1056" t="str">
            <v>9917.2000</v>
          </cell>
          <cell r="E1056" t="str">
            <v>Manual Side Load Truck-2000</v>
          </cell>
        </row>
        <row r="1057">
          <cell r="D1057" t="str">
            <v>9917.2001</v>
          </cell>
          <cell r="E1057" t="str">
            <v>Manual Side Load Truck-2001</v>
          </cell>
        </row>
        <row r="1058">
          <cell r="D1058" t="str">
            <v>9917.2002</v>
          </cell>
          <cell r="E1058" t="str">
            <v>Manual Side Load Truck-2002</v>
          </cell>
        </row>
        <row r="1059">
          <cell r="D1059" t="str">
            <v>9917.2003</v>
          </cell>
          <cell r="E1059" t="str">
            <v>Manual Side Load Truck-2003</v>
          </cell>
        </row>
        <row r="1060">
          <cell r="D1060" t="str">
            <v>9917.2004</v>
          </cell>
          <cell r="E1060" t="str">
            <v>Manual Side Load Truck-2004</v>
          </cell>
        </row>
        <row r="1061">
          <cell r="D1061" t="str">
            <v>9917.2005</v>
          </cell>
          <cell r="E1061" t="str">
            <v>Manual Side Load Truck-2005</v>
          </cell>
        </row>
        <row r="1062">
          <cell r="D1062" t="str">
            <v>9917.2006</v>
          </cell>
          <cell r="E1062" t="str">
            <v>Manual Side Load Truck-2006</v>
          </cell>
        </row>
        <row r="1063">
          <cell r="D1063" t="str">
            <v>9917.2007</v>
          </cell>
          <cell r="E1063" t="str">
            <v>Manual Side Load Truck-2007</v>
          </cell>
        </row>
        <row r="1064">
          <cell r="D1064" t="str">
            <v>88445.0</v>
          </cell>
          <cell r="E1064" t="str">
            <v>Regional Staff</v>
          </cell>
        </row>
        <row r="1065">
          <cell r="D1065" t="str">
            <v>88481.0</v>
          </cell>
          <cell r="E1065" t="str">
            <v>Area Engineers</v>
          </cell>
        </row>
        <row r="1066">
          <cell r="D1066" t="str">
            <v>88482.0</v>
          </cell>
          <cell r="E1066" t="str">
            <v>Area Staff</v>
          </cell>
        </row>
        <row r="1067">
          <cell r="D1067" t="str">
            <v>88483.0</v>
          </cell>
          <cell r="E1067" t="str">
            <v>Area Admin Assistant</v>
          </cell>
        </row>
        <row r="1068">
          <cell r="D1068" t="str">
            <v>90104.0</v>
          </cell>
          <cell r="E1068" t="str">
            <v>Trade A/R 121-150 Days</v>
          </cell>
        </row>
        <row r="1069">
          <cell r="D1069" t="str">
            <v>90105.0</v>
          </cell>
          <cell r="E1069" t="str">
            <v>Trade A/R &gt; 150 Days</v>
          </cell>
        </row>
        <row r="1070">
          <cell r="D1070" t="str">
            <v>9900.2008</v>
          </cell>
          <cell r="E1070" t="str">
            <v>Roll-Off Truck-2008</v>
          </cell>
        </row>
        <row r="1071">
          <cell r="D1071" t="str">
            <v>9901.2008</v>
          </cell>
          <cell r="E1071" t="str">
            <v>Front Load Truck-2008</v>
          </cell>
        </row>
        <row r="1072">
          <cell r="D1072" t="str">
            <v>9902.2008</v>
          </cell>
          <cell r="E1072" t="str">
            <v>Rear Load Truck-2008</v>
          </cell>
        </row>
        <row r="1073">
          <cell r="D1073" t="str">
            <v>9903.2008</v>
          </cell>
          <cell r="E1073" t="str">
            <v>Auto Side Load Truck-2008</v>
          </cell>
        </row>
        <row r="1074">
          <cell r="D1074" t="str">
            <v>9904.2008</v>
          </cell>
          <cell r="E1074" t="str">
            <v>Recycle Truck-2008</v>
          </cell>
        </row>
        <row r="1075">
          <cell r="D1075" t="str">
            <v>9905.2008</v>
          </cell>
          <cell r="E1075" t="str">
            <v>Pickup Truck-2008</v>
          </cell>
        </row>
        <row r="1076">
          <cell r="D1076" t="str">
            <v>9906.2008</v>
          </cell>
          <cell r="E1076" t="str">
            <v>Container Del-2008</v>
          </cell>
        </row>
        <row r="1077">
          <cell r="D1077" t="str">
            <v>9907.2008</v>
          </cell>
          <cell r="E1077" t="str">
            <v>Water Truck-2008</v>
          </cell>
        </row>
        <row r="1078">
          <cell r="D1078" t="str">
            <v>9908.2008</v>
          </cell>
          <cell r="E1078" t="str">
            <v>Service Truck-2008</v>
          </cell>
        </row>
        <row r="1079">
          <cell r="D1079" t="str">
            <v>9909.2008</v>
          </cell>
          <cell r="E1079" t="str">
            <v>Backhoe Loader-2008</v>
          </cell>
        </row>
        <row r="1080">
          <cell r="D1080" t="str">
            <v>9910.2008</v>
          </cell>
          <cell r="E1080" t="str">
            <v>Track-Type Tractor-2008</v>
          </cell>
        </row>
        <row r="1081">
          <cell r="D1081" t="str">
            <v>9911.2008</v>
          </cell>
          <cell r="E1081" t="str">
            <v>Articulated Truck-2008</v>
          </cell>
        </row>
        <row r="1082">
          <cell r="D1082" t="str">
            <v>9912.2008</v>
          </cell>
          <cell r="E1082" t="str">
            <v>Hydraulic Excavator-2008</v>
          </cell>
        </row>
        <row r="1083">
          <cell r="D1083" t="str">
            <v>9913.2008</v>
          </cell>
          <cell r="E1083" t="str">
            <v>Motor Grader-2008</v>
          </cell>
        </row>
        <row r="1084">
          <cell r="D1084" t="str">
            <v>9914.2008</v>
          </cell>
          <cell r="E1084" t="str">
            <v>Wheel/Track Loader-2008</v>
          </cell>
        </row>
        <row r="1085">
          <cell r="D1085" t="str">
            <v>9915.2008</v>
          </cell>
          <cell r="E1085" t="str">
            <v>Landfill Compactor-2008</v>
          </cell>
        </row>
        <row r="1086">
          <cell r="D1086" t="str">
            <v>9916.2008</v>
          </cell>
          <cell r="E1086" t="str">
            <v>Scraper-2008</v>
          </cell>
        </row>
        <row r="1087">
          <cell r="D1087" t="str">
            <v>9917.2008</v>
          </cell>
          <cell r="E1087" t="str">
            <v>Manual Side Load Truck-2008</v>
          </cell>
        </row>
        <row r="1088">
          <cell r="D1088" t="str">
            <v>90002.0</v>
          </cell>
          <cell r="E1088" t="str">
            <v>SF-Office/Gen</v>
          </cell>
        </row>
        <row r="1089">
          <cell r="D1089" t="str">
            <v>90005.0</v>
          </cell>
          <cell r="E1089" t="str">
            <v>SF-Shop</v>
          </cell>
        </row>
        <row r="1090">
          <cell r="D1090" t="str">
            <v>90006.0</v>
          </cell>
          <cell r="E1090" t="str">
            <v>SF-Garage</v>
          </cell>
        </row>
        <row r="1091">
          <cell r="D1091" t="str">
            <v>90007.0</v>
          </cell>
          <cell r="E1091" t="str">
            <v>SF-XFR/MRF</v>
          </cell>
        </row>
        <row r="1092">
          <cell r="D1092" t="str">
            <v>90002.1</v>
          </cell>
          <cell r="E1092" t="str">
            <v>SF-Own Office/Gen</v>
          </cell>
        </row>
        <row r="1093">
          <cell r="D1093" t="str">
            <v>90002.2</v>
          </cell>
          <cell r="E1093" t="str">
            <v>SF-Lease Office/Gen</v>
          </cell>
        </row>
        <row r="1094">
          <cell r="D1094" t="str">
            <v>90005.1</v>
          </cell>
          <cell r="E1094" t="str">
            <v>SF-Own Shop</v>
          </cell>
        </row>
        <row r="1095">
          <cell r="D1095" t="str">
            <v>90006.1</v>
          </cell>
          <cell r="E1095" t="str">
            <v>SF-Own Garage</v>
          </cell>
        </row>
        <row r="1096">
          <cell r="D1096" t="str">
            <v>90007.1</v>
          </cell>
          <cell r="E1096" t="str">
            <v>SF-Own XFR/MRF</v>
          </cell>
        </row>
        <row r="1097">
          <cell r="D1097" t="str">
            <v>90005.2</v>
          </cell>
          <cell r="E1097" t="str">
            <v>SF-Lease Shop</v>
          </cell>
        </row>
        <row r="1098">
          <cell r="D1098" t="str">
            <v>90006.2</v>
          </cell>
          <cell r="E1098" t="str">
            <v>SF-Lease Garage</v>
          </cell>
        </row>
        <row r="1099">
          <cell r="D1099" t="str">
            <v>90007.2</v>
          </cell>
          <cell r="E1099" t="str">
            <v>SF-Lease XFR/MRF</v>
          </cell>
        </row>
        <row r="1100">
          <cell r="D1100" t="str">
            <v>88484.0</v>
          </cell>
          <cell r="E1100" t="str">
            <v>Area HR Manager</v>
          </cell>
        </row>
        <row r="1101">
          <cell r="D1101" t="str">
            <v>88489.0</v>
          </cell>
          <cell r="E1101" t="str">
            <v>Area Safety Manager</v>
          </cell>
        </row>
        <row r="1102">
          <cell r="D1102" t="str">
            <v>90197.0</v>
          </cell>
          <cell r="E1102" t="str">
            <v>Inactive 90197</v>
          </cell>
        </row>
        <row r="1103">
          <cell r="D1103" t="str">
            <v>90198.0</v>
          </cell>
          <cell r="E1103" t="str">
            <v>Inactive 90198</v>
          </cell>
        </row>
        <row r="1104">
          <cell r="D1104" t="str">
            <v>90199.0</v>
          </cell>
          <cell r="E1104" t="str">
            <v>Inactive 90199</v>
          </cell>
        </row>
        <row r="1105">
          <cell r="D1105" t="str">
            <v>88444.0</v>
          </cell>
          <cell r="E1105" t="str">
            <v>Regional Business Sys Mgr</v>
          </cell>
        </row>
        <row r="1106">
          <cell r="D1106" t="str">
            <v>88446.0</v>
          </cell>
          <cell r="E1106" t="str">
            <v>Regional Logistics Mgr</v>
          </cell>
        </row>
        <row r="1107">
          <cell r="D1107" t="str">
            <v>88459.0</v>
          </cell>
          <cell r="E1107" t="str">
            <v>Billing Supervisor</v>
          </cell>
        </row>
        <row r="1108">
          <cell r="D1108" t="str">
            <v>9900.2009</v>
          </cell>
          <cell r="E1108" t="str">
            <v>Roll-Off Truck-2009</v>
          </cell>
        </row>
        <row r="1109">
          <cell r="D1109" t="str">
            <v>9901.2009</v>
          </cell>
          <cell r="E1109" t="str">
            <v>Front Load Truck-2009</v>
          </cell>
        </row>
        <row r="1110">
          <cell r="D1110" t="str">
            <v>9902.2009</v>
          </cell>
          <cell r="E1110" t="str">
            <v>Rear Load Truck-2009</v>
          </cell>
        </row>
        <row r="1111">
          <cell r="D1111" t="str">
            <v>9903.2009</v>
          </cell>
          <cell r="E1111" t="str">
            <v>Auto Side Load Truck-2009</v>
          </cell>
        </row>
        <row r="1112">
          <cell r="D1112" t="str">
            <v>9904.2009</v>
          </cell>
          <cell r="E1112" t="str">
            <v>Recycle Truck-2009</v>
          </cell>
        </row>
        <row r="1113">
          <cell r="D1113" t="str">
            <v>9905.2009</v>
          </cell>
          <cell r="E1113" t="str">
            <v>Pickup Truck-2009</v>
          </cell>
        </row>
        <row r="1114">
          <cell r="D1114" t="str">
            <v>9906.2009</v>
          </cell>
          <cell r="E1114" t="str">
            <v>Container Del-2009</v>
          </cell>
        </row>
        <row r="1115">
          <cell r="D1115" t="str">
            <v>9907.2009</v>
          </cell>
          <cell r="E1115" t="str">
            <v>Water Truck-2009</v>
          </cell>
        </row>
        <row r="1116">
          <cell r="D1116" t="str">
            <v>9908.2009</v>
          </cell>
          <cell r="E1116" t="str">
            <v>Service Truck-2009</v>
          </cell>
        </row>
        <row r="1117">
          <cell r="D1117" t="str">
            <v>9909.2009</v>
          </cell>
          <cell r="E1117" t="str">
            <v>Backhoe Loader-2009</v>
          </cell>
        </row>
        <row r="1118">
          <cell r="D1118" t="str">
            <v>9910.2009</v>
          </cell>
          <cell r="E1118" t="str">
            <v>Track-Type Tractor-2009</v>
          </cell>
        </row>
        <row r="1119">
          <cell r="D1119" t="str">
            <v>9911.2009</v>
          </cell>
          <cell r="E1119" t="str">
            <v>Articulated Truck-2009</v>
          </cell>
        </row>
        <row r="1120">
          <cell r="D1120" t="str">
            <v>9912.2009</v>
          </cell>
          <cell r="E1120" t="str">
            <v>Hydraulic Excavator-2009</v>
          </cell>
        </row>
        <row r="1121">
          <cell r="D1121" t="str">
            <v>9913.2009</v>
          </cell>
          <cell r="E1121" t="str">
            <v>Motor Grader-2009</v>
          </cell>
        </row>
        <row r="1122">
          <cell r="D1122" t="str">
            <v>9914.2009</v>
          </cell>
          <cell r="E1122" t="str">
            <v>Wheel/Track Loader-2009</v>
          </cell>
        </row>
        <row r="1123">
          <cell r="D1123" t="str">
            <v>9915.2009</v>
          </cell>
          <cell r="E1123" t="str">
            <v>Landfill Compactor-2009</v>
          </cell>
        </row>
        <row r="1124">
          <cell r="D1124" t="str">
            <v>9916.2009</v>
          </cell>
          <cell r="E1124" t="str">
            <v>Scraper-2009</v>
          </cell>
        </row>
        <row r="1125">
          <cell r="D1125" t="str">
            <v>9917.2009</v>
          </cell>
          <cell r="E1125" t="str">
            <v>Manual Side Load Truck-2009</v>
          </cell>
        </row>
        <row r="1126">
          <cell r="D1126" t="str">
            <v>750063.0</v>
          </cell>
          <cell r="E1126" t="str">
            <v>Stock Option Comp Exp</v>
          </cell>
        </row>
        <row r="1127">
          <cell r="D1127" t="str">
            <v>750064.0</v>
          </cell>
          <cell r="E1127" t="str">
            <v>Corp-Equity Based Comp</v>
          </cell>
        </row>
        <row r="1128">
          <cell r="D1128" t="str">
            <v>750066.0</v>
          </cell>
          <cell r="E1128" t="str">
            <v>Ex Retirement Plan</v>
          </cell>
        </row>
        <row r="1129">
          <cell r="D1129" t="str">
            <v>751125.0</v>
          </cell>
          <cell r="E1129" t="str">
            <v>Corp-Corporate Insurance</v>
          </cell>
        </row>
        <row r="1130">
          <cell r="D1130" t="str">
            <v>751128.13</v>
          </cell>
          <cell r="E1130" t="str">
            <v>Corp-Promotional Advertising</v>
          </cell>
        </row>
        <row r="1131">
          <cell r="D1131" t="str">
            <v>751128.14</v>
          </cell>
          <cell r="E1131" t="str">
            <v>Corp-Publication Advertising</v>
          </cell>
        </row>
        <row r="1132">
          <cell r="D1132" t="str">
            <v>751130.10</v>
          </cell>
          <cell r="E1132" t="str">
            <v>Corp-Republic Newsletter</v>
          </cell>
        </row>
        <row r="1133">
          <cell r="D1133" t="str">
            <v>751131.0</v>
          </cell>
          <cell r="E1133" t="str">
            <v>Printing-Field</v>
          </cell>
        </row>
        <row r="1134">
          <cell r="D1134" t="str">
            <v>751132.0</v>
          </cell>
          <cell r="E1134" t="str">
            <v>Corp-Annual Report</v>
          </cell>
        </row>
        <row r="1135">
          <cell r="D1135" t="str">
            <v>751134.10</v>
          </cell>
          <cell r="E1135" t="str">
            <v>Corp-Convention Expense</v>
          </cell>
        </row>
        <row r="1136">
          <cell r="D1136" t="str">
            <v>751134.20</v>
          </cell>
          <cell r="E1136" t="str">
            <v>Corp-Annual Meeting</v>
          </cell>
        </row>
        <row r="1137">
          <cell r="D1137" t="str">
            <v>751134.30</v>
          </cell>
          <cell r="E1137" t="str">
            <v>Corp-Investor Relation Exp</v>
          </cell>
        </row>
        <row r="1138">
          <cell r="D1138" t="str">
            <v>751136.0</v>
          </cell>
          <cell r="E1138" t="str">
            <v>Corp-Drug Testing</v>
          </cell>
        </row>
        <row r="1139">
          <cell r="D1139" t="str">
            <v>751147.0</v>
          </cell>
          <cell r="E1139" t="str">
            <v>Corp-Board of Directors Fees</v>
          </cell>
        </row>
        <row r="1140">
          <cell r="D1140" t="str">
            <v>751159.0</v>
          </cell>
          <cell r="E1140" t="str">
            <v>Contra Prof &amp; Legal Fees</v>
          </cell>
        </row>
        <row r="1141">
          <cell r="D1141" t="str">
            <v>751180.0</v>
          </cell>
          <cell r="E1141" t="str">
            <v>Corp-Regulatory Fees</v>
          </cell>
        </row>
        <row r="1142">
          <cell r="D1142" t="str">
            <v>751180.10</v>
          </cell>
          <cell r="E1142" t="str">
            <v>Corp-NYSE Fees</v>
          </cell>
        </row>
        <row r="1143">
          <cell r="D1143" t="str">
            <v>753010.0</v>
          </cell>
          <cell r="E1143" t="str">
            <v>Corp-Aviation-3rd Party</v>
          </cell>
        </row>
        <row r="1144">
          <cell r="D1144" t="str">
            <v>753020.0</v>
          </cell>
          <cell r="E1144" t="str">
            <v>Corp-Aircraft Operating Costs</v>
          </cell>
        </row>
        <row r="1145">
          <cell r="D1145" t="str">
            <v>753022.0</v>
          </cell>
          <cell r="E1145" t="str">
            <v>Corp-Aircraft Parts</v>
          </cell>
        </row>
        <row r="1146">
          <cell r="D1146" t="str">
            <v>753024.0</v>
          </cell>
          <cell r="E1146" t="str">
            <v>Corp-Aircraft Mtce Labor</v>
          </cell>
        </row>
        <row r="1147">
          <cell r="D1147" t="str">
            <v>753026.0</v>
          </cell>
          <cell r="E1147" t="str">
            <v>Corp-Aircraft Mtce Servce Plan</v>
          </cell>
        </row>
        <row r="1148">
          <cell r="D1148" t="str">
            <v>753028.0</v>
          </cell>
          <cell r="E1148" t="str">
            <v>Corp-Aircraft Mtce Other</v>
          </cell>
        </row>
        <row r="1149">
          <cell r="D1149" t="str">
            <v>753030.0</v>
          </cell>
          <cell r="E1149" t="str">
            <v>Corp-Aircraft Landing Fees</v>
          </cell>
        </row>
        <row r="1150">
          <cell r="D1150" t="str">
            <v>753032.0</v>
          </cell>
          <cell r="E1150" t="str">
            <v>Corp-Aircraft Costs Misc</v>
          </cell>
        </row>
        <row r="1151">
          <cell r="D1151" t="str">
            <v>753034.0</v>
          </cell>
          <cell r="E1151" t="str">
            <v>Corp-Flight Plan/Training</v>
          </cell>
        </row>
        <row r="1152">
          <cell r="D1152" t="str">
            <v>860000.0</v>
          </cell>
          <cell r="E1152" t="str">
            <v>I/C Clearing Account</v>
          </cell>
        </row>
        <row r="1153">
          <cell r="D1153" t="str">
            <v>860100.0</v>
          </cell>
          <cell r="E1153" t="str">
            <v>Corp I/C-Finco Clearing</v>
          </cell>
        </row>
        <row r="1154">
          <cell r="D1154" t="str">
            <v>860200.0</v>
          </cell>
          <cell r="E1154" t="str">
            <v>Corp I/C-RSI Clearing</v>
          </cell>
        </row>
        <row r="1155">
          <cell r="D1155" t="str">
            <v>81100.0</v>
          </cell>
          <cell r="E1155" t="str">
            <v>Ind Drivers</v>
          </cell>
        </row>
        <row r="1156">
          <cell r="D1156" t="str">
            <v>81101.0</v>
          </cell>
          <cell r="E1156" t="str">
            <v>Ind Helpers</v>
          </cell>
        </row>
        <row r="1157">
          <cell r="D1157" t="str">
            <v>11680.0</v>
          </cell>
          <cell r="E1157" t="str">
            <v>R1 Ind/Prm-Revenue</v>
          </cell>
        </row>
        <row r="1158">
          <cell r="D1158" t="str">
            <v>11685.0</v>
          </cell>
          <cell r="E1158" t="str">
            <v>R1 Ind/Prm-Active Loc (B)</v>
          </cell>
        </row>
        <row r="1159">
          <cell r="D1159" t="str">
            <v>11687.0</v>
          </cell>
          <cell r="E1159" t="str">
            <v>R1 Ind/Prm-# Deliv</v>
          </cell>
        </row>
        <row r="1160">
          <cell r="D1160" t="str">
            <v>11688.0</v>
          </cell>
          <cell r="E1160" t="str">
            <v>R1 Ind/Prm-# Remov</v>
          </cell>
        </row>
        <row r="1161">
          <cell r="D1161" t="str">
            <v>11690.0</v>
          </cell>
          <cell r="E1161" t="str">
            <v>R1 Ind/Temp-Revenue</v>
          </cell>
        </row>
        <row r="1162">
          <cell r="D1162" t="str">
            <v>11697.0</v>
          </cell>
          <cell r="E1162" t="str">
            <v>R1 Ind/Temp-# Deliv</v>
          </cell>
        </row>
        <row r="1163">
          <cell r="D1163" t="str">
            <v>11698.0</v>
          </cell>
          <cell r="E1163" t="str">
            <v>R1 Ind/Temp-# Remov</v>
          </cell>
        </row>
        <row r="1164">
          <cell r="D1164" t="str">
            <v>11605.0</v>
          </cell>
          <cell r="E1164" t="str">
            <v>R1 Ind/Prm-Active Loc</v>
          </cell>
        </row>
        <row r="1165">
          <cell r="D1165" t="str">
            <v>11630.0</v>
          </cell>
          <cell r="E1165" t="str">
            <v>R1 Ind/Prm-New Bus Rev</v>
          </cell>
        </row>
        <row r="1166">
          <cell r="D1166" t="str">
            <v>11635.0</v>
          </cell>
          <cell r="E1166" t="str">
            <v>R1 Ind/Prm-New Bus Haul</v>
          </cell>
        </row>
        <row r="1167">
          <cell r="D1167" t="str">
            <v>11636.0</v>
          </cell>
          <cell r="E1167" t="str">
            <v>R1 Ind/Prm-New Bus Loc</v>
          </cell>
        </row>
        <row r="1168">
          <cell r="D1168" t="str">
            <v>11640.0</v>
          </cell>
          <cell r="E1168" t="str">
            <v>R1 Ind/Prm-Lost Bus Rev</v>
          </cell>
        </row>
        <row r="1169">
          <cell r="D1169" t="str">
            <v>11645.0</v>
          </cell>
          <cell r="E1169" t="str">
            <v>R1 Ind/Prm-Lost Bus Haul</v>
          </cell>
        </row>
        <row r="1170">
          <cell r="D1170" t="str">
            <v>11646.0</v>
          </cell>
          <cell r="E1170" t="str">
            <v>R1 Ind/Prm-Lost Bus Loc</v>
          </cell>
        </row>
        <row r="1171">
          <cell r="D1171" t="str">
            <v>11650.0</v>
          </cell>
          <cell r="E1171" t="str">
            <v>R1 Ind/Prm-Fran Rev +/-</v>
          </cell>
        </row>
        <row r="1172">
          <cell r="D1172" t="str">
            <v>11655.0</v>
          </cell>
          <cell r="E1172" t="str">
            <v>R1 Ind/Prm-Fran Haul +/-</v>
          </cell>
        </row>
        <row r="1173">
          <cell r="D1173" t="str">
            <v>11660.0</v>
          </cell>
          <cell r="E1173" t="str">
            <v>R1 Ind/Temp-New Rev</v>
          </cell>
        </row>
        <row r="1174">
          <cell r="D1174" t="str">
            <v>11665.0</v>
          </cell>
          <cell r="E1174" t="str">
            <v>R1 Ind/Temp-New Hauls</v>
          </cell>
        </row>
        <row r="1175">
          <cell r="D1175" t="str">
            <v>11686.0</v>
          </cell>
          <cell r="E1175" t="str">
            <v>R1 Ind/Prm-Hauls</v>
          </cell>
        </row>
        <row r="1176">
          <cell r="D1176" t="str">
            <v>11695.0</v>
          </cell>
          <cell r="E1176" t="str">
            <v>R1 Ind/Temp-Active Loc</v>
          </cell>
        </row>
        <row r="1177">
          <cell r="D1177" t="str">
            <v>11696.0</v>
          </cell>
          <cell r="E1177" t="str">
            <v>R1 Ind/Temp-Hauls</v>
          </cell>
        </row>
        <row r="1178">
          <cell r="D1178" t="str">
            <v>11200.0</v>
          </cell>
          <cell r="E1178" t="str">
            <v>Ind-Disposal Tns O/S</v>
          </cell>
        </row>
        <row r="1179">
          <cell r="D1179" t="str">
            <v>11201.0</v>
          </cell>
          <cell r="E1179" t="str">
            <v>Ind-Disposal Tns I/C</v>
          </cell>
        </row>
        <row r="1180">
          <cell r="D1180" t="str">
            <v>11299.0</v>
          </cell>
          <cell r="E1180" t="str">
            <v>Ind-Total Disp Tns Legacy</v>
          </cell>
        </row>
        <row r="1181">
          <cell r="D1181" t="str">
            <v>11350.0</v>
          </cell>
          <cell r="E1181" t="str">
            <v>Ind-OCC Tns O/S</v>
          </cell>
        </row>
        <row r="1182">
          <cell r="D1182" t="str">
            <v>11351.0</v>
          </cell>
          <cell r="E1182" t="str">
            <v>Ind-OCC Tns I/C</v>
          </cell>
        </row>
        <row r="1183">
          <cell r="D1183" t="str">
            <v>11352.0</v>
          </cell>
          <cell r="E1183" t="str">
            <v>Ind-ONP Tns O/S</v>
          </cell>
        </row>
        <row r="1184">
          <cell r="D1184" t="str">
            <v>11353.0</v>
          </cell>
          <cell r="E1184" t="str">
            <v>Ind-ONP Tns I/C</v>
          </cell>
        </row>
        <row r="1185">
          <cell r="D1185" t="str">
            <v>11390.0</v>
          </cell>
          <cell r="E1185" t="str">
            <v>Ind-Rec Tns Leg O/S</v>
          </cell>
        </row>
        <row r="1186">
          <cell r="D1186" t="str">
            <v>11398.0</v>
          </cell>
          <cell r="E1186" t="str">
            <v>Ind-Recyl Oth Tns O/S</v>
          </cell>
        </row>
        <row r="1187">
          <cell r="D1187" t="str">
            <v>11399.0</v>
          </cell>
          <cell r="E1187" t="str">
            <v>Ind-Recyl Oth Tns I/C</v>
          </cell>
        </row>
        <row r="1188">
          <cell r="D1188" t="str">
            <v>11500.0</v>
          </cell>
          <cell r="E1188" t="str">
            <v>Ind-Net Rate Increase</v>
          </cell>
        </row>
        <row r="1189">
          <cell r="D1189" t="str">
            <v>11501.0</v>
          </cell>
          <cell r="E1189" t="str">
            <v>Ind-Fuel Rate Increase</v>
          </cell>
        </row>
        <row r="1190">
          <cell r="D1190" t="str">
            <v>11502.0</v>
          </cell>
          <cell r="E1190" t="str">
            <v>Ind-Env Rate Increase</v>
          </cell>
        </row>
        <row r="1191">
          <cell r="D1191" t="str">
            <v>11508.0</v>
          </cell>
          <cell r="E1191" t="str">
            <v>Ind-Pr Y/E Defection Locations</v>
          </cell>
        </row>
        <row r="1192">
          <cell r="D1192" t="str">
            <v>11530.0</v>
          </cell>
          <cell r="E1192" t="str">
            <v>Ind-New Bus Rev Perm OM</v>
          </cell>
        </row>
        <row r="1193">
          <cell r="D1193" t="str">
            <v>11532.0</v>
          </cell>
          <cell r="E1193" t="str">
            <v>Ind-New Bus Locs Perm OM</v>
          </cell>
        </row>
        <row r="1194">
          <cell r="D1194" t="str">
            <v>11535.0</v>
          </cell>
          <cell r="E1194" t="str">
            <v>Ind-New Bus Hauls Perm OM</v>
          </cell>
        </row>
        <row r="1195">
          <cell r="D1195" t="str">
            <v>11540.0</v>
          </cell>
          <cell r="E1195" t="str">
            <v>Ind-Lost Bus Rev Perm OM</v>
          </cell>
        </row>
        <row r="1196">
          <cell r="D1196" t="str">
            <v>11542.0</v>
          </cell>
          <cell r="E1196" t="str">
            <v>Ind-Lost Bus Locs Perm OM</v>
          </cell>
        </row>
        <row r="1197">
          <cell r="D1197" t="str">
            <v>11545.0</v>
          </cell>
          <cell r="E1197" t="str">
            <v>Ind-Lost Bus Hauls Perm OM</v>
          </cell>
        </row>
        <row r="1198">
          <cell r="D1198" t="str">
            <v>11546.0</v>
          </cell>
          <cell r="E1198" t="str">
            <v>Ind-Def Lost Locs Perm OM</v>
          </cell>
        </row>
        <row r="1199">
          <cell r="D1199" t="str">
            <v>11547.0</v>
          </cell>
          <cell r="E1199" t="str">
            <v>Ind-Inc/(Dec) Exist Rev Perm OM</v>
          </cell>
        </row>
        <row r="1200">
          <cell r="D1200" t="str">
            <v>11549.0</v>
          </cell>
          <cell r="E1200" t="str">
            <v>Ind-Inc/(Dec) Exist Hauls Perm OM</v>
          </cell>
        </row>
        <row r="1201">
          <cell r="D1201" t="str">
            <v>11550.0</v>
          </cell>
          <cell r="E1201" t="str">
            <v>Ind-Inc/(Dec) Franch Rev</v>
          </cell>
        </row>
        <row r="1202">
          <cell r="D1202" t="str">
            <v>11555.0</v>
          </cell>
          <cell r="E1202" t="str">
            <v>Ind-Inc/(Dec) Franch Hauls</v>
          </cell>
        </row>
        <row r="1203">
          <cell r="D1203" t="str">
            <v>11560.0</v>
          </cell>
          <cell r="E1203" t="str">
            <v>Ind-Inc/(Dec) Temp OM Rev</v>
          </cell>
        </row>
        <row r="1204">
          <cell r="D1204" t="str">
            <v>11565.0</v>
          </cell>
          <cell r="E1204" t="str">
            <v>Ind-Inc/(Dec) Temp OM Hauls</v>
          </cell>
        </row>
        <row r="1205">
          <cell r="D1205" t="str">
            <v>11570.0</v>
          </cell>
          <cell r="E1205" t="str">
            <v>Ind-Inc/(Dec) Acq Rev</v>
          </cell>
        </row>
        <row r="1206">
          <cell r="D1206" t="str">
            <v>11575.0</v>
          </cell>
          <cell r="E1206" t="str">
            <v>Ind-Inc/(Dec) Acq Hauls</v>
          </cell>
        </row>
        <row r="1207">
          <cell r="D1207" t="str">
            <v>11000.0</v>
          </cell>
          <cell r="E1207" t="str">
            <v>Ind-Workdays</v>
          </cell>
        </row>
        <row r="1208">
          <cell r="D1208" t="str">
            <v>11002.0</v>
          </cell>
          <cell r="E1208" t="str">
            <v>Ind-Routes</v>
          </cell>
        </row>
        <row r="1209">
          <cell r="D1209" t="str">
            <v>11003.0</v>
          </cell>
          <cell r="E1209" t="str">
            <v>Ind-Driver Hours</v>
          </cell>
        </row>
        <row r="1210">
          <cell r="D1210" t="str">
            <v>11004.0</v>
          </cell>
          <cell r="E1210" t="str">
            <v>Ind-Helper Hours</v>
          </cell>
        </row>
        <row r="1211">
          <cell r="D1211" t="str">
            <v>11005.0</v>
          </cell>
          <cell r="E1211" t="str">
            <v>Ind-Total Locs(Temp/Perm)</v>
          </cell>
        </row>
        <row r="1212">
          <cell r="D1212" t="str">
            <v>11007.0</v>
          </cell>
          <cell r="E1212" t="str">
            <v>Ind-Total Perm OM Locs</v>
          </cell>
        </row>
        <row r="1213">
          <cell r="D1213" t="str">
            <v>11012.0</v>
          </cell>
          <cell r="E1213" t="str">
            <v>Ind-Engine Hours</v>
          </cell>
        </row>
        <row r="1214">
          <cell r="D1214" t="str">
            <v>11100.0</v>
          </cell>
          <cell r="E1214" t="str">
            <v>Ind-Trucks/Rolloff</v>
          </cell>
        </row>
        <row r="1215">
          <cell r="D1215" t="str">
            <v>11122.0</v>
          </cell>
          <cell r="E1215" t="str">
            <v>Ind-Trucks/RPV Other</v>
          </cell>
        </row>
        <row r="1216">
          <cell r="D1216" t="str">
            <v>11125.0</v>
          </cell>
          <cell r="E1216" t="str">
            <v>Ind-Tractors</v>
          </cell>
        </row>
        <row r="1217">
          <cell r="D1217" t="str">
            <v>11130.0</v>
          </cell>
          <cell r="E1217" t="str">
            <v>Ind-Cont/Comp</v>
          </cell>
        </row>
        <row r="1218">
          <cell r="D1218" t="str">
            <v>11190.0</v>
          </cell>
          <cell r="E1218" t="str">
            <v>Ind-Trucks/Average Age</v>
          </cell>
        </row>
        <row r="1219">
          <cell r="D1219" t="str">
            <v>11505.0</v>
          </cell>
          <cell r="E1219" t="str">
            <v>Ind-Svc Rev</v>
          </cell>
        </row>
        <row r="1220">
          <cell r="D1220" t="str">
            <v>11510.0</v>
          </cell>
          <cell r="E1220" t="str">
            <v>Ind-Prior Mth Rev</v>
          </cell>
        </row>
        <row r="1221">
          <cell r="D1221" t="str">
            <v>11515.0</v>
          </cell>
          <cell r="E1221" t="str">
            <v>Ind-Prior Mth Hauls</v>
          </cell>
        </row>
        <row r="1222">
          <cell r="D1222" t="str">
            <v>11520.0</v>
          </cell>
          <cell r="E1222" t="str">
            <v>Ind-Rev/Wkdys</v>
          </cell>
        </row>
        <row r="1223">
          <cell r="D1223" t="str">
            <v>11525.0</v>
          </cell>
          <cell r="E1223" t="str">
            <v>Ind-Hauls/Wkdys</v>
          </cell>
        </row>
        <row r="1224">
          <cell r="D1224" t="str">
            <v>11980.0</v>
          </cell>
          <cell r="E1224" t="str">
            <v>Ind-Perm PI-Rest</v>
          </cell>
        </row>
        <row r="1225">
          <cell r="D1225" t="str">
            <v>11981.0</v>
          </cell>
          <cell r="E1225" t="str">
            <v>Ind-Perm PI-Open</v>
          </cell>
        </row>
        <row r="1226">
          <cell r="D1226" t="str">
            <v>11985.0</v>
          </cell>
          <cell r="E1226" t="str">
            <v>Ind-Temp PI-Rest</v>
          </cell>
        </row>
        <row r="1227">
          <cell r="D1227" t="str">
            <v>11986.0</v>
          </cell>
          <cell r="E1227" t="str">
            <v>Ind-Temp PI-Open</v>
          </cell>
        </row>
        <row r="1228">
          <cell r="D1228" t="str">
            <v>11990.0</v>
          </cell>
          <cell r="E1228" t="str">
            <v>Ind-Franch/Muni Perm</v>
          </cell>
        </row>
        <row r="1229">
          <cell r="D1229" t="str">
            <v>11991.0</v>
          </cell>
          <cell r="E1229" t="str">
            <v>Ind-Franch/Muni Temp</v>
          </cell>
        </row>
        <row r="1230">
          <cell r="D1230" t="str">
            <v>11995.10</v>
          </cell>
          <cell r="E1230" t="str">
            <v>Ind-Perm Restrict</v>
          </cell>
        </row>
        <row r="1231">
          <cell r="D1231" t="str">
            <v>11995.40</v>
          </cell>
          <cell r="E1231" t="str">
            <v>Ind-Perm w/o Restrict</v>
          </cell>
        </row>
        <row r="1232">
          <cell r="D1232" t="str">
            <v>11995.70</v>
          </cell>
          <cell r="E1232" t="str">
            <v>Ind-Temp Restrict</v>
          </cell>
        </row>
        <row r="1233">
          <cell r="D1233" t="str">
            <v>11995.80</v>
          </cell>
          <cell r="E1233" t="str">
            <v>Ind-Temp w/o Restrict</v>
          </cell>
        </row>
        <row r="1234">
          <cell r="D1234" t="str">
            <v>11995.90</v>
          </cell>
          <cell r="E1234" t="str">
            <v>Ind-Perm Franch/Muni</v>
          </cell>
        </row>
        <row r="1235">
          <cell r="D1235" t="str">
            <v>11995.100</v>
          </cell>
          <cell r="E1235" t="str">
            <v>Ind-Temp Franch/Muni</v>
          </cell>
        </row>
        <row r="1236">
          <cell r="D1236" t="str">
            <v>11996.10</v>
          </cell>
          <cell r="E1236" t="str">
            <v>Ind-Perm Rev Restrict</v>
          </cell>
        </row>
        <row r="1237">
          <cell r="D1237" t="str">
            <v>11996.40</v>
          </cell>
          <cell r="E1237" t="str">
            <v>Ind-Perm Rev w/o Restrict</v>
          </cell>
        </row>
        <row r="1238">
          <cell r="D1238" t="str">
            <v>11996.70</v>
          </cell>
          <cell r="E1238" t="str">
            <v>Ind-Temp Rev Restrict</v>
          </cell>
        </row>
        <row r="1239">
          <cell r="D1239" t="str">
            <v>11996.80</v>
          </cell>
          <cell r="E1239" t="str">
            <v>Ind-Temp Rev w/o Restrict</v>
          </cell>
        </row>
        <row r="1240">
          <cell r="D1240" t="str">
            <v>11996.90</v>
          </cell>
          <cell r="E1240" t="str">
            <v>Ind-Perm Franch/Muni Rev</v>
          </cell>
        </row>
        <row r="1241">
          <cell r="D1241" t="str">
            <v>11996.100</v>
          </cell>
          <cell r="E1241" t="str">
            <v>Ind-Temp Franch/Muni Rev</v>
          </cell>
        </row>
        <row r="1242">
          <cell r="D1242" t="str">
            <v>11001.10</v>
          </cell>
          <cell r="E1242" t="str">
            <v>Ind-Hauls Permanent</v>
          </cell>
        </row>
        <row r="1243">
          <cell r="D1243" t="str">
            <v>11001.15</v>
          </cell>
          <cell r="E1243" t="str">
            <v>Ind-Hauls Temporary</v>
          </cell>
        </row>
        <row r="1244">
          <cell r="D1244" t="str">
            <v>11001.100</v>
          </cell>
          <cell r="E1244" t="str">
            <v>Ind-Hauls I/C</v>
          </cell>
        </row>
        <row r="1245">
          <cell r="D1245" t="str">
            <v>11505.10</v>
          </cell>
          <cell r="E1245" t="str">
            <v>Ind-Svc Rev Perm OM</v>
          </cell>
        </row>
        <row r="1246">
          <cell r="D1246" t="str">
            <v>11505.12</v>
          </cell>
          <cell r="E1246" t="str">
            <v>Ind-Svc Rev Perm Franchise</v>
          </cell>
        </row>
        <row r="1247">
          <cell r="D1247" t="str">
            <v>11505.15</v>
          </cell>
          <cell r="E1247" t="str">
            <v>Ind-Svc Rev Temp OM</v>
          </cell>
        </row>
        <row r="1248">
          <cell r="D1248" t="str">
            <v>11505.17</v>
          </cell>
          <cell r="E1248" t="str">
            <v>Ind-Svc Rev Temp Franchise</v>
          </cell>
        </row>
        <row r="1249">
          <cell r="D1249" t="str">
            <v>11510.10</v>
          </cell>
          <cell r="E1249" t="str">
            <v>Ind-Prior Mth Perm OM Rev</v>
          </cell>
        </row>
        <row r="1250">
          <cell r="D1250" t="str">
            <v>11510.12</v>
          </cell>
          <cell r="E1250" t="str">
            <v>Ind-Prior Mth Perm Franch Rev</v>
          </cell>
        </row>
        <row r="1251">
          <cell r="D1251" t="str">
            <v>11510.15</v>
          </cell>
          <cell r="E1251" t="str">
            <v>Ind-Prior Mth Temp OM Rev</v>
          </cell>
        </row>
        <row r="1252">
          <cell r="D1252" t="str">
            <v>11510.17</v>
          </cell>
          <cell r="E1252" t="str">
            <v>Ind-Prior Mth Temp Franch Rev</v>
          </cell>
        </row>
        <row r="1253">
          <cell r="D1253" t="str">
            <v>11515.10</v>
          </cell>
          <cell r="E1253" t="str">
            <v>Ind-Prior Mth Perm OM Hauls</v>
          </cell>
        </row>
        <row r="1254">
          <cell r="D1254" t="str">
            <v>11515.12</v>
          </cell>
          <cell r="E1254" t="str">
            <v>Ind-Prior Mth Perm Franch Hauls</v>
          </cell>
        </row>
        <row r="1255">
          <cell r="D1255" t="str">
            <v>11515.15</v>
          </cell>
          <cell r="E1255" t="str">
            <v>Ind-Prior Mth Temp OM Hauls</v>
          </cell>
        </row>
        <row r="1256">
          <cell r="D1256" t="str">
            <v>11515.17</v>
          </cell>
          <cell r="E1256" t="str">
            <v>Ind-Prior Mth Temp Franch Hauls</v>
          </cell>
        </row>
        <row r="1257">
          <cell r="D1257" t="str">
            <v>11520.10</v>
          </cell>
          <cell r="E1257" t="str">
            <v>Ind-Rev/Wkdys Perm OM</v>
          </cell>
        </row>
        <row r="1258">
          <cell r="D1258" t="str">
            <v>11520.12</v>
          </cell>
          <cell r="E1258" t="str">
            <v>Ind-Rev/Wkdys Perm Franch</v>
          </cell>
        </row>
        <row r="1259">
          <cell r="D1259" t="str">
            <v>11520.15</v>
          </cell>
          <cell r="E1259" t="str">
            <v>Ind-Rev/Wkdys Temp OM</v>
          </cell>
        </row>
        <row r="1260">
          <cell r="D1260" t="str">
            <v>11520.17</v>
          </cell>
          <cell r="E1260" t="str">
            <v>Ind-Rev/Wkdys Temp Franch</v>
          </cell>
        </row>
        <row r="1261">
          <cell r="D1261" t="str">
            <v>11525.10</v>
          </cell>
          <cell r="E1261" t="str">
            <v>Ind-Hauls/Wkdys Perm OM</v>
          </cell>
        </row>
        <row r="1262">
          <cell r="D1262" t="str">
            <v>11525.12</v>
          </cell>
          <cell r="E1262" t="str">
            <v>Ind-Hauls/Wkdys Perm Franch</v>
          </cell>
        </row>
        <row r="1263">
          <cell r="D1263" t="str">
            <v>11525.15</v>
          </cell>
          <cell r="E1263" t="str">
            <v>Ind-Hauls/Wkdys Temp OM</v>
          </cell>
        </row>
        <row r="1264">
          <cell r="D1264" t="str">
            <v>11525.17</v>
          </cell>
          <cell r="E1264" t="str">
            <v>Ind-Hauls/Wkdys Temp Franch</v>
          </cell>
        </row>
        <row r="1265">
          <cell r="D1265" t="str">
            <v>11550.12</v>
          </cell>
          <cell r="E1265" t="str">
            <v>Ind-Inc/(Dec) Perm Franch Rev</v>
          </cell>
        </row>
        <row r="1266">
          <cell r="D1266" t="str">
            <v>11550.17</v>
          </cell>
          <cell r="E1266" t="str">
            <v>Ind-Inc/(Dec) Temp Franch Rev</v>
          </cell>
        </row>
        <row r="1267">
          <cell r="D1267" t="str">
            <v>11555.12</v>
          </cell>
          <cell r="E1267" t="str">
            <v>Ind-Inc/(Dec) Perm Franch Hauls</v>
          </cell>
        </row>
        <row r="1268">
          <cell r="D1268" t="str">
            <v>11555.17</v>
          </cell>
          <cell r="E1268" t="str">
            <v>Ind-Inc/(Dec) Temp Franch Hauls</v>
          </cell>
        </row>
        <row r="1269">
          <cell r="D1269" t="str">
            <v>11570.10</v>
          </cell>
          <cell r="E1269" t="str">
            <v>Ind-Inc/(Dec) Acq Rev Perm OM</v>
          </cell>
        </row>
        <row r="1270">
          <cell r="D1270" t="str">
            <v>11570.12</v>
          </cell>
          <cell r="E1270" t="str">
            <v>Ind-Inc/(Dec) Acq Rev Perm Franch</v>
          </cell>
        </row>
        <row r="1271">
          <cell r="D1271" t="str">
            <v>11570.15</v>
          </cell>
          <cell r="E1271" t="str">
            <v>Ind-Inc/(Dec) Acq Rev Temp OM</v>
          </cell>
        </row>
        <row r="1272">
          <cell r="D1272" t="str">
            <v>11570.17</v>
          </cell>
          <cell r="E1272" t="str">
            <v>Ind-Inc/(Dec) Acq Rev Temp Franch</v>
          </cell>
        </row>
        <row r="1273">
          <cell r="D1273" t="str">
            <v>11575.10</v>
          </cell>
          <cell r="E1273" t="str">
            <v>Ind-Inc/(Dec) Acq Hauls Perm OM</v>
          </cell>
        </row>
        <row r="1274">
          <cell r="D1274" t="str">
            <v>11575.12</v>
          </cell>
          <cell r="E1274" t="str">
            <v>Ind-Inc/(Dec) Acq Hauls Perm Franch</v>
          </cell>
        </row>
        <row r="1275">
          <cell r="D1275" t="str">
            <v>11575.15</v>
          </cell>
          <cell r="E1275" t="str">
            <v>Ind-Inc/(Dec) Acq Hauls Temp OM</v>
          </cell>
        </row>
        <row r="1276">
          <cell r="D1276" t="str">
            <v>11575.17</v>
          </cell>
          <cell r="E1276" t="str">
            <v>Ind-Inc/(Dec) Acq Hauls Temp Franch</v>
          </cell>
        </row>
        <row r="1277">
          <cell r="D1277" t="str">
            <v>11507.10</v>
          </cell>
          <cell r="E1277" t="str">
            <v>Ind-Hauls Perm OM</v>
          </cell>
        </row>
        <row r="1278">
          <cell r="D1278" t="str">
            <v>11507.12</v>
          </cell>
          <cell r="E1278" t="str">
            <v>Ind-Hauls Perm Fran</v>
          </cell>
        </row>
        <row r="1279">
          <cell r="D1279" t="str">
            <v>11507.15</v>
          </cell>
          <cell r="E1279" t="str">
            <v>Ind-Hauls Temp OM</v>
          </cell>
        </row>
        <row r="1280">
          <cell r="D1280" t="str">
            <v>11507.17</v>
          </cell>
          <cell r="E1280" t="str">
            <v>Ind-Hauls Temp Fran</v>
          </cell>
        </row>
        <row r="1281">
          <cell r="D1281" t="str">
            <v>301100.0</v>
          </cell>
          <cell r="E1281" t="str">
            <v>Ind Default O/S</v>
          </cell>
        </row>
        <row r="1282">
          <cell r="D1282" t="str">
            <v>301110.0</v>
          </cell>
          <cell r="E1282" t="str">
            <v>Ind Perm O/S</v>
          </cell>
        </row>
        <row r="1283">
          <cell r="D1283" t="str">
            <v>301110.10</v>
          </cell>
          <cell r="E1283" t="str">
            <v>Ind Perm O/S Stand Charge</v>
          </cell>
        </row>
        <row r="1284">
          <cell r="D1284" t="str">
            <v>301110.11</v>
          </cell>
          <cell r="E1284" t="str">
            <v>Ind Perm O/S Haul Charge</v>
          </cell>
        </row>
        <row r="1285">
          <cell r="D1285" t="str">
            <v>301110.12</v>
          </cell>
          <cell r="E1285" t="str">
            <v>Ind Perm O/S Adjust</v>
          </cell>
        </row>
        <row r="1286">
          <cell r="D1286" t="str">
            <v>301110.13</v>
          </cell>
          <cell r="E1286" t="str">
            <v>Ind Perm O/S Inactive</v>
          </cell>
        </row>
        <row r="1287">
          <cell r="D1287" t="str">
            <v>301115.0</v>
          </cell>
          <cell r="E1287" t="str">
            <v>Ind Temp O/S</v>
          </cell>
        </row>
        <row r="1288">
          <cell r="D1288" t="str">
            <v>301115.10</v>
          </cell>
          <cell r="E1288" t="str">
            <v>Ind Temp O/S Stand Charge</v>
          </cell>
        </row>
        <row r="1289">
          <cell r="D1289" t="str">
            <v>301115.11</v>
          </cell>
          <cell r="E1289" t="str">
            <v>Ind Temp O/S Haul Charge</v>
          </cell>
        </row>
        <row r="1290">
          <cell r="D1290" t="str">
            <v>301115.12</v>
          </cell>
          <cell r="E1290" t="str">
            <v>Ind Temp O/S Adjust</v>
          </cell>
        </row>
        <row r="1291">
          <cell r="D1291" t="str">
            <v>301115.13</v>
          </cell>
          <cell r="E1291" t="str">
            <v>Ind Temp O/S Inactive</v>
          </cell>
        </row>
        <row r="1292">
          <cell r="D1292" t="str">
            <v>301120.0</v>
          </cell>
          <cell r="E1292" t="str">
            <v>Ind Recy Default O/S</v>
          </cell>
        </row>
        <row r="1293">
          <cell r="D1293" t="str">
            <v>301125.0</v>
          </cell>
          <cell r="E1293" t="str">
            <v>Ind Recy Perm O/S</v>
          </cell>
        </row>
        <row r="1294">
          <cell r="D1294" t="str">
            <v>301125.10</v>
          </cell>
          <cell r="E1294" t="str">
            <v>Ind Recy Perm O/S Stand Chg</v>
          </cell>
        </row>
        <row r="1295">
          <cell r="D1295" t="str">
            <v>301125.11</v>
          </cell>
          <cell r="E1295" t="str">
            <v>Ind Recy Perm O/S Haul Chg</v>
          </cell>
        </row>
        <row r="1296">
          <cell r="D1296" t="str">
            <v>301125.12</v>
          </cell>
          <cell r="E1296" t="str">
            <v>Ind Recy Perm O/S Adjust</v>
          </cell>
        </row>
        <row r="1297">
          <cell r="D1297" t="str">
            <v>301125.13</v>
          </cell>
          <cell r="E1297" t="str">
            <v>Ind Recy Perm O/S Inactive</v>
          </cell>
        </row>
        <row r="1298">
          <cell r="D1298" t="str">
            <v>301130.0</v>
          </cell>
          <cell r="E1298" t="str">
            <v>Ind Recy Temp O/S</v>
          </cell>
        </row>
        <row r="1299">
          <cell r="D1299" t="str">
            <v>301130.10</v>
          </cell>
          <cell r="E1299" t="str">
            <v>Ind Recy Temp O/S Stand Chg</v>
          </cell>
        </row>
        <row r="1300">
          <cell r="D1300" t="str">
            <v>301130.11</v>
          </cell>
          <cell r="E1300" t="str">
            <v>Ind Recy Temp O/S Haul Chg</v>
          </cell>
        </row>
        <row r="1301">
          <cell r="D1301" t="str">
            <v>301130.12</v>
          </cell>
          <cell r="E1301" t="str">
            <v>Ind Recy Temp O/S Adjust</v>
          </cell>
        </row>
        <row r="1302">
          <cell r="D1302" t="str">
            <v>301130.13</v>
          </cell>
          <cell r="E1302" t="str">
            <v>Ind Recy Temp O/S Inactive</v>
          </cell>
        </row>
        <row r="1303">
          <cell r="D1303" t="str">
            <v>301150.0</v>
          </cell>
          <cell r="E1303" t="str">
            <v>Ind Subcntrct O/S</v>
          </cell>
        </row>
        <row r="1304">
          <cell r="D1304" t="str">
            <v>301160.0</v>
          </cell>
          <cell r="E1304" t="str">
            <v>Ind SOM-OCC O/S</v>
          </cell>
        </row>
        <row r="1305">
          <cell r="D1305" t="str">
            <v>301161.0</v>
          </cell>
          <cell r="E1305" t="str">
            <v>Ind SOM-ONP O/S</v>
          </cell>
        </row>
        <row r="1306">
          <cell r="D1306" t="str">
            <v>301168.0</v>
          </cell>
          <cell r="E1306" t="str">
            <v>Ind SOM-Oth O/S</v>
          </cell>
        </row>
        <row r="1307">
          <cell r="D1307" t="str">
            <v>301168.20</v>
          </cell>
          <cell r="E1307" t="str">
            <v>Ind SOM-Paper O/S</v>
          </cell>
        </row>
        <row r="1308">
          <cell r="D1308" t="str">
            <v>301168.21</v>
          </cell>
          <cell r="E1308" t="str">
            <v>Ind SOM-Plastic O/S</v>
          </cell>
        </row>
        <row r="1309">
          <cell r="D1309" t="str">
            <v>301168.22</v>
          </cell>
          <cell r="E1309" t="str">
            <v>Ind SOM-Aluminum O/S</v>
          </cell>
        </row>
        <row r="1310">
          <cell r="D1310" t="str">
            <v>301168.23</v>
          </cell>
          <cell r="E1310" t="str">
            <v>Ind SOM-Tin O/S</v>
          </cell>
        </row>
        <row r="1311">
          <cell r="D1311" t="str">
            <v>301168.24</v>
          </cell>
          <cell r="E1311" t="str">
            <v>Ind SOM-Metal O/S</v>
          </cell>
        </row>
        <row r="1312">
          <cell r="D1312" t="str">
            <v>301168.25</v>
          </cell>
          <cell r="E1312" t="str">
            <v>Ind SOM-Glass O/S</v>
          </cell>
        </row>
        <row r="1313">
          <cell r="D1313" t="str">
            <v>301168.26</v>
          </cell>
          <cell r="E1313" t="str">
            <v>Ind SOM-Organics O/S</v>
          </cell>
        </row>
        <row r="1314">
          <cell r="D1314" t="str">
            <v>301168.27</v>
          </cell>
          <cell r="E1314" t="str">
            <v>Ind SOM-Other O/S</v>
          </cell>
        </row>
        <row r="1315">
          <cell r="D1315" t="str">
            <v>301169.0</v>
          </cell>
          <cell r="E1315" t="str">
            <v>Ind SOM-Legacy O/S</v>
          </cell>
        </row>
        <row r="1316">
          <cell r="D1316" t="str">
            <v>301190.0</v>
          </cell>
          <cell r="E1316" t="str">
            <v>Ind Fr Fee Pass Thru O/S</v>
          </cell>
        </row>
        <row r="1317">
          <cell r="D1317" t="str">
            <v>301195.0</v>
          </cell>
          <cell r="E1317" t="str">
            <v>Ind Env Fee O/S</v>
          </cell>
        </row>
        <row r="1318">
          <cell r="D1318" t="str">
            <v>301196.0</v>
          </cell>
          <cell r="E1318" t="str">
            <v>Ind Fuel Fee O/S</v>
          </cell>
        </row>
        <row r="1319">
          <cell r="D1319" t="str">
            <v>301197.0</v>
          </cell>
          <cell r="E1319" t="str">
            <v>Ind Resale of New Asset O/S</v>
          </cell>
        </row>
        <row r="1320">
          <cell r="D1320" t="str">
            <v>301198.0</v>
          </cell>
          <cell r="E1320" t="str">
            <v>Ind Donated Services</v>
          </cell>
        </row>
        <row r="1321">
          <cell r="D1321" t="str">
            <v>301199.0</v>
          </cell>
          <cell r="E1321" t="str">
            <v>Ind Oth O/S</v>
          </cell>
        </row>
        <row r="1322">
          <cell r="D1322" t="str">
            <v>311100.0</v>
          </cell>
          <cell r="E1322" t="str">
            <v>Ind Sol Waste I/C</v>
          </cell>
        </row>
        <row r="1323">
          <cell r="D1323" t="str">
            <v>311120.0</v>
          </cell>
          <cell r="E1323" t="str">
            <v>Ind Rec I/C</v>
          </cell>
        </row>
        <row r="1324">
          <cell r="D1324" t="str">
            <v>311150.0</v>
          </cell>
          <cell r="E1324" t="str">
            <v>Ind Subcontrct I/C</v>
          </cell>
        </row>
        <row r="1325">
          <cell r="D1325" t="str">
            <v>311160.0</v>
          </cell>
          <cell r="E1325" t="str">
            <v>Ind SOM-OCC I/C</v>
          </cell>
        </row>
        <row r="1326">
          <cell r="D1326" t="str">
            <v>311161.0</v>
          </cell>
          <cell r="E1326" t="str">
            <v>Ind SOM-ONP I/C</v>
          </cell>
        </row>
        <row r="1327">
          <cell r="D1327" t="str">
            <v>311168.0</v>
          </cell>
          <cell r="E1327" t="str">
            <v>Ind SOM-Othr I/C</v>
          </cell>
        </row>
        <row r="1328">
          <cell r="D1328" t="str">
            <v>311168.20</v>
          </cell>
          <cell r="E1328" t="str">
            <v>Ind SOM-Paper I/C</v>
          </cell>
        </row>
        <row r="1329">
          <cell r="D1329" t="str">
            <v>311168.21</v>
          </cell>
          <cell r="E1329" t="str">
            <v>Ind SOM-Plastic I/C</v>
          </cell>
        </row>
        <row r="1330">
          <cell r="D1330" t="str">
            <v>311168.22</v>
          </cell>
          <cell r="E1330" t="str">
            <v>Ind SOM-Aluminum I/C</v>
          </cell>
        </row>
        <row r="1331">
          <cell r="D1331" t="str">
            <v>311168.23</v>
          </cell>
          <cell r="E1331" t="str">
            <v>Ind SOM-Tin I/C</v>
          </cell>
        </row>
        <row r="1332">
          <cell r="D1332" t="str">
            <v>311168.24</v>
          </cell>
          <cell r="E1332" t="str">
            <v>Ind SOM-Metal I/C</v>
          </cell>
        </row>
        <row r="1333">
          <cell r="D1333" t="str">
            <v>311168.25</v>
          </cell>
          <cell r="E1333" t="str">
            <v>Ind SOM-Glass I/C</v>
          </cell>
        </row>
        <row r="1334">
          <cell r="D1334" t="str">
            <v>311168.26</v>
          </cell>
          <cell r="E1334" t="str">
            <v>Ind SOM-Organics I/C</v>
          </cell>
        </row>
        <row r="1335">
          <cell r="D1335" t="str">
            <v>311168.27</v>
          </cell>
          <cell r="E1335" t="str">
            <v>Ind SOM-Other I/C</v>
          </cell>
        </row>
        <row r="1336">
          <cell r="D1336" t="str">
            <v>311169.0</v>
          </cell>
          <cell r="E1336" t="str">
            <v>Ind SOM-Legacy I/C</v>
          </cell>
        </row>
        <row r="1337">
          <cell r="D1337" t="str">
            <v>311198.0</v>
          </cell>
          <cell r="E1337" t="str">
            <v>Ind Oth Rev Legcy I/C</v>
          </cell>
        </row>
        <row r="1338">
          <cell r="D1338" t="str">
            <v>311199.0</v>
          </cell>
          <cell r="E1338" t="str">
            <v>Ind Other I/C</v>
          </cell>
        </row>
        <row r="1339">
          <cell r="D1339" t="str">
            <v>321100.0</v>
          </cell>
          <cell r="E1339" t="str">
            <v>Ind Default I/D</v>
          </cell>
        </row>
        <row r="1340">
          <cell r="D1340" t="str">
            <v>321120.0</v>
          </cell>
          <cell r="E1340" t="str">
            <v>Ind Recycle Default I/D</v>
          </cell>
        </row>
        <row r="1341">
          <cell r="D1341" t="str">
            <v>321150.0</v>
          </cell>
          <cell r="E1341" t="str">
            <v>Ind Subcontract I/D</v>
          </cell>
        </row>
        <row r="1342">
          <cell r="D1342" t="str">
            <v>321160.0</v>
          </cell>
          <cell r="E1342" t="str">
            <v>Ind SOM-OCC I/D</v>
          </cell>
        </row>
        <row r="1343">
          <cell r="D1343" t="str">
            <v>321161.0</v>
          </cell>
          <cell r="E1343" t="str">
            <v>Ind SOM-ONP I/D</v>
          </cell>
        </row>
        <row r="1344">
          <cell r="D1344" t="str">
            <v>321168.0</v>
          </cell>
          <cell r="E1344" t="str">
            <v>Ind SOM-Other I/D</v>
          </cell>
        </row>
        <row r="1345">
          <cell r="D1345" t="str">
            <v>321168.20</v>
          </cell>
          <cell r="E1345" t="str">
            <v>Ind SOM-Paper I/D</v>
          </cell>
        </row>
        <row r="1346">
          <cell r="D1346" t="str">
            <v>321168.21</v>
          </cell>
          <cell r="E1346" t="str">
            <v>Ind SOM-Plastic I/D</v>
          </cell>
        </row>
        <row r="1347">
          <cell r="D1347" t="str">
            <v>321168.22</v>
          </cell>
          <cell r="E1347" t="str">
            <v>Ind SOM-Aluminum I/D</v>
          </cell>
        </row>
        <row r="1348">
          <cell r="D1348" t="str">
            <v>321168.23</v>
          </cell>
          <cell r="E1348" t="str">
            <v>Ind SOM-Tin I/D</v>
          </cell>
        </row>
        <row r="1349">
          <cell r="D1349" t="str">
            <v>321168.24</v>
          </cell>
          <cell r="E1349" t="str">
            <v>Ind SOM-Metal I/D</v>
          </cell>
        </row>
        <row r="1350">
          <cell r="D1350" t="str">
            <v>321168.25</v>
          </cell>
          <cell r="E1350" t="str">
            <v>Ind SOM-Glass I/D</v>
          </cell>
        </row>
        <row r="1351">
          <cell r="D1351" t="str">
            <v>321168.26</v>
          </cell>
          <cell r="E1351" t="str">
            <v>Ind SOM-Organics I/D</v>
          </cell>
        </row>
        <row r="1352">
          <cell r="D1352" t="str">
            <v>321168.27</v>
          </cell>
          <cell r="E1352" t="str">
            <v>Ind SOM-Other  I/D</v>
          </cell>
        </row>
        <row r="1353">
          <cell r="D1353" t="str">
            <v>321199.0</v>
          </cell>
          <cell r="E1353" t="str">
            <v>Ind Other I/D</v>
          </cell>
        </row>
        <row r="1354">
          <cell r="D1354" t="str">
            <v>401190.0</v>
          </cell>
          <cell r="E1354" t="str">
            <v>Ind FF Non-Pass Thrgh O/S</v>
          </cell>
        </row>
        <row r="1355">
          <cell r="D1355" t="str">
            <v>401197.0</v>
          </cell>
          <cell r="E1355" t="str">
            <v>Ind COGS Rsle-NewAssts O/S</v>
          </cell>
        </row>
        <row r="1356">
          <cell r="D1356" t="str">
            <v>401199.0</v>
          </cell>
          <cell r="E1356" t="str">
            <v>Ind COGS Other O/S</v>
          </cell>
        </row>
        <row r="1357">
          <cell r="D1357" t="str">
            <v>411199.0</v>
          </cell>
          <cell r="E1357" t="str">
            <v>Ind COGS Other I/C</v>
          </cell>
        </row>
        <row r="1358">
          <cell r="D1358" t="str">
            <v>421199.0</v>
          </cell>
          <cell r="E1358" t="str">
            <v>Ind COGS Other Intra/D Default</v>
          </cell>
        </row>
        <row r="1359">
          <cell r="D1359" t="str">
            <v>401100.0</v>
          </cell>
          <cell r="E1359" t="str">
            <v>Ind Disposal O/S</v>
          </cell>
        </row>
        <row r="1360">
          <cell r="D1360" t="str">
            <v>401110.0</v>
          </cell>
          <cell r="E1360" t="str">
            <v>Ind Trans-Load O/S</v>
          </cell>
        </row>
        <row r="1361">
          <cell r="D1361" t="str">
            <v>411100.0</v>
          </cell>
          <cell r="E1361" t="str">
            <v>Ind Disposal I/C</v>
          </cell>
        </row>
        <row r="1362">
          <cell r="D1362" t="str">
            <v>421100.0</v>
          </cell>
          <cell r="E1362" t="str">
            <v>Ind Disposal I/D</v>
          </cell>
        </row>
        <row r="1363">
          <cell r="D1363" t="str">
            <v>401160.0</v>
          </cell>
          <cell r="E1363" t="str">
            <v>Ind COGS Rec-OCC O/S</v>
          </cell>
        </row>
        <row r="1364">
          <cell r="D1364" t="str">
            <v>411160.0</v>
          </cell>
          <cell r="E1364" t="str">
            <v>Ind COGS Rec-OCC I/C</v>
          </cell>
        </row>
        <row r="1365">
          <cell r="D1365" t="str">
            <v>421160.0</v>
          </cell>
          <cell r="E1365" t="str">
            <v>Ind COGS Rec-OCC Intra/D Dflt</v>
          </cell>
        </row>
        <row r="1366">
          <cell r="D1366" t="str">
            <v>401161.0</v>
          </cell>
          <cell r="E1366" t="str">
            <v>Ind COGS Rec-ONP O/S</v>
          </cell>
        </row>
        <row r="1367">
          <cell r="D1367" t="str">
            <v>411161.0</v>
          </cell>
          <cell r="E1367" t="str">
            <v>Ind COGS Rec-ONP I/C</v>
          </cell>
        </row>
        <row r="1368">
          <cell r="D1368" t="str">
            <v>421161.0</v>
          </cell>
          <cell r="E1368" t="str">
            <v>Ind COGS Rec-ONP Intra/D Dflt</v>
          </cell>
        </row>
        <row r="1369">
          <cell r="D1369" t="str">
            <v>401168.0</v>
          </cell>
          <cell r="E1369" t="str">
            <v>Ind COGS Rec-Other O/S</v>
          </cell>
        </row>
        <row r="1370">
          <cell r="D1370" t="str">
            <v>401168.20</v>
          </cell>
          <cell r="E1370" t="str">
            <v>Ind COGS Rec-O/S  Paper</v>
          </cell>
        </row>
        <row r="1371">
          <cell r="D1371" t="str">
            <v>401168.21</v>
          </cell>
          <cell r="E1371" t="str">
            <v>Ind COGS Rec-O/S Plastic</v>
          </cell>
        </row>
        <row r="1372">
          <cell r="D1372" t="str">
            <v>401168.22</v>
          </cell>
          <cell r="E1372" t="str">
            <v>Ind COGS Rec-O/S Alum</v>
          </cell>
        </row>
        <row r="1373">
          <cell r="D1373" t="str">
            <v>401168.23</v>
          </cell>
          <cell r="E1373" t="str">
            <v>Ind COGS Rec-O/S Tin</v>
          </cell>
        </row>
        <row r="1374">
          <cell r="D1374" t="str">
            <v>401168.24</v>
          </cell>
          <cell r="E1374" t="str">
            <v>Ind COGS Rec-O/S  Metal</v>
          </cell>
        </row>
        <row r="1375">
          <cell r="D1375" t="str">
            <v>401168.25</v>
          </cell>
          <cell r="E1375" t="str">
            <v>Ind COGS Rec-O/S Glass</v>
          </cell>
        </row>
        <row r="1376">
          <cell r="D1376" t="str">
            <v>401168.26</v>
          </cell>
          <cell r="E1376" t="str">
            <v>Ind COGS Rec-O/S Orgncs</v>
          </cell>
        </row>
        <row r="1377">
          <cell r="D1377" t="str">
            <v>401168.27</v>
          </cell>
          <cell r="E1377" t="str">
            <v>Ind COGS Rec-O/S Other</v>
          </cell>
        </row>
        <row r="1378">
          <cell r="D1378" t="str">
            <v>401169.0</v>
          </cell>
          <cell r="E1378" t="str">
            <v>Ind COGS Rec-Legacy O/S</v>
          </cell>
        </row>
        <row r="1379">
          <cell r="D1379" t="str">
            <v>411168.0</v>
          </cell>
          <cell r="E1379" t="str">
            <v>Ind COGS Rec-Other I/C</v>
          </cell>
        </row>
        <row r="1380">
          <cell r="D1380" t="str">
            <v>411168.20</v>
          </cell>
          <cell r="E1380" t="str">
            <v>Ind COGS Rec-Paper I/C</v>
          </cell>
        </row>
        <row r="1381">
          <cell r="D1381" t="str">
            <v>411168.21</v>
          </cell>
          <cell r="E1381" t="str">
            <v>Ind COGS Rec-Plastic I/C</v>
          </cell>
        </row>
        <row r="1382">
          <cell r="D1382" t="str">
            <v>411168.22</v>
          </cell>
          <cell r="E1382" t="str">
            <v>Ind COGS Rec-Aluminum I/C</v>
          </cell>
        </row>
        <row r="1383">
          <cell r="D1383" t="str">
            <v>411168.23</v>
          </cell>
          <cell r="E1383" t="str">
            <v>Ind COGS Rec-Tin I/C</v>
          </cell>
        </row>
        <row r="1384">
          <cell r="D1384" t="str">
            <v>411168.24</v>
          </cell>
          <cell r="E1384" t="str">
            <v>Ind COGS Rec-Metal I/C</v>
          </cell>
        </row>
        <row r="1385">
          <cell r="D1385" t="str">
            <v>411168.25</v>
          </cell>
          <cell r="E1385" t="str">
            <v>Ind COGS Rec-Glass I/C</v>
          </cell>
        </row>
        <row r="1386">
          <cell r="D1386" t="str">
            <v>411168.26</v>
          </cell>
          <cell r="E1386" t="str">
            <v>Ind COGS Rec-Oragnics I/C</v>
          </cell>
        </row>
        <row r="1387">
          <cell r="D1387" t="str">
            <v>411168.27</v>
          </cell>
          <cell r="E1387" t="str">
            <v>Ind COGS Rec-Other  I/C</v>
          </cell>
        </row>
        <row r="1388">
          <cell r="D1388" t="str">
            <v>421168.0</v>
          </cell>
          <cell r="E1388" t="str">
            <v>Ind COGS Recylng-Other Intra/D</v>
          </cell>
        </row>
        <row r="1389">
          <cell r="D1389" t="str">
            <v>421168.20</v>
          </cell>
          <cell r="E1389" t="str">
            <v>Ind COGS Rec- Intra/D  Paper</v>
          </cell>
        </row>
        <row r="1390">
          <cell r="D1390" t="str">
            <v>421168.21</v>
          </cell>
          <cell r="E1390" t="str">
            <v>Ind COGS Rec- Intra/D Plastic</v>
          </cell>
        </row>
        <row r="1391">
          <cell r="D1391" t="str">
            <v>421168.22</v>
          </cell>
          <cell r="E1391" t="str">
            <v>Ind COGS Rec- Intra/D Alum</v>
          </cell>
        </row>
        <row r="1392">
          <cell r="D1392" t="str">
            <v>421168.23</v>
          </cell>
          <cell r="E1392" t="str">
            <v>Ind COGS Rec- Intra/D Tin</v>
          </cell>
        </row>
        <row r="1393">
          <cell r="D1393" t="str">
            <v>421168.24</v>
          </cell>
          <cell r="E1393" t="str">
            <v>Ind COGS Rec- Intra/D  Metal</v>
          </cell>
        </row>
        <row r="1394">
          <cell r="D1394" t="str">
            <v>421168.25</v>
          </cell>
          <cell r="E1394" t="str">
            <v>Ind COGS Rec- Intra/D Glass</v>
          </cell>
        </row>
        <row r="1395">
          <cell r="D1395" t="str">
            <v>421168.26</v>
          </cell>
          <cell r="E1395" t="str">
            <v>Ind COGS Rec- Intra/D Orgncs</v>
          </cell>
        </row>
        <row r="1396">
          <cell r="D1396" t="str">
            <v>421168.27</v>
          </cell>
          <cell r="E1396" t="str">
            <v>Ind COGS Rec- Intra/D Other</v>
          </cell>
        </row>
        <row r="1397">
          <cell r="D1397" t="str">
            <v>401192.0</v>
          </cell>
          <cell r="E1397" t="str">
            <v>Ind Subcontract Haul O/S</v>
          </cell>
        </row>
        <row r="1398">
          <cell r="D1398" t="str">
            <v>411192.0</v>
          </cell>
          <cell r="E1398" t="str">
            <v>Ind Subcontract Haul I/C</v>
          </cell>
        </row>
        <row r="1399">
          <cell r="D1399" t="str">
            <v>421192.0</v>
          </cell>
          <cell r="E1399" t="str">
            <v>Ind Subcontract Haul Intra/D</v>
          </cell>
        </row>
        <row r="1400">
          <cell r="D1400" t="str">
            <v>306000.0</v>
          </cell>
          <cell r="E1400" t="str">
            <v>LF MSW O/S</v>
          </cell>
        </row>
        <row r="1401">
          <cell r="D1401" t="str">
            <v>306002.0</v>
          </cell>
          <cell r="E1401" t="str">
            <v>LF C&amp;D O/S</v>
          </cell>
        </row>
        <row r="1402">
          <cell r="D1402" t="str">
            <v>306010.0</v>
          </cell>
          <cell r="E1402" t="str">
            <v>LF SPW - Soils O/S</v>
          </cell>
        </row>
        <row r="1403">
          <cell r="D1403" t="str">
            <v>306012.0</v>
          </cell>
          <cell r="E1403" t="str">
            <v>LF SPW - Asbestos O/S</v>
          </cell>
        </row>
        <row r="1404">
          <cell r="D1404" t="str">
            <v>306014.0</v>
          </cell>
          <cell r="E1404" t="str">
            <v>LF SPW - Industrial O/S</v>
          </cell>
        </row>
        <row r="1405">
          <cell r="D1405" t="str">
            <v>306019.0</v>
          </cell>
          <cell r="E1405" t="str">
            <v>LF Host Fees O/S</v>
          </cell>
        </row>
        <row r="1406">
          <cell r="D1406" t="str">
            <v>306020.0</v>
          </cell>
          <cell r="E1406" t="str">
            <v>LF Hauling Charge O/S</v>
          </cell>
        </row>
        <row r="1407">
          <cell r="D1407" t="str">
            <v>306022.0</v>
          </cell>
          <cell r="E1407" t="str">
            <v>LF Gas O/S</v>
          </cell>
        </row>
        <row r="1408">
          <cell r="D1408" t="str">
            <v>306023.0</v>
          </cell>
          <cell r="E1408" t="str">
            <v>LF Electric O/S</v>
          </cell>
        </row>
        <row r="1409">
          <cell r="D1409" t="str">
            <v>306060.0</v>
          </cell>
          <cell r="E1409" t="str">
            <v>LF SOM-OCC O/S</v>
          </cell>
        </row>
        <row r="1410">
          <cell r="D1410" t="str">
            <v>306061.0</v>
          </cell>
          <cell r="E1410" t="str">
            <v>LF SOM-ONP O/S</v>
          </cell>
        </row>
        <row r="1411">
          <cell r="D1411" t="str">
            <v>306068.0</v>
          </cell>
          <cell r="E1411" t="str">
            <v>LF SOM-Other O/S</v>
          </cell>
        </row>
        <row r="1412">
          <cell r="D1412" t="str">
            <v>306068.20</v>
          </cell>
          <cell r="E1412" t="str">
            <v>LF SOM-Paper O/S</v>
          </cell>
        </row>
        <row r="1413">
          <cell r="D1413" t="str">
            <v>306068.21</v>
          </cell>
          <cell r="E1413" t="str">
            <v>LF SOM-Plastic O/S</v>
          </cell>
        </row>
        <row r="1414">
          <cell r="D1414" t="str">
            <v>306068.22</v>
          </cell>
          <cell r="E1414" t="str">
            <v>LF SOM-Aluminum O/S</v>
          </cell>
        </row>
        <row r="1415">
          <cell r="D1415" t="str">
            <v>306068.23</v>
          </cell>
          <cell r="E1415" t="str">
            <v>LF SOM-Tin O/S</v>
          </cell>
        </row>
        <row r="1416">
          <cell r="D1416" t="str">
            <v>306068.24</v>
          </cell>
          <cell r="E1416" t="str">
            <v>LF SOM-Metal O/S</v>
          </cell>
        </row>
        <row r="1417">
          <cell r="D1417" t="str">
            <v>306068.25</v>
          </cell>
          <cell r="E1417" t="str">
            <v>LF SOM-Glass O/S</v>
          </cell>
        </row>
        <row r="1418">
          <cell r="D1418" t="str">
            <v>306068.26</v>
          </cell>
          <cell r="E1418" t="str">
            <v>LF SOM-Organic O/S</v>
          </cell>
        </row>
        <row r="1419">
          <cell r="D1419" t="str">
            <v>306068.27</v>
          </cell>
          <cell r="E1419" t="str">
            <v>LF SOM-Oth O/S</v>
          </cell>
        </row>
        <row r="1420">
          <cell r="D1420" t="str">
            <v>306069.0</v>
          </cell>
          <cell r="E1420" t="str">
            <v>LF SOM-Legacy O/S</v>
          </cell>
        </row>
        <row r="1421">
          <cell r="D1421" t="str">
            <v>306090.0</v>
          </cell>
          <cell r="E1421" t="str">
            <v>LF Fran Fee Pass Thru O/S</v>
          </cell>
        </row>
        <row r="1422">
          <cell r="D1422" t="str">
            <v>306095.0</v>
          </cell>
          <cell r="E1422" t="str">
            <v>LF Env Fee O/S</v>
          </cell>
        </row>
        <row r="1423">
          <cell r="D1423" t="str">
            <v>306096.0</v>
          </cell>
          <cell r="E1423" t="str">
            <v>LF Fuel Fee O/S</v>
          </cell>
        </row>
        <row r="1424">
          <cell r="D1424" t="str">
            <v>306097.0</v>
          </cell>
          <cell r="E1424" t="str">
            <v>LF Resale of NewAssets O/</v>
          </cell>
        </row>
        <row r="1425">
          <cell r="D1425" t="str">
            <v>306098.0</v>
          </cell>
          <cell r="E1425" t="str">
            <v>LF Donated Services</v>
          </cell>
        </row>
        <row r="1426">
          <cell r="D1426" t="str">
            <v>306099.0</v>
          </cell>
          <cell r="E1426" t="str">
            <v>LF Other O/S</v>
          </cell>
        </row>
        <row r="1427">
          <cell r="D1427" t="str">
            <v>316000.0</v>
          </cell>
          <cell r="E1427" t="str">
            <v>LF MSW I/C</v>
          </cell>
        </row>
        <row r="1428">
          <cell r="D1428" t="str">
            <v>316002.0</v>
          </cell>
          <cell r="E1428" t="str">
            <v>LF C&amp;D I/C</v>
          </cell>
        </row>
        <row r="1429">
          <cell r="D1429" t="str">
            <v>316010.0</v>
          </cell>
          <cell r="E1429" t="str">
            <v>LF SPW - Soils I/C</v>
          </cell>
        </row>
        <row r="1430">
          <cell r="D1430" t="str">
            <v>316012.0</v>
          </cell>
          <cell r="E1430" t="str">
            <v>LF SPW - Asbstos I/C</v>
          </cell>
        </row>
        <row r="1431">
          <cell r="D1431" t="str">
            <v>316014.0</v>
          </cell>
          <cell r="E1431" t="str">
            <v>LF SPW - Indstrl I/C</v>
          </cell>
        </row>
        <row r="1432">
          <cell r="D1432" t="str">
            <v>316019.0</v>
          </cell>
          <cell r="E1432" t="str">
            <v>LF Host Fees I/C</v>
          </cell>
        </row>
        <row r="1433">
          <cell r="D1433" t="str">
            <v>316020.0</v>
          </cell>
          <cell r="E1433" t="str">
            <v>LF Hauling Charge I/C</v>
          </cell>
        </row>
        <row r="1434">
          <cell r="D1434" t="str">
            <v>316022.0</v>
          </cell>
          <cell r="E1434" t="str">
            <v>LF Gas I/C</v>
          </cell>
        </row>
        <row r="1435">
          <cell r="D1435" t="str">
            <v>316023.0</v>
          </cell>
          <cell r="E1435" t="str">
            <v>LF Electric I/C</v>
          </cell>
        </row>
        <row r="1436">
          <cell r="D1436" t="str">
            <v>316060.0</v>
          </cell>
          <cell r="E1436" t="str">
            <v>LF SOM-OCC I/C</v>
          </cell>
        </row>
        <row r="1437">
          <cell r="D1437" t="str">
            <v>316061.0</v>
          </cell>
          <cell r="E1437" t="str">
            <v>LF SOM-ONP I/C</v>
          </cell>
        </row>
        <row r="1438">
          <cell r="D1438" t="str">
            <v>316068.0</v>
          </cell>
          <cell r="E1438" t="str">
            <v>LF SOM-Other I/C</v>
          </cell>
        </row>
        <row r="1439">
          <cell r="D1439" t="str">
            <v>316068.20</v>
          </cell>
          <cell r="E1439" t="str">
            <v>LF SOM-Paper I/C</v>
          </cell>
        </row>
        <row r="1440">
          <cell r="D1440" t="str">
            <v>316068.21</v>
          </cell>
          <cell r="E1440" t="str">
            <v>LF SOM-Plastic I/C</v>
          </cell>
        </row>
        <row r="1441">
          <cell r="D1441" t="str">
            <v>316068.22</v>
          </cell>
          <cell r="E1441" t="str">
            <v>LF SOM-Aluminum I/C</v>
          </cell>
        </row>
        <row r="1442">
          <cell r="D1442" t="str">
            <v>316068.23</v>
          </cell>
          <cell r="E1442" t="str">
            <v>LF SOM-Tin I/C</v>
          </cell>
        </row>
        <row r="1443">
          <cell r="D1443" t="str">
            <v>316068.24</v>
          </cell>
          <cell r="E1443" t="str">
            <v>LF SOM-Metal I/C</v>
          </cell>
        </row>
        <row r="1444">
          <cell r="D1444" t="str">
            <v>316068.25</v>
          </cell>
          <cell r="E1444" t="str">
            <v>LF SOM-Glass I/C</v>
          </cell>
        </row>
        <row r="1445">
          <cell r="D1445" t="str">
            <v>316068.26</v>
          </cell>
          <cell r="E1445" t="str">
            <v>LF SOM-Organics I/C</v>
          </cell>
        </row>
        <row r="1446">
          <cell r="D1446" t="str">
            <v>316068.27</v>
          </cell>
          <cell r="E1446" t="str">
            <v>LF SOM-Other  I/C</v>
          </cell>
        </row>
        <row r="1447">
          <cell r="D1447" t="str">
            <v>316098.0</v>
          </cell>
          <cell r="E1447" t="str">
            <v>LF Other Rev Legacy I/C</v>
          </cell>
        </row>
        <row r="1448">
          <cell r="D1448" t="str">
            <v>316099.0</v>
          </cell>
          <cell r="E1448" t="str">
            <v>LF Other I/C</v>
          </cell>
        </row>
        <row r="1449">
          <cell r="D1449" t="str">
            <v>326000.0</v>
          </cell>
          <cell r="E1449" t="str">
            <v>LF MSW I/D</v>
          </cell>
        </row>
        <row r="1450">
          <cell r="D1450" t="str">
            <v>326002.0</v>
          </cell>
          <cell r="E1450" t="str">
            <v>LF C&amp;D I/D</v>
          </cell>
        </row>
        <row r="1451">
          <cell r="D1451" t="str">
            <v>326010.0</v>
          </cell>
          <cell r="E1451" t="str">
            <v>LF SPW - Soils I/D</v>
          </cell>
        </row>
        <row r="1452">
          <cell r="D1452" t="str">
            <v>326012.0</v>
          </cell>
          <cell r="E1452" t="str">
            <v>LF SPW - Asbstos I/D</v>
          </cell>
        </row>
        <row r="1453">
          <cell r="D1453" t="str">
            <v>326014.0</v>
          </cell>
          <cell r="E1453" t="str">
            <v>LF SPW - Indstrial I/D</v>
          </cell>
        </row>
        <row r="1454">
          <cell r="D1454" t="str">
            <v>326019.0</v>
          </cell>
          <cell r="E1454" t="str">
            <v>LF Host Fees I/D</v>
          </cell>
        </row>
        <row r="1455">
          <cell r="D1455" t="str">
            <v>326020.0</v>
          </cell>
          <cell r="E1455" t="str">
            <v>LF Hauling Chrg I/D</v>
          </cell>
        </row>
        <row r="1456">
          <cell r="D1456" t="str">
            <v>326022.0</v>
          </cell>
          <cell r="E1456" t="str">
            <v>LF Gas I/D</v>
          </cell>
        </row>
        <row r="1457">
          <cell r="D1457" t="str">
            <v>326023.0</v>
          </cell>
          <cell r="E1457" t="str">
            <v>LF Electric I/D</v>
          </cell>
        </row>
        <row r="1458">
          <cell r="D1458" t="str">
            <v>326060.0</v>
          </cell>
          <cell r="E1458" t="str">
            <v>LF SOM-OCC I/D</v>
          </cell>
        </row>
        <row r="1459">
          <cell r="D1459" t="str">
            <v>326061.0</v>
          </cell>
          <cell r="E1459" t="str">
            <v>LF SOM-ONP I/D</v>
          </cell>
        </row>
        <row r="1460">
          <cell r="D1460" t="str">
            <v>326068.0</v>
          </cell>
          <cell r="E1460" t="str">
            <v>LF SOM-Other I/D</v>
          </cell>
        </row>
        <row r="1461">
          <cell r="D1461" t="str">
            <v>326068.20</v>
          </cell>
          <cell r="E1461" t="str">
            <v>LF SOM-Paper I/D</v>
          </cell>
        </row>
        <row r="1462">
          <cell r="D1462" t="str">
            <v>326068.21</v>
          </cell>
          <cell r="E1462" t="str">
            <v>LF SOM-Plastic I/D</v>
          </cell>
        </row>
        <row r="1463">
          <cell r="D1463" t="str">
            <v>326068.22</v>
          </cell>
          <cell r="E1463" t="str">
            <v>LF SOM-Aluminum I/D</v>
          </cell>
        </row>
        <row r="1464">
          <cell r="D1464" t="str">
            <v>326068.23</v>
          </cell>
          <cell r="E1464" t="str">
            <v>LF SOM-Tin I/D</v>
          </cell>
        </row>
        <row r="1465">
          <cell r="D1465" t="str">
            <v>326068.24</v>
          </cell>
          <cell r="E1465" t="str">
            <v>LF SOM-Metal I/D</v>
          </cell>
        </row>
        <row r="1466">
          <cell r="D1466" t="str">
            <v>326068.25</v>
          </cell>
          <cell r="E1466" t="str">
            <v>LF SOM-Glass I/D</v>
          </cell>
        </row>
        <row r="1467">
          <cell r="D1467" t="str">
            <v>326068.26</v>
          </cell>
          <cell r="E1467" t="str">
            <v>LF SOM-Organics I/D</v>
          </cell>
        </row>
        <row r="1468">
          <cell r="D1468" t="str">
            <v>326068.27</v>
          </cell>
          <cell r="E1468" t="str">
            <v>LF SOM-Other  I/D</v>
          </cell>
        </row>
        <row r="1469">
          <cell r="D1469" t="str">
            <v>326099.0</v>
          </cell>
          <cell r="E1469" t="str">
            <v>LF Other Rev I/D</v>
          </cell>
        </row>
        <row r="1470">
          <cell r="D1470" t="str">
            <v>500990.0</v>
          </cell>
          <cell r="E1470" t="str">
            <v>Operating Labor-Contra</v>
          </cell>
        </row>
        <row r="1471">
          <cell r="D1471" t="str">
            <v>540990.0</v>
          </cell>
          <cell r="E1471" t="str">
            <v>Equipment Maint-Contra</v>
          </cell>
        </row>
        <row r="1472">
          <cell r="D1472" t="str">
            <v>550000.0</v>
          </cell>
          <cell r="E1472" t="str">
            <v>Closure/Post-Closure Exp</v>
          </cell>
        </row>
        <row r="1473">
          <cell r="D1473" t="str">
            <v>560010.0</v>
          </cell>
          <cell r="E1473" t="str">
            <v>Ground Water Monitoring</v>
          </cell>
        </row>
        <row r="1474">
          <cell r="D1474" t="str">
            <v>560015.0</v>
          </cell>
          <cell r="E1474" t="str">
            <v>Surface Water Monitoring</v>
          </cell>
        </row>
        <row r="1475">
          <cell r="D1475" t="str">
            <v>560020.0</v>
          </cell>
          <cell r="E1475" t="str">
            <v>Gas Monitoring</v>
          </cell>
        </row>
        <row r="1476">
          <cell r="D1476" t="str">
            <v>560022.0</v>
          </cell>
          <cell r="E1476" t="str">
            <v>Gas Maintenance</v>
          </cell>
        </row>
        <row r="1477">
          <cell r="D1477" t="str">
            <v>560025.0</v>
          </cell>
          <cell r="E1477" t="str">
            <v>Leachate Transportation</v>
          </cell>
        </row>
        <row r="1478">
          <cell r="D1478" t="str">
            <v>560030.0</v>
          </cell>
          <cell r="E1478" t="str">
            <v>Leachate Disposal</v>
          </cell>
        </row>
        <row r="1479">
          <cell r="D1479" t="str">
            <v>560035.0</v>
          </cell>
          <cell r="E1479" t="str">
            <v>LF Operating Materials</v>
          </cell>
        </row>
        <row r="1480">
          <cell r="D1480" t="str">
            <v>560040.0</v>
          </cell>
          <cell r="E1480" t="str">
            <v>Daily Cover</v>
          </cell>
        </row>
        <row r="1481">
          <cell r="D1481" t="str">
            <v>560050.0</v>
          </cell>
          <cell r="E1481" t="str">
            <v>3rd Prty Survey/Engineering</v>
          </cell>
        </row>
        <row r="1482">
          <cell r="D1482" t="str">
            <v>560060.0</v>
          </cell>
          <cell r="E1482" t="str">
            <v>Road Maintenance</v>
          </cell>
        </row>
        <row r="1483">
          <cell r="D1483" t="str">
            <v>560090.0</v>
          </cell>
          <cell r="E1483" t="str">
            <v>Other Sub-Contract</v>
          </cell>
        </row>
        <row r="1484">
          <cell r="D1484" t="str">
            <v>560998.0</v>
          </cell>
          <cell r="E1484" t="str">
            <v>LF Operating Alloc-In</v>
          </cell>
        </row>
        <row r="1485">
          <cell r="D1485" t="str">
            <v>560999.0</v>
          </cell>
          <cell r="E1485" t="str">
            <v>LF Operating Alloc-Out</v>
          </cell>
        </row>
        <row r="1486">
          <cell r="D1486" t="str">
            <v>640000.0</v>
          </cell>
          <cell r="E1486" t="str">
            <v>Depletion</v>
          </cell>
        </row>
        <row r="1487">
          <cell r="D1487" t="str">
            <v>650000.0</v>
          </cell>
          <cell r="E1487" t="str">
            <v>Amort - LF Pur Price</v>
          </cell>
        </row>
        <row r="1488">
          <cell r="D1488" t="str">
            <v>646010.0</v>
          </cell>
          <cell r="E1488" t="str">
            <v>CL/PC Asset Amortization</v>
          </cell>
        </row>
        <row r="1489">
          <cell r="D1489" t="str">
            <v>646012.0</v>
          </cell>
          <cell r="E1489" t="str">
            <v>CL/PC Asset Amort Adj</v>
          </cell>
        </row>
        <row r="1490">
          <cell r="D1490" t="str">
            <v>646020.0</v>
          </cell>
          <cell r="E1490" t="str">
            <v>Capping Asset Amortization</v>
          </cell>
        </row>
        <row r="1491">
          <cell r="D1491" t="str">
            <v>646022.0</v>
          </cell>
          <cell r="E1491" t="str">
            <v>Capping Asset Amort Adj</v>
          </cell>
        </row>
        <row r="1492">
          <cell r="D1492" t="str">
            <v>648000.0</v>
          </cell>
          <cell r="E1492" t="str">
            <v>Accretion Expense</v>
          </cell>
        </row>
        <row r="1493">
          <cell r="D1493" t="str">
            <v>406090.0</v>
          </cell>
          <cell r="E1493" t="str">
            <v>LF Host Fees  O/S</v>
          </cell>
        </row>
        <row r="1494">
          <cell r="D1494" t="str">
            <v>406091.0</v>
          </cell>
          <cell r="E1494" t="str">
            <v>LF Host Fees I/C Rev O/S</v>
          </cell>
        </row>
        <row r="1495">
          <cell r="D1495" t="str">
            <v>416020.0</v>
          </cell>
          <cell r="E1495" t="str">
            <v>Inactive -Do Not Use</v>
          </cell>
        </row>
        <row r="1496">
          <cell r="D1496" t="str">
            <v>416090.0</v>
          </cell>
          <cell r="E1496" t="str">
            <v>LF InActive Host Fees I/C</v>
          </cell>
        </row>
        <row r="1497">
          <cell r="D1497" t="str">
            <v>406097.0</v>
          </cell>
          <cell r="E1497" t="str">
            <v>LF Resale-New Assts O/S</v>
          </cell>
        </row>
        <row r="1498">
          <cell r="D1498" t="str">
            <v>406099.0</v>
          </cell>
          <cell r="E1498" t="str">
            <v>LF COGS Other O/S</v>
          </cell>
        </row>
        <row r="1499">
          <cell r="D1499" t="str">
            <v>416099.0</v>
          </cell>
          <cell r="E1499" t="str">
            <v>LF COGS Other I/C</v>
          </cell>
        </row>
        <row r="1500">
          <cell r="D1500" t="str">
            <v>426099.0</v>
          </cell>
          <cell r="E1500" t="str">
            <v>LF COGS Oth I/D</v>
          </cell>
        </row>
        <row r="1501">
          <cell r="D1501" t="str">
            <v>406000.0</v>
          </cell>
          <cell r="E1501" t="str">
            <v>LF Disposal O/S</v>
          </cell>
        </row>
        <row r="1502">
          <cell r="D1502" t="str">
            <v>416000.0</v>
          </cell>
          <cell r="E1502" t="str">
            <v>LF Disposal I/C</v>
          </cell>
        </row>
        <row r="1503">
          <cell r="D1503" t="str">
            <v>406060.0</v>
          </cell>
          <cell r="E1503" t="str">
            <v>LF COGS Rec-OCC O/S</v>
          </cell>
        </row>
        <row r="1504">
          <cell r="D1504" t="str">
            <v>416060.0</v>
          </cell>
          <cell r="E1504" t="str">
            <v>LF COGS Rec-OCC I/C</v>
          </cell>
        </row>
        <row r="1505">
          <cell r="D1505" t="str">
            <v>426060.0</v>
          </cell>
          <cell r="E1505" t="str">
            <v>Landfill COGS Rec-OCC Intra/D</v>
          </cell>
        </row>
        <row r="1506">
          <cell r="D1506" t="str">
            <v>406061.0</v>
          </cell>
          <cell r="E1506" t="str">
            <v>LF COGS Rec-ONP O/S</v>
          </cell>
        </row>
        <row r="1507">
          <cell r="D1507" t="str">
            <v>416061.0</v>
          </cell>
          <cell r="E1507" t="str">
            <v>LF COGS Rec-ONP I/C</v>
          </cell>
        </row>
        <row r="1508">
          <cell r="D1508" t="str">
            <v>426061.0</v>
          </cell>
          <cell r="E1508" t="str">
            <v>Landfill COGS Rec-ONP Intra/D</v>
          </cell>
        </row>
        <row r="1509">
          <cell r="D1509" t="str">
            <v>406068.0</v>
          </cell>
          <cell r="E1509" t="str">
            <v>LF COGS Rec O/S</v>
          </cell>
        </row>
        <row r="1510">
          <cell r="D1510" t="str">
            <v>406068.20</v>
          </cell>
          <cell r="E1510" t="str">
            <v>LF COGS Rec Paper O/S</v>
          </cell>
        </row>
        <row r="1511">
          <cell r="D1511" t="str">
            <v>406068.21</v>
          </cell>
          <cell r="E1511" t="str">
            <v>LF COGS Rec Plastic O/S</v>
          </cell>
        </row>
        <row r="1512">
          <cell r="D1512" t="str">
            <v>406068.22</v>
          </cell>
          <cell r="E1512" t="str">
            <v>LF COGS Rec Aluminum O/S</v>
          </cell>
        </row>
        <row r="1513">
          <cell r="D1513" t="str">
            <v>406068.23</v>
          </cell>
          <cell r="E1513" t="str">
            <v>LF COGS Rec Tin O/S</v>
          </cell>
        </row>
        <row r="1514">
          <cell r="D1514" t="str">
            <v>406068.24</v>
          </cell>
          <cell r="E1514" t="str">
            <v>LF COGS Rec Metal O/S</v>
          </cell>
        </row>
        <row r="1515">
          <cell r="D1515" t="str">
            <v>406068.25</v>
          </cell>
          <cell r="E1515" t="str">
            <v>LF COGS Rec Glass O/S</v>
          </cell>
        </row>
        <row r="1516">
          <cell r="D1516" t="str">
            <v>406068.26</v>
          </cell>
          <cell r="E1516" t="str">
            <v>LF COGS Rec Organics O/S</v>
          </cell>
        </row>
        <row r="1517">
          <cell r="D1517" t="str">
            <v>406068.27</v>
          </cell>
          <cell r="E1517" t="str">
            <v>LF COGS Rec Other O/S</v>
          </cell>
        </row>
        <row r="1518">
          <cell r="D1518" t="str">
            <v>406069.0</v>
          </cell>
          <cell r="E1518" t="str">
            <v>LF COGS Rec-Legacy O/S</v>
          </cell>
        </row>
        <row r="1519">
          <cell r="D1519" t="str">
            <v>416068.0</v>
          </cell>
          <cell r="E1519" t="str">
            <v>LF COGS Rec-Other I/C</v>
          </cell>
        </row>
        <row r="1520">
          <cell r="D1520" t="str">
            <v>416068.20</v>
          </cell>
          <cell r="E1520" t="str">
            <v>LF COGS Rec Paper I/C</v>
          </cell>
        </row>
        <row r="1521">
          <cell r="D1521" t="str">
            <v>416068.21</v>
          </cell>
          <cell r="E1521" t="str">
            <v>LF COGS Rec Plastic I/C</v>
          </cell>
        </row>
        <row r="1522">
          <cell r="D1522" t="str">
            <v>416068.22</v>
          </cell>
          <cell r="E1522" t="str">
            <v>LF COGS Rec Aluminum I/C</v>
          </cell>
        </row>
        <row r="1523">
          <cell r="D1523" t="str">
            <v>416068.23</v>
          </cell>
          <cell r="E1523" t="str">
            <v>LF COGS Rec Tin I/C</v>
          </cell>
        </row>
        <row r="1524">
          <cell r="D1524" t="str">
            <v>416068.24</v>
          </cell>
          <cell r="E1524" t="str">
            <v>LF COGS Rec Metal I/C</v>
          </cell>
        </row>
        <row r="1525">
          <cell r="D1525" t="str">
            <v>416068.25</v>
          </cell>
          <cell r="E1525" t="str">
            <v>LF COGS Rec Glass I/C</v>
          </cell>
        </row>
        <row r="1526">
          <cell r="D1526" t="str">
            <v>416068.26</v>
          </cell>
          <cell r="E1526" t="str">
            <v>LF COGS Rec Organics I/C</v>
          </cell>
        </row>
        <row r="1527">
          <cell r="D1527" t="str">
            <v>416068.27</v>
          </cell>
          <cell r="E1527" t="str">
            <v>LF COGS Rec Other I/C</v>
          </cell>
        </row>
        <row r="1528">
          <cell r="D1528" t="str">
            <v>426068.0</v>
          </cell>
          <cell r="E1528" t="str">
            <v>Landfill COGS Rec Intra/D</v>
          </cell>
        </row>
        <row r="1529">
          <cell r="D1529" t="str">
            <v>426068.20</v>
          </cell>
          <cell r="E1529" t="str">
            <v>Lndfll COGS Rec Intra/D OthPpr</v>
          </cell>
        </row>
        <row r="1530">
          <cell r="D1530" t="str">
            <v>426068.21</v>
          </cell>
          <cell r="E1530" t="str">
            <v>Lndfill COGS Rec Intra/D Plstc</v>
          </cell>
        </row>
        <row r="1531">
          <cell r="D1531" t="str">
            <v>426068.22</v>
          </cell>
          <cell r="E1531" t="str">
            <v>Landfill COGS Rec Intra/D Alum</v>
          </cell>
        </row>
        <row r="1532">
          <cell r="D1532" t="str">
            <v>426068.23</v>
          </cell>
          <cell r="E1532" t="str">
            <v>Landfill COGS Rec Intra/D Tin</v>
          </cell>
        </row>
        <row r="1533">
          <cell r="D1533" t="str">
            <v>426068.24</v>
          </cell>
          <cell r="E1533" t="str">
            <v>Lndfl CGS Rec Intra/D OthMetal</v>
          </cell>
        </row>
        <row r="1534">
          <cell r="D1534" t="str">
            <v>426068.25</v>
          </cell>
          <cell r="E1534" t="str">
            <v>Landfill COGS Rec Intra/D Glss</v>
          </cell>
        </row>
        <row r="1535">
          <cell r="D1535" t="str">
            <v>426068.26</v>
          </cell>
          <cell r="E1535" t="str">
            <v>Landfill COGS Rec Intra/D Org</v>
          </cell>
        </row>
        <row r="1536">
          <cell r="D1536" t="str">
            <v>426068.27</v>
          </cell>
          <cell r="E1536" t="str">
            <v>Landfill COGS Rec Intra/D Oth</v>
          </cell>
        </row>
        <row r="1537">
          <cell r="D1537" t="str">
            <v>406092.0</v>
          </cell>
          <cell r="E1537" t="str">
            <v>LF Subcontract O/S</v>
          </cell>
        </row>
        <row r="1538">
          <cell r="D1538" t="str">
            <v>416092.0</v>
          </cell>
          <cell r="E1538" t="str">
            <v>LF Subcontract I/C</v>
          </cell>
        </row>
        <row r="1539">
          <cell r="D1539" t="str">
            <v>406020.0</v>
          </cell>
          <cell r="E1539" t="str">
            <v>INACTIVE ACCT-LF Haul Chg O/S</v>
          </cell>
        </row>
        <row r="1540">
          <cell r="D1540" t="str">
            <v>406093.0</v>
          </cell>
          <cell r="E1540" t="str">
            <v>LF InActive Hauling on I/C Rev</v>
          </cell>
        </row>
        <row r="1541">
          <cell r="D1541" t="str">
            <v>406094.0</v>
          </cell>
          <cell r="E1541" t="str">
            <v>LF Hauling Charges O/S</v>
          </cell>
        </row>
        <row r="1542">
          <cell r="D1542" t="str">
            <v>416094.0</v>
          </cell>
          <cell r="E1542" t="str">
            <v>LF Hauling Charges I/C</v>
          </cell>
        </row>
        <row r="1543">
          <cell r="D1543" t="str">
            <v>600990.0</v>
          </cell>
          <cell r="E1543" t="str">
            <v>Depreciation-Contra</v>
          </cell>
        </row>
        <row r="1544">
          <cell r="D1544" t="str">
            <v>60200.0</v>
          </cell>
          <cell r="E1544" t="str">
            <v>LF-Tns MSW O/S</v>
          </cell>
        </row>
        <row r="1545">
          <cell r="D1545" t="str">
            <v>60201.0</v>
          </cell>
          <cell r="E1545" t="str">
            <v>LF-Tns MSW I/C</v>
          </cell>
        </row>
        <row r="1546">
          <cell r="D1546" t="str">
            <v>60205.0</v>
          </cell>
          <cell r="E1546" t="str">
            <v>LF-Tns C&amp;D O/S</v>
          </cell>
        </row>
        <row r="1547">
          <cell r="D1547" t="str">
            <v>60206.0</v>
          </cell>
          <cell r="E1547" t="str">
            <v>LF-Tns C&amp;D I/C</v>
          </cell>
        </row>
        <row r="1548">
          <cell r="D1548" t="str">
            <v>60210.0</v>
          </cell>
          <cell r="E1548" t="str">
            <v>LF-Tns SW-Soil O/S</v>
          </cell>
        </row>
        <row r="1549">
          <cell r="D1549" t="str">
            <v>60211.0</v>
          </cell>
          <cell r="E1549" t="str">
            <v>LF-Tns SW-Soil I/C</v>
          </cell>
        </row>
        <row r="1550">
          <cell r="D1550" t="str">
            <v>60215.0</v>
          </cell>
          <cell r="E1550" t="str">
            <v>LF-Tns SW-Ind O/S</v>
          </cell>
        </row>
        <row r="1551">
          <cell r="D1551" t="str">
            <v>60216.0</v>
          </cell>
          <cell r="E1551" t="str">
            <v>LF-Tns SW-Ind I/C</v>
          </cell>
        </row>
        <row r="1552">
          <cell r="D1552" t="str">
            <v>60220.0</v>
          </cell>
          <cell r="E1552" t="str">
            <v>LF-Tns SW-Asbestos O/S</v>
          </cell>
        </row>
        <row r="1553">
          <cell r="D1553" t="str">
            <v>60221.0</v>
          </cell>
          <cell r="E1553" t="str">
            <v>LF-Tns SW-Asbestos I/C</v>
          </cell>
        </row>
        <row r="1554">
          <cell r="D1554" t="str">
            <v>60350.0</v>
          </cell>
          <cell r="E1554" t="str">
            <v>LF-OCC Tns O/S</v>
          </cell>
        </row>
        <row r="1555">
          <cell r="D1555" t="str">
            <v>60351.0</v>
          </cell>
          <cell r="E1555" t="str">
            <v>LF-OCC Tns I/C</v>
          </cell>
        </row>
        <row r="1556">
          <cell r="D1556" t="str">
            <v>60352.0</v>
          </cell>
          <cell r="E1556" t="str">
            <v>LF-ONP Tns O/S</v>
          </cell>
        </row>
        <row r="1557">
          <cell r="D1557" t="str">
            <v>60353.0</v>
          </cell>
          <cell r="E1557" t="str">
            <v>LF-ONP Tns I/C</v>
          </cell>
        </row>
        <row r="1558">
          <cell r="D1558" t="str">
            <v>60391.0</v>
          </cell>
          <cell r="E1558" t="str">
            <v>LF-# Tns Rcy Matl-Legacy</v>
          </cell>
        </row>
        <row r="1559">
          <cell r="D1559" t="str">
            <v>60398.0</v>
          </cell>
          <cell r="E1559" t="str">
            <v>LF-Recyl Oth Tns O/S</v>
          </cell>
        </row>
        <row r="1560">
          <cell r="D1560" t="str">
            <v>60399.0</v>
          </cell>
          <cell r="E1560" t="str">
            <v>LF-Recyl Oth Tns I/C</v>
          </cell>
        </row>
        <row r="1561">
          <cell r="D1561" t="str">
            <v>60500.0</v>
          </cell>
          <cell r="E1561" t="str">
            <v>LF-Rate Increase</v>
          </cell>
        </row>
        <row r="1562">
          <cell r="D1562" t="str">
            <v>60501.0</v>
          </cell>
          <cell r="E1562" t="str">
            <v>LF-Fuel Rate Increase</v>
          </cell>
        </row>
        <row r="1563">
          <cell r="D1563" t="str">
            <v>60502.0</v>
          </cell>
          <cell r="E1563" t="str">
            <v>LF-Env Rate Increase</v>
          </cell>
        </row>
        <row r="1564">
          <cell r="D1564" t="str">
            <v>60020.0</v>
          </cell>
          <cell r="E1564" t="str">
            <v>InActive:</v>
          </cell>
        </row>
        <row r="1565">
          <cell r="D1565" t="str">
            <v>60025.0</v>
          </cell>
          <cell r="E1565" t="str">
            <v>InActive;</v>
          </cell>
        </row>
        <row r="1566">
          <cell r="D1566" t="str">
            <v>60191.0</v>
          </cell>
          <cell r="E1566" t="str">
            <v>LF-Compactors/Ave Age</v>
          </cell>
        </row>
        <row r="1567">
          <cell r="D1567" t="str">
            <v>60192.0</v>
          </cell>
          <cell r="E1567" t="str">
            <v>LF-Dozers/Ave Age</v>
          </cell>
        </row>
        <row r="1568">
          <cell r="D1568" t="str">
            <v>60193.0</v>
          </cell>
          <cell r="E1568" t="str">
            <v>LF-Excavators/Ave Age</v>
          </cell>
        </row>
        <row r="1569">
          <cell r="D1569" t="str">
            <v>60194.0</v>
          </cell>
          <cell r="E1569" t="str">
            <v>LF-Loaders/Ave Age</v>
          </cell>
        </row>
        <row r="1570">
          <cell r="D1570" t="str">
            <v>60195.0</v>
          </cell>
          <cell r="E1570" t="str">
            <v>LF-Earth Movers/Ave Age</v>
          </cell>
        </row>
        <row r="1571">
          <cell r="D1571" t="str">
            <v>60196.0</v>
          </cell>
          <cell r="E1571" t="str">
            <v>LF-Scrapers/Ave Age</v>
          </cell>
        </row>
        <row r="1572">
          <cell r="D1572" t="str">
            <v>60980.0</v>
          </cell>
          <cell r="E1572" t="str">
            <v>LF-PI Rest</v>
          </cell>
        </row>
        <row r="1573">
          <cell r="D1573" t="str">
            <v>60981.0</v>
          </cell>
          <cell r="E1573" t="str">
            <v>LF-PI Open</v>
          </cell>
        </row>
        <row r="1574">
          <cell r="D1574" t="str">
            <v>60989.0</v>
          </cell>
          <cell r="E1574" t="str">
            <v>LF-Internal PI</v>
          </cell>
        </row>
        <row r="1575">
          <cell r="D1575" t="str">
            <v>60990.0</v>
          </cell>
          <cell r="E1575" t="str">
            <v>LF-Franch/Muni PI</v>
          </cell>
        </row>
        <row r="1576">
          <cell r="D1576" t="str">
            <v>60995.10</v>
          </cell>
          <cell r="E1576" t="str">
            <v>LF-Restrict</v>
          </cell>
        </row>
        <row r="1577">
          <cell r="D1577" t="str">
            <v>60995.40</v>
          </cell>
          <cell r="E1577" t="str">
            <v>LF-w/o Restrict</v>
          </cell>
        </row>
        <row r="1578">
          <cell r="D1578" t="str">
            <v>60995.90</v>
          </cell>
          <cell r="E1578" t="str">
            <v>LF-Franch/Muni</v>
          </cell>
        </row>
        <row r="1579">
          <cell r="D1579" t="str">
            <v>60995.200</v>
          </cell>
          <cell r="E1579" t="str">
            <v>LF-Internal PI.</v>
          </cell>
        </row>
        <row r="1580">
          <cell r="D1580" t="str">
            <v>60996.10</v>
          </cell>
          <cell r="E1580" t="str">
            <v>LF-Rev Restict</v>
          </cell>
        </row>
        <row r="1581">
          <cell r="D1581" t="str">
            <v>60996.40</v>
          </cell>
          <cell r="E1581" t="str">
            <v>LF-Rev w/o Restict</v>
          </cell>
        </row>
        <row r="1582">
          <cell r="D1582" t="str">
            <v>60996.90</v>
          </cell>
          <cell r="E1582" t="str">
            <v>LF-Rev Franch/Muni</v>
          </cell>
        </row>
        <row r="1583">
          <cell r="D1583" t="str">
            <v>60000.0</v>
          </cell>
          <cell r="E1583" t="str">
            <v>LF-Workdays</v>
          </cell>
        </row>
        <row r="1584">
          <cell r="D1584" t="str">
            <v>60005.0</v>
          </cell>
          <cell r="E1584" t="str">
            <v>LF-# MSW Subtitled LF</v>
          </cell>
        </row>
        <row r="1585">
          <cell r="D1585" t="str">
            <v>60010.0</v>
          </cell>
          <cell r="E1585" t="str">
            <v>LF-# C&amp;D LF</v>
          </cell>
        </row>
        <row r="1586">
          <cell r="D1586" t="str">
            <v>60015.0</v>
          </cell>
          <cell r="E1586" t="str">
            <v>LF-Customers</v>
          </cell>
        </row>
        <row r="1587">
          <cell r="D1587" t="str">
            <v>60030.0</v>
          </cell>
          <cell r="E1587" t="str">
            <v>LF-Tns Working Face</v>
          </cell>
        </row>
        <row r="1588">
          <cell r="D1588" t="str">
            <v>60130.0</v>
          </cell>
          <cell r="E1588" t="str">
            <v>LF-Compactors</v>
          </cell>
        </row>
        <row r="1589">
          <cell r="D1589" t="str">
            <v>60132.0</v>
          </cell>
          <cell r="E1589" t="str">
            <v>LF-Dozers</v>
          </cell>
        </row>
        <row r="1590">
          <cell r="D1590" t="str">
            <v>60133.0</v>
          </cell>
          <cell r="E1590" t="str">
            <v>LF-Backhoes</v>
          </cell>
        </row>
        <row r="1591">
          <cell r="D1591" t="str">
            <v>60134.0</v>
          </cell>
          <cell r="E1591" t="str">
            <v>LF-Excavators</v>
          </cell>
        </row>
        <row r="1592">
          <cell r="D1592" t="str">
            <v>60135.0</v>
          </cell>
          <cell r="E1592" t="str">
            <v>LF-Skid Steer Loader</v>
          </cell>
        </row>
        <row r="1593">
          <cell r="D1593" t="str">
            <v>60136.0</v>
          </cell>
          <cell r="E1593" t="str">
            <v>LF-Wheel Loaders</v>
          </cell>
        </row>
        <row r="1594">
          <cell r="D1594" t="str">
            <v>60137.0</v>
          </cell>
          <cell r="E1594" t="str">
            <v>LF-Track Loaders</v>
          </cell>
        </row>
        <row r="1595">
          <cell r="D1595" t="str">
            <v>60138.0</v>
          </cell>
          <cell r="E1595" t="str">
            <v>LF-ADT</v>
          </cell>
        </row>
        <row r="1596">
          <cell r="D1596" t="str">
            <v>60139.0</v>
          </cell>
          <cell r="E1596" t="str">
            <v>LF-Dump Trucks</v>
          </cell>
        </row>
        <row r="1597">
          <cell r="D1597" t="str">
            <v>60140.0</v>
          </cell>
          <cell r="E1597" t="str">
            <v>LF-Scrapers</v>
          </cell>
        </row>
        <row r="1598">
          <cell r="D1598" t="str">
            <v>60142.0</v>
          </cell>
          <cell r="E1598" t="str">
            <v>LF-Graders</v>
          </cell>
        </row>
        <row r="1599">
          <cell r="D1599" t="str">
            <v>60125.0</v>
          </cell>
          <cell r="E1599" t="str">
            <v>LF-Tractors</v>
          </cell>
        </row>
        <row r="1600">
          <cell r="D1600" t="str">
            <v>60126.0</v>
          </cell>
          <cell r="E1600" t="str">
            <v>LF-Trailers</v>
          </cell>
        </row>
        <row r="1601">
          <cell r="D1601" t="str">
            <v>60124.0</v>
          </cell>
          <cell r="E1601" t="str">
            <v>LF-Licensed Hvy Sup Trks</v>
          </cell>
        </row>
        <row r="1602">
          <cell r="D1602" t="str">
            <v>60127.0</v>
          </cell>
          <cell r="E1602" t="str">
            <v>LF-Unlicensed Hvy Sup Trks</v>
          </cell>
        </row>
        <row r="1603">
          <cell r="D1603" t="str">
            <v>545998.0</v>
          </cell>
          <cell r="E1603" t="str">
            <v>Cont/Comp Expense Alloc-In</v>
          </cell>
        </row>
        <row r="1604">
          <cell r="D1604" t="str">
            <v>545998.710</v>
          </cell>
          <cell r="E1604" t="str">
            <v>Cont/Comp Exp Alloc-In(710 AU)</v>
          </cell>
        </row>
        <row r="1605">
          <cell r="D1605" t="str">
            <v>545998.711</v>
          </cell>
          <cell r="E1605" t="str">
            <v>Cont/Comp Exp Alloc-In(711 AU)</v>
          </cell>
        </row>
        <row r="1606">
          <cell r="D1606" t="str">
            <v>545999.0</v>
          </cell>
          <cell r="E1606" t="str">
            <v>Cont/Comp Expense Alloc-Out</v>
          </cell>
        </row>
        <row r="1607">
          <cell r="D1607" t="str">
            <v>500010.10</v>
          </cell>
          <cell r="E1607" t="str">
            <v>Drivers Straight Time</v>
          </cell>
        </row>
        <row r="1608">
          <cell r="D1608" t="str">
            <v>500010.11</v>
          </cell>
          <cell r="E1608" t="str">
            <v>Drivers Overtime</v>
          </cell>
        </row>
        <row r="1609">
          <cell r="D1609" t="str">
            <v>500020.0</v>
          </cell>
          <cell r="E1609" t="str">
            <v>Collection Helper</v>
          </cell>
        </row>
        <row r="1610">
          <cell r="D1610" t="str">
            <v>500020.10</v>
          </cell>
          <cell r="E1610" t="str">
            <v>Coll Helper Straight Time</v>
          </cell>
        </row>
        <row r="1611">
          <cell r="D1611" t="str">
            <v>500020.11</v>
          </cell>
          <cell r="E1611" t="str">
            <v>Collection Helper Overtime</v>
          </cell>
        </row>
        <row r="1612">
          <cell r="D1612" t="str">
            <v>545997.0</v>
          </cell>
          <cell r="E1612" t="str">
            <v>CShop Labor  Alloc-In</v>
          </cell>
        </row>
        <row r="1613">
          <cell r="D1613" t="str">
            <v>545997.710</v>
          </cell>
          <cell r="E1613" t="str">
            <v>CShop Labor Alloc-In (710 AU)</v>
          </cell>
        </row>
        <row r="1614">
          <cell r="D1614" t="str">
            <v>545997.711</v>
          </cell>
          <cell r="E1614" t="str">
            <v>CShop Labor Alloc-In (711 AU)</v>
          </cell>
        </row>
        <row r="1615">
          <cell r="D1615" t="str">
            <v>500010.5</v>
          </cell>
          <cell r="E1615" t="str">
            <v>Drivers Incentive Pay</v>
          </cell>
        </row>
        <row r="1616">
          <cell r="D1616" t="str">
            <v>500010.20</v>
          </cell>
          <cell r="E1616" t="str">
            <v>Drivers Auto Allowance</v>
          </cell>
        </row>
        <row r="1617">
          <cell r="D1617" t="str">
            <v>500020.5</v>
          </cell>
          <cell r="E1617" t="str">
            <v>Coll Helper Incentive Pay</v>
          </cell>
        </row>
        <row r="1618">
          <cell r="D1618" t="str">
            <v>500020.20</v>
          </cell>
          <cell r="E1618" t="str">
            <v>Coll Helper Auto Allowance</v>
          </cell>
        </row>
        <row r="1619">
          <cell r="D1619" t="str">
            <v>500050.0</v>
          </cell>
          <cell r="E1619" t="str">
            <v>Container Delivery</v>
          </cell>
        </row>
        <row r="1620">
          <cell r="D1620" t="str">
            <v>500050.10</v>
          </cell>
          <cell r="E1620" t="str">
            <v>Cont Delivery Straight Time</v>
          </cell>
        </row>
        <row r="1621">
          <cell r="D1621" t="str">
            <v>500050.11</v>
          </cell>
          <cell r="E1621" t="str">
            <v>Container Delivery Overtime</v>
          </cell>
        </row>
        <row r="1622">
          <cell r="D1622" t="str">
            <v>510998.746</v>
          </cell>
          <cell r="E1622" t="str">
            <v>Ops Supv Alloc-In (746 AU)</v>
          </cell>
        </row>
        <row r="1623">
          <cell r="D1623" t="str">
            <v>500050.5</v>
          </cell>
          <cell r="E1623" t="str">
            <v>Cont Delivery Incentive Pay</v>
          </cell>
        </row>
        <row r="1624">
          <cell r="D1624" t="str">
            <v>500050.20</v>
          </cell>
          <cell r="E1624" t="str">
            <v>Cont Delivery Auto Allow</v>
          </cell>
        </row>
        <row r="1625">
          <cell r="D1625" t="str">
            <v>545010.0</v>
          </cell>
          <cell r="E1625" t="str">
            <v>Cont/Comp Parts &amp; Matls</v>
          </cell>
        </row>
        <row r="1626">
          <cell r="D1626" t="str">
            <v>545015.0</v>
          </cell>
          <cell r="E1626" t="str">
            <v>Cont/Comp Lids</v>
          </cell>
        </row>
        <row r="1627">
          <cell r="D1627" t="str">
            <v>545020.0</v>
          </cell>
          <cell r="E1627" t="str">
            <v>Cont/Comp Paint</v>
          </cell>
        </row>
        <row r="1628">
          <cell r="D1628" t="str">
            <v>545025.0</v>
          </cell>
          <cell r="E1628" t="str">
            <v>Cont/Comp Steel</v>
          </cell>
        </row>
        <row r="1629">
          <cell r="D1629" t="str">
            <v>545030.0</v>
          </cell>
          <cell r="E1629" t="str">
            <v>Cont/Comp Casters/Wheeels</v>
          </cell>
        </row>
        <row r="1630">
          <cell r="D1630" t="str">
            <v>545035.0</v>
          </cell>
          <cell r="E1630" t="str">
            <v>Cont/Comp Supplies</v>
          </cell>
        </row>
        <row r="1631">
          <cell r="D1631" t="str">
            <v>545040.0</v>
          </cell>
          <cell r="E1631" t="str">
            <v>Cont/Comp O/S Repairs</v>
          </cell>
        </row>
        <row r="1632">
          <cell r="D1632" t="str">
            <v>545050.0</v>
          </cell>
          <cell r="E1632" t="str">
            <v>Cont/Comp Equip Rental</v>
          </cell>
        </row>
        <row r="1633">
          <cell r="D1633" t="str">
            <v>500010.0</v>
          </cell>
          <cell r="E1633" t="str">
            <v>Drivers</v>
          </cell>
        </row>
        <row r="1634">
          <cell r="D1634" t="str">
            <v>500030.0</v>
          </cell>
          <cell r="E1634" t="str">
            <v>Operators</v>
          </cell>
        </row>
        <row r="1635">
          <cell r="D1635" t="str">
            <v>500030.10</v>
          </cell>
          <cell r="E1635" t="str">
            <v>Operators Straight Time</v>
          </cell>
        </row>
        <row r="1636">
          <cell r="D1636" t="str">
            <v>500030.11</v>
          </cell>
          <cell r="E1636" t="str">
            <v>Operators Overtime</v>
          </cell>
        </row>
        <row r="1637">
          <cell r="D1637" t="str">
            <v>500040.0</v>
          </cell>
          <cell r="E1637" t="str">
            <v>Secondary</v>
          </cell>
        </row>
        <row r="1638">
          <cell r="D1638" t="str">
            <v>500040.10</v>
          </cell>
          <cell r="E1638" t="str">
            <v>Secondary Straight Time</v>
          </cell>
        </row>
        <row r="1639">
          <cell r="D1639" t="str">
            <v>500040.11</v>
          </cell>
          <cell r="E1639" t="str">
            <v>Secondary Overtime</v>
          </cell>
        </row>
        <row r="1640">
          <cell r="D1640" t="str">
            <v>500055.0</v>
          </cell>
          <cell r="E1640" t="str">
            <v>Temporary Labor</v>
          </cell>
        </row>
        <row r="1641">
          <cell r="D1641" t="str">
            <v>500060.0</v>
          </cell>
          <cell r="E1641" t="str">
            <v>Bonus Pay Non-Corp - Oper Labo</v>
          </cell>
        </row>
        <row r="1642">
          <cell r="D1642" t="str">
            <v>500061.0</v>
          </cell>
          <cell r="E1642" t="str">
            <v>Bonus Pay Corp - Oper Labor</v>
          </cell>
        </row>
        <row r="1643">
          <cell r="D1643" t="str">
            <v>500170.0</v>
          </cell>
          <cell r="E1643" t="str">
            <v>Payroll Taxes - Oper Labor</v>
          </cell>
        </row>
        <row r="1644">
          <cell r="D1644" t="str">
            <v>500172.0</v>
          </cell>
          <cell r="E1644" t="str">
            <v>Personal Time - Oper Labor</v>
          </cell>
        </row>
        <row r="1645">
          <cell r="D1645" t="str">
            <v>500173.0</v>
          </cell>
          <cell r="E1645" t="str">
            <v>Holiday Pay - Oper Labor</v>
          </cell>
        </row>
        <row r="1646">
          <cell r="D1646" t="str">
            <v>500174.0</v>
          </cell>
          <cell r="E1646" t="str">
            <v>Vacation/Sick - Oper Labor</v>
          </cell>
        </row>
        <row r="1647">
          <cell r="D1647" t="str">
            <v>500175.0</v>
          </cell>
          <cell r="E1647" t="str">
            <v>Benefits Non-Corp - Oper Labor</v>
          </cell>
        </row>
        <row r="1648">
          <cell r="D1648" t="str">
            <v>500176.0</v>
          </cell>
          <cell r="E1648" t="str">
            <v>Benefits Corp - Oper Labor</v>
          </cell>
        </row>
        <row r="1649">
          <cell r="D1649" t="str">
            <v>500186.0</v>
          </cell>
          <cell r="E1649" t="str">
            <v>Union Dues - Oper Labor</v>
          </cell>
        </row>
        <row r="1650">
          <cell r="D1650" t="str">
            <v>500188.0</v>
          </cell>
          <cell r="E1650" t="str">
            <v>Uniforms &amp; Safety - Oper Labor</v>
          </cell>
        </row>
        <row r="1651">
          <cell r="D1651" t="str">
            <v>500998.0</v>
          </cell>
          <cell r="E1651" t="str">
            <v>Oper Labor Alloc-In</v>
          </cell>
        </row>
        <row r="1652">
          <cell r="D1652" t="str">
            <v>500999.0</v>
          </cell>
          <cell r="E1652" t="str">
            <v>Oper Labor Alloc-Out</v>
          </cell>
        </row>
        <row r="1653">
          <cell r="D1653" t="str">
            <v>600020.0</v>
          </cell>
          <cell r="E1653" t="str">
            <v>Depr-Cont/Comp</v>
          </cell>
        </row>
        <row r="1654">
          <cell r="D1654" t="str">
            <v>90500.0</v>
          </cell>
          <cell r="E1654" t="str">
            <v>IG-Rate Inc Rev</v>
          </cell>
        </row>
        <row r="1655">
          <cell r="D1655" t="str">
            <v>90510.0</v>
          </cell>
          <cell r="E1655" t="str">
            <v>IG-Commodity Price Rev</v>
          </cell>
        </row>
        <row r="1656">
          <cell r="D1656" t="str">
            <v>90560.0</v>
          </cell>
          <cell r="E1656" t="str">
            <v>IG-Volume Rev</v>
          </cell>
        </row>
        <row r="1657">
          <cell r="D1657" t="str">
            <v>90562.0</v>
          </cell>
          <cell r="E1657" t="str">
            <v>IG-Tuckin Acq Rev</v>
          </cell>
        </row>
        <row r="1658">
          <cell r="D1658" t="str">
            <v>90564.0</v>
          </cell>
          <cell r="E1658" t="str">
            <v>IG-Stand Alone Acq Rev</v>
          </cell>
        </row>
        <row r="1659">
          <cell r="D1659" t="str">
            <v>90566.0</v>
          </cell>
          <cell r="E1659" t="str">
            <v>IG-Other Rev</v>
          </cell>
        </row>
        <row r="1660">
          <cell r="D1660" t="str">
            <v>90568.0</v>
          </cell>
          <cell r="E1660" t="str">
            <v>IG-Taxes</v>
          </cell>
        </row>
        <row r="1661">
          <cell r="D1661" t="str">
            <v>500030.5</v>
          </cell>
          <cell r="E1661" t="str">
            <v>Operators Incentive Pay</v>
          </cell>
        </row>
        <row r="1662">
          <cell r="D1662" t="str">
            <v>500030.20</v>
          </cell>
          <cell r="E1662" t="str">
            <v>Operators Auto Allowance</v>
          </cell>
        </row>
        <row r="1663">
          <cell r="D1663" t="str">
            <v>500040.5</v>
          </cell>
          <cell r="E1663" t="str">
            <v>Secondary Incentive Pay</v>
          </cell>
        </row>
        <row r="1664">
          <cell r="D1664" t="str">
            <v>500040.20</v>
          </cell>
          <cell r="E1664" t="str">
            <v>Secondary Auto Allowance</v>
          </cell>
        </row>
        <row r="1665">
          <cell r="D1665" t="str">
            <v>500172.1</v>
          </cell>
          <cell r="E1665" t="str">
            <v>Personal Time - PR</v>
          </cell>
        </row>
        <row r="1666">
          <cell r="D1666" t="str">
            <v>500174.1</v>
          </cell>
          <cell r="E1666" t="str">
            <v>Vacation/Sick - PR</v>
          </cell>
        </row>
        <row r="1667">
          <cell r="D1667" t="str">
            <v>500177.0</v>
          </cell>
          <cell r="E1667" t="str">
            <v>Employer 401k - Oper Labor</v>
          </cell>
        </row>
        <row r="1668">
          <cell r="D1668" t="str">
            <v>540014.0</v>
          </cell>
          <cell r="E1668" t="str">
            <v>Purchase Discounts</v>
          </cell>
        </row>
        <row r="1669">
          <cell r="D1669" t="str">
            <v>510010.0</v>
          </cell>
          <cell r="E1669" t="str">
            <v>Mgr/Supervision</v>
          </cell>
        </row>
        <row r="1670">
          <cell r="D1670" t="str">
            <v>510010.10</v>
          </cell>
          <cell r="E1670" t="str">
            <v>Oper Supervision Straight Time</v>
          </cell>
        </row>
        <row r="1671">
          <cell r="D1671" t="str">
            <v>510010.11</v>
          </cell>
          <cell r="E1671" t="str">
            <v>Oper Supervision Overtime</v>
          </cell>
        </row>
        <row r="1672">
          <cell r="D1672" t="str">
            <v>510020.0</v>
          </cell>
          <cell r="E1672" t="str">
            <v>Dispatchers</v>
          </cell>
        </row>
        <row r="1673">
          <cell r="D1673" t="str">
            <v>510020.10</v>
          </cell>
          <cell r="E1673" t="str">
            <v>Dispatchers Straight Time</v>
          </cell>
        </row>
        <row r="1674">
          <cell r="D1674" t="str">
            <v>510020.11</v>
          </cell>
          <cell r="E1674" t="str">
            <v>Dispatchers Overtime</v>
          </cell>
        </row>
        <row r="1675">
          <cell r="D1675" t="str">
            <v>510030.0</v>
          </cell>
          <cell r="E1675" t="str">
            <v>Operations Support</v>
          </cell>
        </row>
        <row r="1676">
          <cell r="D1676" t="str">
            <v>510030.10</v>
          </cell>
          <cell r="E1676" t="str">
            <v>Oper Support Straight Time</v>
          </cell>
        </row>
        <row r="1677">
          <cell r="D1677" t="str">
            <v>510030.11</v>
          </cell>
          <cell r="E1677" t="str">
            <v>Oper Support Overtime</v>
          </cell>
        </row>
        <row r="1678">
          <cell r="D1678" t="str">
            <v>510055.0</v>
          </cell>
          <cell r="E1678" t="str">
            <v>Temporary Supvisory Labor</v>
          </cell>
        </row>
        <row r="1679">
          <cell r="D1679" t="str">
            <v>510060.0</v>
          </cell>
          <cell r="E1679" t="str">
            <v>Bonus Pay Non-Corp - Sup Labor</v>
          </cell>
        </row>
        <row r="1680">
          <cell r="D1680" t="str">
            <v>510061.0</v>
          </cell>
          <cell r="E1680" t="str">
            <v>Bonus Pay Corp - Sup Labor</v>
          </cell>
        </row>
        <row r="1681">
          <cell r="D1681" t="str">
            <v>510170.0</v>
          </cell>
          <cell r="E1681" t="str">
            <v>Payroll Taxes - Sup Labor</v>
          </cell>
        </row>
        <row r="1682">
          <cell r="D1682" t="str">
            <v>510172.0</v>
          </cell>
          <cell r="E1682" t="str">
            <v>Personal Time - Sup Labor</v>
          </cell>
        </row>
        <row r="1683">
          <cell r="D1683" t="str">
            <v>510173.0</v>
          </cell>
          <cell r="E1683" t="str">
            <v>Holiday Pay - Sup Labor</v>
          </cell>
        </row>
        <row r="1684">
          <cell r="D1684" t="str">
            <v>510174.0</v>
          </cell>
          <cell r="E1684" t="str">
            <v>Vacation/Sick - Sup Labor</v>
          </cell>
        </row>
        <row r="1685">
          <cell r="D1685" t="str">
            <v>510175.0</v>
          </cell>
          <cell r="E1685" t="str">
            <v>Benefits Non-Corp - Sup Labor</v>
          </cell>
        </row>
        <row r="1686">
          <cell r="D1686" t="str">
            <v>510176.0</v>
          </cell>
          <cell r="E1686" t="str">
            <v>Benefits Corp - Sup Labor</v>
          </cell>
        </row>
        <row r="1687">
          <cell r="D1687" t="str">
            <v>510186.0</v>
          </cell>
          <cell r="E1687" t="str">
            <v>Union Dues - Sup Labor</v>
          </cell>
        </row>
        <row r="1688">
          <cell r="D1688" t="str">
            <v>510188.0</v>
          </cell>
          <cell r="E1688" t="str">
            <v>Uniforms &amp; Safety - Sup Labor</v>
          </cell>
        </row>
        <row r="1689">
          <cell r="D1689" t="str">
            <v>510998.0</v>
          </cell>
          <cell r="E1689" t="str">
            <v>Ops Supv Alloc-In</v>
          </cell>
        </row>
        <row r="1690">
          <cell r="D1690" t="str">
            <v>510998.740</v>
          </cell>
          <cell r="E1690" t="str">
            <v>Ops Supv Alloc-In (740 AU)</v>
          </cell>
        </row>
        <row r="1691">
          <cell r="D1691" t="str">
            <v>510998.741</v>
          </cell>
          <cell r="E1691" t="str">
            <v>Ops Supv Alloc-In (741 AU)</v>
          </cell>
        </row>
        <row r="1692">
          <cell r="D1692" t="str">
            <v>510998.742</v>
          </cell>
          <cell r="E1692" t="str">
            <v>Ops Supv Alloc-In (742 AU)</v>
          </cell>
        </row>
        <row r="1693">
          <cell r="D1693" t="str">
            <v>510998.743</v>
          </cell>
          <cell r="E1693" t="str">
            <v>Ops Supv Alloc-In (743 AU)</v>
          </cell>
        </row>
        <row r="1694">
          <cell r="D1694" t="str">
            <v>510998.744</v>
          </cell>
          <cell r="E1694" t="str">
            <v>Ops Supv Alloc-In (744 AU)</v>
          </cell>
        </row>
        <row r="1695">
          <cell r="D1695" t="str">
            <v>510998.745</v>
          </cell>
          <cell r="E1695" t="str">
            <v>Ops Supv Alloc-In (745 AU)</v>
          </cell>
        </row>
        <row r="1696">
          <cell r="D1696" t="str">
            <v>510999.0</v>
          </cell>
          <cell r="E1696" t="str">
            <v>Ops Supv Alloc-Out</v>
          </cell>
        </row>
        <row r="1697">
          <cell r="D1697" t="str">
            <v>510010.20</v>
          </cell>
          <cell r="E1697" t="str">
            <v>Oper Supervision Auto Allow</v>
          </cell>
        </row>
        <row r="1698">
          <cell r="D1698" t="str">
            <v>510020.20</v>
          </cell>
          <cell r="E1698" t="str">
            <v>Dispatchers Auto Allowance</v>
          </cell>
        </row>
        <row r="1699">
          <cell r="D1699" t="str">
            <v>510010.5</v>
          </cell>
          <cell r="E1699" t="str">
            <v>Oper Supervision Incentive Pay</v>
          </cell>
        </row>
        <row r="1700">
          <cell r="D1700" t="str">
            <v>510020.5</v>
          </cell>
          <cell r="E1700" t="str">
            <v>Dispatchers Incentive Pay</v>
          </cell>
        </row>
        <row r="1701">
          <cell r="D1701" t="str">
            <v>510172.1</v>
          </cell>
          <cell r="E1701" t="str">
            <v>Personal Time - PR.</v>
          </cell>
        </row>
        <row r="1702">
          <cell r="D1702" t="str">
            <v>510174.1</v>
          </cell>
          <cell r="E1702" t="str">
            <v>Vacation/Sick - PR.</v>
          </cell>
        </row>
        <row r="1703">
          <cell r="D1703" t="str">
            <v>510177.0</v>
          </cell>
          <cell r="E1703" t="str">
            <v>Employer 401k - Sup Labor</v>
          </cell>
        </row>
        <row r="1704">
          <cell r="D1704" t="str">
            <v>570000.0</v>
          </cell>
          <cell r="E1704" t="str">
            <v>Fac Maint-Parts &amp; Supplies</v>
          </cell>
        </row>
        <row r="1705">
          <cell r="D1705" t="str">
            <v>570005.0</v>
          </cell>
          <cell r="E1705" t="str">
            <v>Fac Maint-O/S Repair</v>
          </cell>
        </row>
        <row r="1706">
          <cell r="D1706" t="str">
            <v>570010.0</v>
          </cell>
          <cell r="E1706" t="str">
            <v>Security</v>
          </cell>
        </row>
        <row r="1707">
          <cell r="D1707" t="str">
            <v>570020.0</v>
          </cell>
          <cell r="E1707" t="str">
            <v>Lease/Rent</v>
          </cell>
        </row>
        <row r="1708">
          <cell r="D1708" t="str">
            <v>570030.0</v>
          </cell>
          <cell r="E1708" t="str">
            <v>Utilities</v>
          </cell>
        </row>
        <row r="1709">
          <cell r="D1709" t="str">
            <v>570040.0</v>
          </cell>
          <cell r="E1709" t="str">
            <v>Property Taxes</v>
          </cell>
        </row>
        <row r="1710">
          <cell r="D1710" t="str">
            <v>570050.0</v>
          </cell>
          <cell r="E1710" t="str">
            <v>Scale Repairs</v>
          </cell>
        </row>
        <row r="1711">
          <cell r="D1711" t="str">
            <v>570090.0</v>
          </cell>
          <cell r="E1711" t="str">
            <v>Miscellaneous Exp</v>
          </cell>
        </row>
        <row r="1712">
          <cell r="D1712" t="str">
            <v>570998.0</v>
          </cell>
          <cell r="E1712" t="str">
            <v>Facility Alloc-In</v>
          </cell>
        </row>
        <row r="1713">
          <cell r="D1713" t="str">
            <v>570998.760</v>
          </cell>
          <cell r="E1713" t="str">
            <v>Facility Alloc-In (760 AU)</v>
          </cell>
        </row>
        <row r="1714">
          <cell r="D1714" t="str">
            <v>570998.761</v>
          </cell>
          <cell r="E1714" t="str">
            <v>Facility Alloc-In (761 AU)</v>
          </cell>
        </row>
        <row r="1715">
          <cell r="D1715" t="str">
            <v>570998.762</v>
          </cell>
          <cell r="E1715" t="str">
            <v>Facility Alloc-In (762 AU)</v>
          </cell>
        </row>
        <row r="1716">
          <cell r="D1716" t="str">
            <v>570998.763</v>
          </cell>
          <cell r="E1716" t="str">
            <v>Facility Alloc-In (763 AU)</v>
          </cell>
        </row>
        <row r="1717">
          <cell r="D1717" t="str">
            <v>570998.764</v>
          </cell>
          <cell r="E1717" t="str">
            <v>Facility Alloc-In (764 AU)</v>
          </cell>
        </row>
        <row r="1718">
          <cell r="D1718" t="str">
            <v>570998.765</v>
          </cell>
          <cell r="E1718" t="str">
            <v>Facility Alloc-In (765 AU)</v>
          </cell>
        </row>
        <row r="1719">
          <cell r="D1719" t="str">
            <v>570998.766</v>
          </cell>
          <cell r="E1719" t="str">
            <v>Facility Alloc-In (766 AU)</v>
          </cell>
        </row>
        <row r="1720">
          <cell r="D1720" t="str">
            <v>570999.0</v>
          </cell>
          <cell r="E1720" t="str">
            <v>Facility Alloc-Out</v>
          </cell>
        </row>
        <row r="1721">
          <cell r="D1721" t="str">
            <v>711998.0</v>
          </cell>
          <cell r="E1721" t="str">
            <v>Sales &amp; Mkting - Allocation In</v>
          </cell>
        </row>
        <row r="1722">
          <cell r="D1722" t="str">
            <v>711999.0</v>
          </cell>
          <cell r="E1722" t="str">
            <v>Sales &amp; Mkting-Allocation Out</v>
          </cell>
        </row>
        <row r="1723">
          <cell r="D1723" t="str">
            <v>755998.0</v>
          </cell>
          <cell r="E1723" t="str">
            <v>G&amp;A Alloc-In</v>
          </cell>
        </row>
        <row r="1724">
          <cell r="D1724" t="str">
            <v>755999.0</v>
          </cell>
          <cell r="E1724" t="str">
            <v>G&amp;A Alloc-Out</v>
          </cell>
        </row>
        <row r="1725">
          <cell r="D1725" t="str">
            <v>530010.0</v>
          </cell>
          <cell r="E1725" t="str">
            <v>Fuel</v>
          </cell>
        </row>
        <row r="1726">
          <cell r="D1726" t="str">
            <v>530015.0</v>
          </cell>
          <cell r="E1726" t="str">
            <v>Oil/Lubricants</v>
          </cell>
        </row>
        <row r="1727">
          <cell r="D1727" t="str">
            <v>530030.0</v>
          </cell>
          <cell r="E1727" t="str">
            <v>Truck/Equip Licenses</v>
          </cell>
        </row>
        <row r="1728">
          <cell r="D1728" t="str">
            <v>530050.0</v>
          </cell>
          <cell r="E1728" t="str">
            <v>Tolls</v>
          </cell>
        </row>
        <row r="1729">
          <cell r="D1729" t="str">
            <v>530060.0</v>
          </cell>
          <cell r="E1729" t="str">
            <v>Equip Rental-3rd Party</v>
          </cell>
        </row>
        <row r="1730">
          <cell r="D1730" t="str">
            <v>530061.0</v>
          </cell>
          <cell r="E1730" t="str">
            <v>Equip Rental-Interco</v>
          </cell>
        </row>
        <row r="1731">
          <cell r="D1731" t="str">
            <v>530070.0</v>
          </cell>
          <cell r="E1731" t="str">
            <v>Operating Taxes</v>
          </cell>
        </row>
        <row r="1732">
          <cell r="D1732" t="str">
            <v>530095.0</v>
          </cell>
          <cell r="E1732" t="str">
            <v>Other Equipment Legacy</v>
          </cell>
        </row>
        <row r="1733">
          <cell r="D1733" t="str">
            <v>530998.0</v>
          </cell>
          <cell r="E1733" t="str">
            <v>Operating Alloc-In</v>
          </cell>
        </row>
        <row r="1734">
          <cell r="D1734" t="str">
            <v>530998.700</v>
          </cell>
          <cell r="E1734" t="str">
            <v>Operating Alloc-In (700 AU)</v>
          </cell>
        </row>
        <row r="1735">
          <cell r="D1735" t="str">
            <v>530998.701</v>
          </cell>
          <cell r="E1735" t="str">
            <v>Operating Alloc-In (701 AU)</v>
          </cell>
        </row>
        <row r="1736">
          <cell r="D1736" t="str">
            <v>530998.702</v>
          </cell>
          <cell r="E1736" t="str">
            <v>Operating Alloc-In (702 AU)</v>
          </cell>
        </row>
        <row r="1737">
          <cell r="D1737" t="str">
            <v>530998.703</v>
          </cell>
          <cell r="E1737" t="str">
            <v>Operating Alloc-In (710 AU)</v>
          </cell>
        </row>
        <row r="1738">
          <cell r="D1738" t="str">
            <v>530998.704</v>
          </cell>
          <cell r="E1738" t="str">
            <v>Operating Alloc-In (711 AU)</v>
          </cell>
        </row>
        <row r="1739">
          <cell r="D1739" t="str">
            <v>530998.705</v>
          </cell>
          <cell r="E1739" t="str">
            <v>Operating Alloc-In (705 AU)</v>
          </cell>
        </row>
        <row r="1740">
          <cell r="D1740" t="str">
            <v>530998.706</v>
          </cell>
          <cell r="E1740" t="str">
            <v>Operating Alloc-In (706 AU)</v>
          </cell>
        </row>
        <row r="1741">
          <cell r="D1741" t="str">
            <v>530998.707</v>
          </cell>
          <cell r="E1741" t="str">
            <v>Operating Alloc-In (707 AU)</v>
          </cell>
        </row>
        <row r="1742">
          <cell r="D1742" t="str">
            <v>530998.710</v>
          </cell>
          <cell r="E1742" t="str">
            <v>Operating Alloc-In (710  AU)</v>
          </cell>
        </row>
        <row r="1743">
          <cell r="D1743" t="str">
            <v>530998.711</v>
          </cell>
          <cell r="E1743" t="str">
            <v>Operating Alloc-In (711  AU)</v>
          </cell>
        </row>
        <row r="1744">
          <cell r="D1744" t="str">
            <v>530998.712</v>
          </cell>
          <cell r="E1744" t="str">
            <v>Operating Alloc-In (740 AU)</v>
          </cell>
        </row>
        <row r="1745">
          <cell r="D1745" t="str">
            <v>530998.713</v>
          </cell>
          <cell r="E1745" t="str">
            <v>Operating Alloc-In (741 AU)</v>
          </cell>
        </row>
        <row r="1746">
          <cell r="D1746" t="str">
            <v>530998.714</v>
          </cell>
          <cell r="E1746" t="str">
            <v>Operating Alloc-In (741  AU)</v>
          </cell>
        </row>
        <row r="1747">
          <cell r="D1747" t="str">
            <v>530998.715</v>
          </cell>
          <cell r="E1747" t="str">
            <v>Operating Alloc-In (714 AU)</v>
          </cell>
        </row>
        <row r="1748">
          <cell r="D1748" t="str">
            <v>530998.740</v>
          </cell>
          <cell r="E1748" t="str">
            <v>Operating Alloc-In (740  AU)</v>
          </cell>
        </row>
        <row r="1749">
          <cell r="D1749" t="str">
            <v>530998.741</v>
          </cell>
          <cell r="E1749" t="str">
            <v>Operating Alloc-In ( 741  AU)</v>
          </cell>
        </row>
        <row r="1750">
          <cell r="D1750" t="str">
            <v>530998.742</v>
          </cell>
          <cell r="E1750" t="str">
            <v>Operating Alloc-In (742 AU)</v>
          </cell>
        </row>
        <row r="1751">
          <cell r="D1751" t="str">
            <v>530998.743</v>
          </cell>
          <cell r="E1751" t="str">
            <v>Operating Alloc-In (743 AU)</v>
          </cell>
        </row>
        <row r="1752">
          <cell r="D1752" t="str">
            <v>530998.744</v>
          </cell>
          <cell r="E1752" t="str">
            <v>Operating Alloc-In (744 AU)</v>
          </cell>
        </row>
        <row r="1753">
          <cell r="D1753" t="str">
            <v>530998.745</v>
          </cell>
          <cell r="E1753" t="str">
            <v>Operating Alloc-In (745 AU)</v>
          </cell>
        </row>
        <row r="1754">
          <cell r="D1754" t="str">
            <v>530998.746</v>
          </cell>
          <cell r="E1754" t="str">
            <v>Operating Alloc-In (746 AU)</v>
          </cell>
        </row>
        <row r="1755">
          <cell r="D1755" t="str">
            <v>530998.760</v>
          </cell>
          <cell r="E1755" t="str">
            <v>Operating Alloc-In (760 AU)</v>
          </cell>
        </row>
        <row r="1756">
          <cell r="D1756" t="str">
            <v>530998.764</v>
          </cell>
          <cell r="E1756" t="str">
            <v>Operating Alloc-In (764 AU)</v>
          </cell>
        </row>
        <row r="1757">
          <cell r="D1757" t="str">
            <v>530998.765</v>
          </cell>
          <cell r="E1757" t="str">
            <v>Operating Alloc-In (765 AU)</v>
          </cell>
        </row>
        <row r="1758">
          <cell r="D1758" t="str">
            <v>530998.766</v>
          </cell>
          <cell r="E1758" t="str">
            <v>Operating Alloc-In (766 AU)</v>
          </cell>
        </row>
        <row r="1759">
          <cell r="D1759" t="str">
            <v>530999.0</v>
          </cell>
          <cell r="E1759" t="str">
            <v>Operating Alloc-Out</v>
          </cell>
        </row>
        <row r="1760">
          <cell r="D1760" t="str">
            <v>540010.0</v>
          </cell>
          <cell r="E1760" t="str">
            <v>Parts &amp; Matls</v>
          </cell>
        </row>
        <row r="1761">
          <cell r="D1761" t="str">
            <v>540020.0</v>
          </cell>
          <cell r="E1761" t="str">
            <v>Supplies</v>
          </cell>
        </row>
        <row r="1762">
          <cell r="D1762" t="str">
            <v>540030.0</v>
          </cell>
          <cell r="E1762" t="str">
            <v>Tires/Wheels</v>
          </cell>
        </row>
        <row r="1763">
          <cell r="D1763" t="str">
            <v>540040.0</v>
          </cell>
          <cell r="E1763" t="str">
            <v>O/S Repair-Coll Equip</v>
          </cell>
        </row>
        <row r="1764">
          <cell r="D1764" t="str">
            <v>540050.0</v>
          </cell>
          <cell r="E1764" t="str">
            <v>Towing</v>
          </cell>
        </row>
        <row r="1765">
          <cell r="D1765" t="str">
            <v>540060.0</v>
          </cell>
          <cell r="E1765" t="str">
            <v>O/S Repair-Heavy Equip</v>
          </cell>
        </row>
        <row r="1766">
          <cell r="D1766" t="str">
            <v>540070.0</v>
          </cell>
          <cell r="E1766" t="str">
            <v>O/S Repair-Proc Equip</v>
          </cell>
        </row>
        <row r="1767">
          <cell r="D1767" t="str">
            <v>540090.0</v>
          </cell>
          <cell r="E1767" t="str">
            <v>Truck &amp; Equip Washing</v>
          </cell>
        </row>
        <row r="1768">
          <cell r="D1768" t="str">
            <v>540095.0</v>
          </cell>
          <cell r="E1768" t="str">
            <v>Other Maintenance Legacy</v>
          </cell>
        </row>
        <row r="1769">
          <cell r="D1769" t="str">
            <v>540997.0</v>
          </cell>
          <cell r="E1769" t="str">
            <v>TShop Labor Alloc-In.</v>
          </cell>
        </row>
        <row r="1770">
          <cell r="D1770" t="str">
            <v>540997.700</v>
          </cell>
          <cell r="E1770" t="str">
            <v>TShop Labor Alloc-In(700 AU)</v>
          </cell>
        </row>
        <row r="1771">
          <cell r="D1771" t="str">
            <v>540997.701</v>
          </cell>
          <cell r="E1771" t="str">
            <v>TShop Labor Alloc-In(701 AU)</v>
          </cell>
        </row>
        <row r="1772">
          <cell r="D1772" t="str">
            <v>540997.702</v>
          </cell>
          <cell r="E1772" t="str">
            <v>TShop Labor Alloc-In(702 AU)</v>
          </cell>
        </row>
        <row r="1773">
          <cell r="D1773" t="str">
            <v>540997.703</v>
          </cell>
          <cell r="E1773" t="str">
            <v>TShop Labor Alloc-In(703 AU)</v>
          </cell>
        </row>
        <row r="1774">
          <cell r="D1774" t="str">
            <v>540997.704</v>
          </cell>
          <cell r="E1774" t="str">
            <v>TShop Labor Alloc-In(704 AU)</v>
          </cell>
        </row>
        <row r="1775">
          <cell r="D1775" t="str">
            <v>540997.705</v>
          </cell>
          <cell r="E1775" t="str">
            <v>TShop Labor Alloc-In(705 AU)</v>
          </cell>
        </row>
        <row r="1776">
          <cell r="D1776" t="str">
            <v>540997.706</v>
          </cell>
          <cell r="E1776" t="str">
            <v>TShop Labor Alloc-In(706 AU)</v>
          </cell>
        </row>
        <row r="1777">
          <cell r="D1777" t="str">
            <v>540997.707</v>
          </cell>
          <cell r="E1777" t="str">
            <v>TShop Labor Alloc-In(707 AU)</v>
          </cell>
        </row>
        <row r="1778">
          <cell r="D1778" t="str">
            <v>540998.0</v>
          </cell>
          <cell r="E1778" t="str">
            <v>Trk/Equip Expense Alloc-In</v>
          </cell>
        </row>
        <row r="1779">
          <cell r="D1779" t="str">
            <v>540998.700</v>
          </cell>
          <cell r="E1779" t="str">
            <v>Trk/Equip Exp Alloc-In(700 AU)</v>
          </cell>
        </row>
        <row r="1780">
          <cell r="D1780" t="str">
            <v>540998.701</v>
          </cell>
          <cell r="E1780" t="str">
            <v>Trk/Equip Exp Alloc-In(701 AU)</v>
          </cell>
        </row>
        <row r="1781">
          <cell r="D1781" t="str">
            <v>540998.702</v>
          </cell>
          <cell r="E1781" t="str">
            <v>Trk/Equip Exp Alloc-In(702 AU)</v>
          </cell>
        </row>
        <row r="1782">
          <cell r="D1782" t="str">
            <v>540998.703</v>
          </cell>
          <cell r="E1782" t="str">
            <v>Trk/Equip Exp Alloc-In(703 AU</v>
          </cell>
        </row>
        <row r="1783">
          <cell r="D1783" t="str">
            <v>540998.704</v>
          </cell>
          <cell r="E1783" t="str">
            <v>Trk/Equip Exp Alloc-In(704 AU</v>
          </cell>
        </row>
        <row r="1784">
          <cell r="D1784" t="str">
            <v>540998.705</v>
          </cell>
          <cell r="E1784" t="str">
            <v>Trk/Equip Exp Alloc-In(705 AU</v>
          </cell>
        </row>
        <row r="1785">
          <cell r="D1785" t="str">
            <v>540998.706</v>
          </cell>
          <cell r="E1785" t="str">
            <v>Trk/Equip Exp Alloc-In(706 AU</v>
          </cell>
        </row>
        <row r="1786">
          <cell r="D1786" t="str">
            <v>540998.707</v>
          </cell>
          <cell r="E1786" t="str">
            <v>Trk/Equip Exp Alloc-In(707 AU</v>
          </cell>
        </row>
        <row r="1787">
          <cell r="D1787" t="str">
            <v>540998.710</v>
          </cell>
          <cell r="E1787" t="str">
            <v>Trk/Equip Exp Alloc-In(710 AU)</v>
          </cell>
        </row>
        <row r="1788">
          <cell r="D1788" t="str">
            <v>540998.711</v>
          </cell>
          <cell r="E1788" t="str">
            <v>Trk/Equip Exp Alloc-In(711 AU)</v>
          </cell>
        </row>
        <row r="1789">
          <cell r="D1789" t="str">
            <v>540998.712</v>
          </cell>
          <cell r="E1789" t="str">
            <v>Trk/Equip Exp Alloc-In(710  AU</v>
          </cell>
        </row>
        <row r="1790">
          <cell r="D1790" t="str">
            <v>540998.713</v>
          </cell>
          <cell r="E1790" t="str">
            <v>Trk/Equip Exp Alloc-In(713 AU</v>
          </cell>
        </row>
        <row r="1791">
          <cell r="D1791" t="str">
            <v>540998.714</v>
          </cell>
          <cell r="E1791" t="str">
            <v>Trk/Equip Exp Alloc-In(714 AU</v>
          </cell>
        </row>
        <row r="1792">
          <cell r="D1792" t="str">
            <v>540998.715</v>
          </cell>
          <cell r="E1792" t="str">
            <v>Trk/Equip Exp Alloc-In(715 AU)</v>
          </cell>
        </row>
        <row r="1793">
          <cell r="D1793" t="str">
            <v>540998.740</v>
          </cell>
          <cell r="E1793" t="str">
            <v>Trk/Equip Exp Alloc-In(740 AU)</v>
          </cell>
        </row>
        <row r="1794">
          <cell r="D1794" t="str">
            <v>540998.741</v>
          </cell>
          <cell r="E1794" t="str">
            <v>Trk/Equip Exp Alloc-In(741 AU)</v>
          </cell>
        </row>
        <row r="1795">
          <cell r="D1795" t="str">
            <v>540998.742</v>
          </cell>
          <cell r="E1795" t="str">
            <v>Trk/Equip Exp Alloc-In(742 AU)</v>
          </cell>
        </row>
        <row r="1796">
          <cell r="D1796" t="str">
            <v>540998.743</v>
          </cell>
          <cell r="E1796" t="str">
            <v>Trk/Equip Exp Alloc-In(743 AU)</v>
          </cell>
        </row>
        <row r="1797">
          <cell r="D1797" t="str">
            <v>540998.744</v>
          </cell>
          <cell r="E1797" t="str">
            <v>Trk/Equip Exp Alloc-In(744 AU)</v>
          </cell>
        </row>
        <row r="1798">
          <cell r="D1798" t="str">
            <v>540998.745</v>
          </cell>
          <cell r="E1798" t="str">
            <v>Trk/Equip Exp Alloc-In(745 AU)</v>
          </cell>
        </row>
        <row r="1799">
          <cell r="D1799" t="str">
            <v>540998.746</v>
          </cell>
          <cell r="E1799" t="str">
            <v>Trk/Equip Exp Alloc-In(746 AU)</v>
          </cell>
        </row>
        <row r="1800">
          <cell r="D1800" t="str">
            <v>540999.0</v>
          </cell>
          <cell r="E1800" t="str">
            <v>Trk/Equip Expense Alloc-Out</v>
          </cell>
        </row>
        <row r="1801">
          <cell r="D1801" t="str">
            <v>545997.712</v>
          </cell>
          <cell r="E1801" t="str">
            <v>CShop Labor Alloc-In (712 AU)</v>
          </cell>
        </row>
        <row r="1802">
          <cell r="D1802" t="str">
            <v>545997.713</v>
          </cell>
          <cell r="E1802" t="str">
            <v>CShop Labor Alloc-In (713 AU)</v>
          </cell>
        </row>
        <row r="1803">
          <cell r="D1803" t="str">
            <v>545997.714</v>
          </cell>
          <cell r="E1803" t="str">
            <v>CShop Labor Alloc-In (714 AU)</v>
          </cell>
        </row>
        <row r="1804">
          <cell r="D1804" t="str">
            <v>545997.715</v>
          </cell>
          <cell r="E1804" t="str">
            <v>CShop Labor Alloc-In (715 AU)</v>
          </cell>
        </row>
        <row r="1805">
          <cell r="D1805" t="str">
            <v>545998.712</v>
          </cell>
          <cell r="E1805" t="str">
            <v>Cont/Comp Exp Alloc-In(712 AU</v>
          </cell>
        </row>
        <row r="1806">
          <cell r="D1806" t="str">
            <v>545998.713</v>
          </cell>
          <cell r="E1806" t="str">
            <v>Cont/Comp Exp Alloc-In(713 AU)</v>
          </cell>
        </row>
        <row r="1807">
          <cell r="D1807" t="str">
            <v>545998.714</v>
          </cell>
          <cell r="E1807" t="str">
            <v>Cont/Comp Exp Alloc-In(714 AU</v>
          </cell>
        </row>
        <row r="1808">
          <cell r="D1808" t="str">
            <v>545998.715</v>
          </cell>
          <cell r="E1808" t="str">
            <v>Cont/Comp Exp Alloc-In(715 AU</v>
          </cell>
        </row>
        <row r="1809">
          <cell r="D1809" t="str">
            <v>565000.0</v>
          </cell>
          <cell r="E1809" t="str">
            <v>Corp Ins-Fixed W/C</v>
          </cell>
        </row>
        <row r="1810">
          <cell r="D1810" t="str">
            <v>565002.0</v>
          </cell>
          <cell r="E1810" t="str">
            <v>Corp Ins-Fixed AL/GL</v>
          </cell>
        </row>
        <row r="1811">
          <cell r="D1811" t="str">
            <v>565008.0</v>
          </cell>
          <cell r="E1811" t="str">
            <v>Corp Ins-Fixed Other</v>
          </cell>
        </row>
        <row r="1812">
          <cell r="D1812" t="str">
            <v>565009.0</v>
          </cell>
          <cell r="E1812" t="str">
            <v>Corp Ins-Fixed LF</v>
          </cell>
        </row>
        <row r="1813">
          <cell r="D1813" t="str">
            <v>565010.0</v>
          </cell>
          <cell r="E1813" t="str">
            <v>Corp Ins-Occur W/C</v>
          </cell>
        </row>
        <row r="1814">
          <cell r="D1814" t="str">
            <v>565012.0</v>
          </cell>
          <cell r="E1814" t="str">
            <v>Corp Ins-Occur AL/GL</v>
          </cell>
        </row>
        <row r="1815">
          <cell r="D1815" t="str">
            <v>565025.0</v>
          </cell>
          <cell r="E1815" t="str">
            <v>Corp Ins-Mgt Fee</v>
          </cell>
        </row>
        <row r="1816">
          <cell r="D1816" t="str">
            <v>565030.0</v>
          </cell>
          <cell r="E1816" t="str">
            <v>Non-Corp Ins-W/C</v>
          </cell>
        </row>
        <row r="1817">
          <cell r="D1817" t="str">
            <v>565032.0</v>
          </cell>
          <cell r="E1817" t="str">
            <v>Non-Corp Ins-AL/GL</v>
          </cell>
        </row>
        <row r="1818">
          <cell r="D1818" t="str">
            <v>565040.0</v>
          </cell>
          <cell r="E1818" t="str">
            <v>Damage-RSG Prop Non-AM</v>
          </cell>
        </row>
        <row r="1819">
          <cell r="D1819" t="str">
            <v>565041.0</v>
          </cell>
          <cell r="E1819" t="str">
            <v>Damage-RSG Prop AM</v>
          </cell>
        </row>
        <row r="1820">
          <cell r="D1820" t="str">
            <v>565042.0</v>
          </cell>
          <cell r="E1820" t="str">
            <v>Damage-3rd Party Property</v>
          </cell>
        </row>
        <row r="1821">
          <cell r="D1821" t="str">
            <v>565045.0</v>
          </cell>
          <cell r="E1821" t="str">
            <v>Surety Cost</v>
          </cell>
        </row>
        <row r="1822">
          <cell r="D1822" t="str">
            <v>565080.0</v>
          </cell>
          <cell r="E1822" t="str">
            <v>Hiring Training &amp; Safety</v>
          </cell>
        </row>
        <row r="1823">
          <cell r="D1823" t="str">
            <v>565094.0</v>
          </cell>
          <cell r="E1823" t="str">
            <v>Ins Corp Charge-Legacy</v>
          </cell>
        </row>
        <row r="1824">
          <cell r="D1824" t="str">
            <v>565095.0</v>
          </cell>
          <cell r="E1824" t="str">
            <v>Ins Non-Corp Charge-Legacy</v>
          </cell>
        </row>
        <row r="1825">
          <cell r="D1825" t="str">
            <v>565998.0</v>
          </cell>
          <cell r="E1825" t="str">
            <v>Insurance Alloc-In</v>
          </cell>
        </row>
        <row r="1826">
          <cell r="D1826" t="str">
            <v>565998.700</v>
          </cell>
          <cell r="E1826" t="str">
            <v>Insurance Alloc-In (700 AU)</v>
          </cell>
        </row>
        <row r="1827">
          <cell r="D1827" t="str">
            <v>565998.701</v>
          </cell>
          <cell r="E1827" t="str">
            <v>Insurance Alloc-In (701 AU)</v>
          </cell>
        </row>
        <row r="1828">
          <cell r="D1828" t="str">
            <v>565998.702</v>
          </cell>
          <cell r="E1828" t="str">
            <v>Insurance Alloc-In (702 AU)</v>
          </cell>
        </row>
        <row r="1829">
          <cell r="D1829" t="str">
            <v>565998.703</v>
          </cell>
          <cell r="E1829" t="str">
            <v>Insurance Alloc-In (703 AU)</v>
          </cell>
        </row>
        <row r="1830">
          <cell r="D1830" t="str">
            <v>565998.704</v>
          </cell>
          <cell r="E1830" t="str">
            <v>Insurance Alloc-In (704 AU)</v>
          </cell>
        </row>
        <row r="1831">
          <cell r="D1831" t="str">
            <v>565998.705</v>
          </cell>
          <cell r="E1831" t="str">
            <v>Insurance Alloc-In (705 AU)</v>
          </cell>
        </row>
        <row r="1832">
          <cell r="D1832" t="str">
            <v>565998.706</v>
          </cell>
          <cell r="E1832" t="str">
            <v>Insurance Alloc-In (706 AU)</v>
          </cell>
        </row>
        <row r="1833">
          <cell r="D1833" t="str">
            <v>565998.707</v>
          </cell>
          <cell r="E1833" t="str">
            <v>Insurance Alloc-In (707 AU)</v>
          </cell>
        </row>
        <row r="1834">
          <cell r="D1834" t="str">
            <v>565998.710</v>
          </cell>
          <cell r="E1834" t="str">
            <v>Insurance Alloc-In (710 AU)</v>
          </cell>
        </row>
        <row r="1835">
          <cell r="D1835" t="str">
            <v>565998.711</v>
          </cell>
          <cell r="E1835" t="str">
            <v>Insurance Alloc-In (711 AU)</v>
          </cell>
        </row>
        <row r="1836">
          <cell r="D1836" t="str">
            <v>565998.712</v>
          </cell>
          <cell r="E1836" t="str">
            <v>Insurance Alloc-In (712 AU)</v>
          </cell>
        </row>
        <row r="1837">
          <cell r="D1837" t="str">
            <v>565998.713</v>
          </cell>
          <cell r="E1837" t="str">
            <v>Insurance Alloc-In (713 AU)</v>
          </cell>
        </row>
        <row r="1838">
          <cell r="D1838" t="str">
            <v>565998.714</v>
          </cell>
          <cell r="E1838" t="str">
            <v>Insurance Alloc-In (714 AU)</v>
          </cell>
        </row>
        <row r="1839">
          <cell r="D1839" t="str">
            <v>565998.715</v>
          </cell>
          <cell r="E1839" t="str">
            <v>Insurance Alloc-In (715 AU)</v>
          </cell>
        </row>
        <row r="1840">
          <cell r="D1840" t="str">
            <v>565998.740</v>
          </cell>
          <cell r="E1840" t="str">
            <v>Insurance Alloc-In (740 AU)</v>
          </cell>
        </row>
        <row r="1841">
          <cell r="D1841" t="str">
            <v>565998.741</v>
          </cell>
          <cell r="E1841" t="str">
            <v>Insurance Alloc-In (741 AU)</v>
          </cell>
        </row>
        <row r="1842">
          <cell r="D1842" t="str">
            <v>565998.742</v>
          </cell>
          <cell r="E1842" t="str">
            <v>Insurance Alloc-In (742 AU)</v>
          </cell>
        </row>
        <row r="1843">
          <cell r="D1843" t="str">
            <v>565998.743</v>
          </cell>
          <cell r="E1843" t="str">
            <v>Insurance Alloc-In (743 AU)</v>
          </cell>
        </row>
        <row r="1844">
          <cell r="D1844" t="str">
            <v>565998.744</v>
          </cell>
          <cell r="E1844" t="str">
            <v>Insurance Alloc-In (744 AU)</v>
          </cell>
        </row>
        <row r="1845">
          <cell r="D1845" t="str">
            <v>565998.745</v>
          </cell>
          <cell r="E1845" t="str">
            <v>Insurance Alloc-In (745 AU)</v>
          </cell>
        </row>
        <row r="1846">
          <cell r="D1846" t="str">
            <v>565998.746</v>
          </cell>
          <cell r="E1846" t="str">
            <v>Insurance Alloc-In (746 AU)</v>
          </cell>
        </row>
        <row r="1847">
          <cell r="D1847" t="str">
            <v>565999.0</v>
          </cell>
          <cell r="E1847" t="str">
            <v>Insurance Alloc-Out</v>
          </cell>
        </row>
        <row r="1848">
          <cell r="D1848" t="str">
            <v>90630.0</v>
          </cell>
          <cell r="E1848" t="str">
            <v>INACTIVE-Do Not Use</v>
          </cell>
        </row>
        <row r="1849">
          <cell r="D1849" t="str">
            <v>90635.0</v>
          </cell>
          <cell r="E1849" t="str">
            <v>INACTIVE6</v>
          </cell>
        </row>
        <row r="1850">
          <cell r="D1850" t="str">
            <v>90631.0</v>
          </cell>
          <cell r="E1850" t="str">
            <v>WC-Occurrences</v>
          </cell>
        </row>
        <row r="1851">
          <cell r="D1851" t="str">
            <v>90636.0</v>
          </cell>
          <cell r="E1851" t="str">
            <v>AL/GL-Occurrences</v>
          </cell>
        </row>
        <row r="1852">
          <cell r="D1852" t="str">
            <v>87403.0</v>
          </cell>
          <cell r="E1852" t="str">
            <v>Safety Managers</v>
          </cell>
        </row>
        <row r="1853">
          <cell r="D1853" t="str">
            <v>90010.0</v>
          </cell>
          <cell r="E1853" t="str">
            <v>Fuel Gallons</v>
          </cell>
        </row>
        <row r="1854">
          <cell r="D1854" t="str">
            <v>87400.0</v>
          </cell>
          <cell r="E1854" t="str">
            <v>Ops Mgrs</v>
          </cell>
        </row>
        <row r="1855">
          <cell r="D1855" t="str">
            <v>87401.0</v>
          </cell>
          <cell r="E1855" t="str">
            <v>Ops Supv</v>
          </cell>
        </row>
        <row r="1856">
          <cell r="D1856" t="str">
            <v>87402.0</v>
          </cell>
          <cell r="E1856" t="str">
            <v>Ops Dispatch</v>
          </cell>
        </row>
        <row r="1857">
          <cell r="D1857" t="str">
            <v>87404.0</v>
          </cell>
          <cell r="E1857" t="str">
            <v>Safety Staff</v>
          </cell>
        </row>
        <row r="1858">
          <cell r="D1858" t="str">
            <v>87405.0</v>
          </cell>
          <cell r="E1858" t="str">
            <v>Supv Labor</v>
          </cell>
        </row>
        <row r="1859">
          <cell r="D1859" t="str">
            <v>87410.0</v>
          </cell>
          <cell r="E1859" t="str">
            <v>Ops Labor-LOB</v>
          </cell>
        </row>
        <row r="1860">
          <cell r="D1860" t="str">
            <v>87411.0</v>
          </cell>
          <cell r="E1860" t="str">
            <v>Operator-LOB</v>
          </cell>
        </row>
        <row r="1861">
          <cell r="D1861" t="str">
            <v>595010.0</v>
          </cell>
          <cell r="E1861" t="str">
            <v>Permit Fees</v>
          </cell>
        </row>
        <row r="1862">
          <cell r="D1862" t="str">
            <v>595015.0</v>
          </cell>
          <cell r="E1862" t="str">
            <v>Overweight Fine/Othr Penalty</v>
          </cell>
        </row>
        <row r="1863">
          <cell r="D1863" t="str">
            <v>595020.0</v>
          </cell>
          <cell r="E1863" t="str">
            <v>Operations Communications Cost</v>
          </cell>
        </row>
        <row r="1864">
          <cell r="D1864" t="str">
            <v>595025.0</v>
          </cell>
          <cell r="E1864" t="str">
            <v>Royalties</v>
          </cell>
        </row>
        <row r="1865">
          <cell r="D1865" t="str">
            <v>595030.0</v>
          </cell>
          <cell r="E1865" t="str">
            <v>Container Property Taxes</v>
          </cell>
        </row>
        <row r="1866">
          <cell r="D1866" t="str">
            <v>595080.0</v>
          </cell>
          <cell r="E1866" t="str">
            <v>Towing Non-Maintenance</v>
          </cell>
        </row>
        <row r="1867">
          <cell r="D1867" t="str">
            <v>595090.0</v>
          </cell>
          <cell r="E1867" t="str">
            <v>Other Operating Misc</v>
          </cell>
        </row>
        <row r="1868">
          <cell r="D1868" t="str">
            <v>595106.0</v>
          </cell>
          <cell r="E1868" t="str">
            <v>GOE Travel Expenses</v>
          </cell>
        </row>
        <row r="1869">
          <cell r="D1869" t="str">
            <v>595108.0</v>
          </cell>
          <cell r="E1869" t="str">
            <v>GOE Meals &amp; Entertainmnt(100%)</v>
          </cell>
        </row>
        <row r="1870">
          <cell r="D1870" t="str">
            <v>595109.0</v>
          </cell>
          <cell r="E1870" t="str">
            <v>GOE Meals &amp; Entertainment(50%)</v>
          </cell>
        </row>
        <row r="1871">
          <cell r="D1871" t="str">
            <v>595998.0</v>
          </cell>
          <cell r="E1871" t="str">
            <v>Other Operating Alloc-In</v>
          </cell>
        </row>
        <row r="1872">
          <cell r="D1872" t="str">
            <v>595998.700</v>
          </cell>
          <cell r="E1872" t="str">
            <v>Other Oper Alloc-In (700 AU)</v>
          </cell>
        </row>
        <row r="1873">
          <cell r="D1873" t="str">
            <v>595998.701</v>
          </cell>
          <cell r="E1873" t="str">
            <v>Other Oper Alloc-In (701 AU)</v>
          </cell>
        </row>
        <row r="1874">
          <cell r="D1874" t="str">
            <v>595998.702</v>
          </cell>
          <cell r="E1874" t="str">
            <v>Other Oper Alloc-In (702 AU)</v>
          </cell>
        </row>
        <row r="1875">
          <cell r="D1875" t="str">
            <v>595998.703</v>
          </cell>
          <cell r="E1875" t="str">
            <v>Other Oper Alloc-In (703 AU)</v>
          </cell>
        </row>
        <row r="1876">
          <cell r="D1876" t="str">
            <v>595998.704</v>
          </cell>
          <cell r="E1876" t="str">
            <v>Other Oper Alloc-In (704 AU)</v>
          </cell>
        </row>
        <row r="1877">
          <cell r="D1877" t="str">
            <v>595998.710</v>
          </cell>
          <cell r="E1877" t="str">
            <v>Other Oper Alloc-In (710 AU)</v>
          </cell>
        </row>
        <row r="1878">
          <cell r="D1878" t="str">
            <v>595998.711</v>
          </cell>
          <cell r="E1878" t="str">
            <v>Other Oper Alloc-In (711 AU)</v>
          </cell>
        </row>
        <row r="1879">
          <cell r="D1879" t="str">
            <v>595998.712</v>
          </cell>
          <cell r="E1879" t="str">
            <v>Other Oper Alloc-In (712 AU)</v>
          </cell>
        </row>
        <row r="1880">
          <cell r="D1880" t="str">
            <v>595998.713</v>
          </cell>
          <cell r="E1880" t="str">
            <v>Other Oper Alloc-In (713 AU)</v>
          </cell>
        </row>
        <row r="1881">
          <cell r="D1881" t="str">
            <v>595998.714</v>
          </cell>
          <cell r="E1881" t="str">
            <v>Other Oper Alloc-In (714 AU)</v>
          </cell>
        </row>
        <row r="1882">
          <cell r="D1882" t="str">
            <v>595998.740</v>
          </cell>
          <cell r="E1882" t="str">
            <v>Other Oper Alloc-In (740 AU)</v>
          </cell>
        </row>
        <row r="1883">
          <cell r="D1883" t="str">
            <v>595998.741</v>
          </cell>
          <cell r="E1883" t="str">
            <v>Other Oper Alloc-In (741 AU)</v>
          </cell>
        </row>
        <row r="1884">
          <cell r="D1884" t="str">
            <v>595998.742</v>
          </cell>
          <cell r="E1884" t="str">
            <v>Other Oper Alloc-In (742 AU)</v>
          </cell>
        </row>
        <row r="1885">
          <cell r="D1885" t="str">
            <v>595998.743</v>
          </cell>
          <cell r="E1885" t="str">
            <v>Other Oper Alloc-In (743 AU)</v>
          </cell>
        </row>
        <row r="1886">
          <cell r="D1886" t="str">
            <v>595998.744</v>
          </cell>
          <cell r="E1886" t="str">
            <v>Other Oper Alloc-In (744 AU)</v>
          </cell>
        </row>
        <row r="1887">
          <cell r="D1887" t="str">
            <v>595998.760</v>
          </cell>
          <cell r="E1887" t="str">
            <v>Other Oper Alloc-In (760 AU)</v>
          </cell>
        </row>
        <row r="1888">
          <cell r="D1888" t="str">
            <v>595998.761</v>
          </cell>
          <cell r="E1888" t="str">
            <v>Other Oper Alloc-In (761 AU)</v>
          </cell>
        </row>
        <row r="1889">
          <cell r="D1889" t="str">
            <v>595998.762</v>
          </cell>
          <cell r="E1889" t="str">
            <v>Other Oper Alloc-In (762 AU)</v>
          </cell>
        </row>
        <row r="1890">
          <cell r="D1890" t="str">
            <v>595998.763</v>
          </cell>
          <cell r="E1890" t="str">
            <v>Other Oper Alloc-In (763 AU)</v>
          </cell>
        </row>
        <row r="1891">
          <cell r="D1891" t="str">
            <v>595998.764</v>
          </cell>
          <cell r="E1891" t="str">
            <v>Other Oper Alloc-In (764 AU)</v>
          </cell>
        </row>
        <row r="1892">
          <cell r="D1892" t="str">
            <v>595999.0</v>
          </cell>
          <cell r="E1892" t="str">
            <v>Other Operating Alloc-Out</v>
          </cell>
        </row>
        <row r="1893">
          <cell r="D1893" t="str">
            <v>595040.0</v>
          </cell>
          <cell r="E1893" t="str">
            <v>State Franchise Tax</v>
          </cell>
        </row>
        <row r="1894">
          <cell r="D1894" t="str">
            <v>595998.705</v>
          </cell>
          <cell r="E1894" t="str">
            <v>Other Oper Alloc-In (705 AU)</v>
          </cell>
        </row>
        <row r="1895">
          <cell r="D1895" t="str">
            <v>595998.706</v>
          </cell>
          <cell r="E1895" t="str">
            <v>Other Oper Alloc-In (706 AU)</v>
          </cell>
        </row>
        <row r="1896">
          <cell r="D1896" t="str">
            <v>595998.707</v>
          </cell>
          <cell r="E1896" t="str">
            <v>Other Oper Alloc-In (707 AU)</v>
          </cell>
        </row>
        <row r="1897">
          <cell r="D1897" t="str">
            <v>595998.715</v>
          </cell>
          <cell r="E1897" t="str">
            <v>Other Oper Alloc-In (715 AU)</v>
          </cell>
        </row>
        <row r="1898">
          <cell r="D1898" t="str">
            <v>595998.745</v>
          </cell>
          <cell r="E1898" t="str">
            <v>Other Oper Alloc-In (745 AU)</v>
          </cell>
        </row>
        <row r="1899">
          <cell r="D1899" t="str">
            <v>595998.746</v>
          </cell>
          <cell r="E1899" t="str">
            <v>Other Oper Alloc-In (746 AU)</v>
          </cell>
        </row>
        <row r="1900">
          <cell r="D1900" t="str">
            <v>595998.765</v>
          </cell>
          <cell r="E1900" t="str">
            <v>Other Oper Alloc-In (765 AU)</v>
          </cell>
        </row>
        <row r="1901">
          <cell r="D1901" t="str">
            <v>595998.766</v>
          </cell>
          <cell r="E1901" t="str">
            <v>Other Oper Alloc-In (766 AU)</v>
          </cell>
        </row>
        <row r="1902">
          <cell r="D1902" t="str">
            <v>600000.0</v>
          </cell>
          <cell r="E1902" t="str">
            <v>Depr-Default</v>
          </cell>
        </row>
        <row r="1903">
          <cell r="D1903" t="str">
            <v>600010.0</v>
          </cell>
          <cell r="E1903" t="str">
            <v>Depr-Vehicles</v>
          </cell>
        </row>
        <row r="1904">
          <cell r="D1904" t="str">
            <v>600998.0</v>
          </cell>
          <cell r="E1904" t="str">
            <v>Depr Alloc-In</v>
          </cell>
        </row>
        <row r="1905">
          <cell r="D1905" t="str">
            <v>600998.700</v>
          </cell>
          <cell r="E1905" t="str">
            <v>Depr Alloc-In (700 AU)</v>
          </cell>
        </row>
        <row r="1906">
          <cell r="D1906" t="str">
            <v>600998.701</v>
          </cell>
          <cell r="E1906" t="str">
            <v>Depr Alloc-In (701 AU)</v>
          </cell>
        </row>
        <row r="1907">
          <cell r="D1907" t="str">
            <v>600998.702</v>
          </cell>
          <cell r="E1907" t="str">
            <v>Depr Alloc-In (702 AU)</v>
          </cell>
        </row>
        <row r="1908">
          <cell r="D1908" t="str">
            <v>600998.703</v>
          </cell>
          <cell r="E1908" t="str">
            <v>Depr Alloc-In (703 AU)</v>
          </cell>
        </row>
        <row r="1909">
          <cell r="D1909" t="str">
            <v>600998.704</v>
          </cell>
          <cell r="E1909" t="str">
            <v>Depr Alloc-In (704 AU)</v>
          </cell>
        </row>
        <row r="1910">
          <cell r="D1910" t="str">
            <v>600998.705</v>
          </cell>
          <cell r="E1910" t="str">
            <v>Depr Alloc-In (705 AU)</v>
          </cell>
        </row>
        <row r="1911">
          <cell r="D1911" t="str">
            <v>600998.706</v>
          </cell>
          <cell r="E1911" t="str">
            <v>Depr Alloc-In (706 AU)</v>
          </cell>
        </row>
        <row r="1912">
          <cell r="D1912" t="str">
            <v>600998.707</v>
          </cell>
          <cell r="E1912" t="str">
            <v>Depr Alloc-In (707 AU)</v>
          </cell>
        </row>
        <row r="1913">
          <cell r="D1913" t="str">
            <v>600998.710</v>
          </cell>
          <cell r="E1913" t="str">
            <v>Depr Alloc-In (710 AU)</v>
          </cell>
        </row>
        <row r="1914">
          <cell r="D1914" t="str">
            <v>600998.711</v>
          </cell>
          <cell r="E1914" t="str">
            <v>Depr Alloc-In (711 AU)</v>
          </cell>
        </row>
        <row r="1915">
          <cell r="D1915" t="str">
            <v>600998.712</v>
          </cell>
          <cell r="E1915" t="str">
            <v>Depr Alloc-In (712 AU)</v>
          </cell>
        </row>
        <row r="1916">
          <cell r="D1916" t="str">
            <v>600998.713</v>
          </cell>
          <cell r="E1916" t="str">
            <v>Depr Alloc-In (713 AU)</v>
          </cell>
        </row>
        <row r="1917">
          <cell r="D1917" t="str">
            <v>600998.714</v>
          </cell>
          <cell r="E1917" t="str">
            <v>Depr Alloc-In (714 AU)</v>
          </cell>
        </row>
        <row r="1918">
          <cell r="D1918" t="str">
            <v>600998.715</v>
          </cell>
          <cell r="E1918" t="str">
            <v>Depr Alloc-In (715 AU)</v>
          </cell>
        </row>
        <row r="1919">
          <cell r="D1919" t="str">
            <v>600998.740</v>
          </cell>
          <cell r="E1919" t="str">
            <v>Depr Alloc-In (740 AU)</v>
          </cell>
        </row>
        <row r="1920">
          <cell r="D1920" t="str">
            <v>600998.741</v>
          </cell>
          <cell r="E1920" t="str">
            <v>Depr Alloc-In (741 AU)</v>
          </cell>
        </row>
        <row r="1921">
          <cell r="D1921" t="str">
            <v>600998.742</v>
          </cell>
          <cell r="E1921" t="str">
            <v>Depr Alloc-In (742 AU)</v>
          </cell>
        </row>
        <row r="1922">
          <cell r="D1922" t="str">
            <v>600998.743</v>
          </cell>
          <cell r="E1922" t="str">
            <v>Depr Alloc-In (743 AU)</v>
          </cell>
        </row>
        <row r="1923">
          <cell r="D1923" t="str">
            <v>600998.744</v>
          </cell>
          <cell r="E1923" t="str">
            <v>Depr Alloc-In (744 AU)</v>
          </cell>
        </row>
        <row r="1924">
          <cell r="D1924" t="str">
            <v>600998.745</v>
          </cell>
          <cell r="E1924" t="str">
            <v>Depr Alloc-In (744  AU)</v>
          </cell>
        </row>
        <row r="1925">
          <cell r="D1925" t="str">
            <v>600998.746</v>
          </cell>
          <cell r="E1925" t="str">
            <v>Depr Alloc-In (743  AU)</v>
          </cell>
        </row>
        <row r="1926">
          <cell r="D1926" t="str">
            <v>600998.760</v>
          </cell>
          <cell r="E1926" t="str">
            <v>Depr Alloc-In (760 AU)</v>
          </cell>
        </row>
        <row r="1927">
          <cell r="D1927" t="str">
            <v>600998.761</v>
          </cell>
          <cell r="E1927" t="str">
            <v>Depr Alloc-In (761 AU)</v>
          </cell>
        </row>
        <row r="1928">
          <cell r="D1928" t="str">
            <v>600998.762</v>
          </cell>
          <cell r="E1928" t="str">
            <v>Depr Alloc-In (762 AU)</v>
          </cell>
        </row>
        <row r="1929">
          <cell r="D1929" t="str">
            <v>600998.763</v>
          </cell>
          <cell r="E1929" t="str">
            <v>Depr Alloc-In (763 AU)</v>
          </cell>
        </row>
        <row r="1930">
          <cell r="D1930" t="str">
            <v>600998.764</v>
          </cell>
          <cell r="E1930" t="str">
            <v>Depr Alloc-In (764 AU)</v>
          </cell>
        </row>
        <row r="1931">
          <cell r="D1931" t="str">
            <v>600998.765</v>
          </cell>
          <cell r="E1931" t="str">
            <v>Depr Alloc-In (765 AU)</v>
          </cell>
        </row>
        <row r="1932">
          <cell r="D1932" t="str">
            <v>600998.766</v>
          </cell>
          <cell r="E1932" t="str">
            <v>Depr Alloc-In (766 AU)</v>
          </cell>
        </row>
        <row r="1933">
          <cell r="D1933" t="str">
            <v>600999.0</v>
          </cell>
          <cell r="E1933" t="str">
            <v>Depr Alloc-Out</v>
          </cell>
        </row>
        <row r="1934">
          <cell r="D1934" t="str">
            <v>660000.0</v>
          </cell>
          <cell r="E1934" t="str">
            <v>Amort-Default</v>
          </cell>
        </row>
        <row r="1935">
          <cell r="D1935" t="str">
            <v>660010.0</v>
          </cell>
          <cell r="E1935" t="str">
            <v>Amort-Goodwill</v>
          </cell>
        </row>
        <row r="1936">
          <cell r="D1936" t="str">
            <v>660020.0</v>
          </cell>
          <cell r="E1936" t="str">
            <v>Amort-Non Competes</v>
          </cell>
        </row>
        <row r="1937">
          <cell r="D1937" t="str">
            <v>660030.0</v>
          </cell>
          <cell r="E1937" t="str">
            <v>Amort-Customer Lists</v>
          </cell>
        </row>
        <row r="1938">
          <cell r="D1938" t="str">
            <v>660080.0</v>
          </cell>
          <cell r="E1938" t="str">
            <v>Amort-Othr Intang Assets</v>
          </cell>
        </row>
        <row r="1939">
          <cell r="D1939" t="str">
            <v>660090.0</v>
          </cell>
          <cell r="E1939" t="str">
            <v>Amort-Othr Assets</v>
          </cell>
        </row>
        <row r="1940">
          <cell r="D1940" t="str">
            <v>660998.0</v>
          </cell>
          <cell r="E1940" t="str">
            <v>Amort Alloc-In</v>
          </cell>
        </row>
        <row r="1941">
          <cell r="D1941" t="str">
            <v>660999.0</v>
          </cell>
          <cell r="E1941" t="str">
            <v>Amort Alloc-Out</v>
          </cell>
        </row>
        <row r="1942">
          <cell r="D1942" t="str">
            <v>810000.0</v>
          </cell>
          <cell r="E1942" t="str">
            <v>Gain/Loss Assets-Man</v>
          </cell>
        </row>
        <row r="1943">
          <cell r="D1943" t="str">
            <v>810000.1</v>
          </cell>
          <cell r="E1943" t="str">
            <v>Gain/Loss Assets-AM</v>
          </cell>
        </row>
        <row r="1944">
          <cell r="D1944" t="str">
            <v>810000.2</v>
          </cell>
          <cell r="E1944" t="str">
            <v>Gain/Loss Assets-AM Intang</v>
          </cell>
        </row>
        <row r="1945">
          <cell r="D1945" t="str">
            <v>850020.0</v>
          </cell>
          <cell r="E1945" t="str">
            <v>Temper Impact (Bud Only)</v>
          </cell>
        </row>
        <row r="1946">
          <cell r="D1946" t="str">
            <v>90600.0</v>
          </cell>
          <cell r="E1946" t="str">
            <v>In-House Claims</v>
          </cell>
        </row>
        <row r="1947">
          <cell r="D1947" t="str">
            <v>90610.0</v>
          </cell>
          <cell r="E1947" t="str">
            <v>OSHA Payroll Hours</v>
          </cell>
        </row>
        <row r="1948">
          <cell r="D1948" t="str">
            <v>90620.0</v>
          </cell>
          <cell r="E1948" t="str">
            <v>OSHA Recordable Inj</v>
          </cell>
        </row>
        <row r="1949">
          <cell r="D1949" t="str">
            <v>850020.30</v>
          </cell>
          <cell r="E1949" t="str">
            <v>Temper Rev</v>
          </cell>
        </row>
        <row r="1950">
          <cell r="D1950" t="str">
            <v>850020.50</v>
          </cell>
          <cell r="E1950" t="str">
            <v>Temper Op Exp</v>
          </cell>
        </row>
        <row r="1951">
          <cell r="D1951" t="str">
            <v>850020.60</v>
          </cell>
          <cell r="E1951" t="str">
            <v>Temper DD&amp;A</v>
          </cell>
        </row>
        <row r="1952">
          <cell r="D1952" t="str">
            <v>850020.70</v>
          </cell>
          <cell r="E1952" t="str">
            <v>Temper SG&amp;A</v>
          </cell>
        </row>
        <row r="1953">
          <cell r="D1953" t="str">
            <v>90197.10</v>
          </cell>
          <cell r="E1953" t="str">
            <v>Vehicles Fcst New</v>
          </cell>
        </row>
        <row r="1954">
          <cell r="D1954" t="str">
            <v>90197.20</v>
          </cell>
          <cell r="E1954" t="str">
            <v>Vehicles Fcst Replace</v>
          </cell>
        </row>
        <row r="1955">
          <cell r="D1955" t="str">
            <v>90197.30</v>
          </cell>
          <cell r="E1955" t="str">
            <v>Vehicles Fcst Other</v>
          </cell>
        </row>
        <row r="1956">
          <cell r="D1956" t="str">
            <v>90198.10</v>
          </cell>
          <cell r="E1956" t="str">
            <v>Cont &amp; Comp Fcst New</v>
          </cell>
        </row>
        <row r="1957">
          <cell r="D1957" t="str">
            <v>90198.20</v>
          </cell>
          <cell r="E1957" t="str">
            <v>Cont &amp; Comp Fcst Replace</v>
          </cell>
        </row>
        <row r="1958">
          <cell r="D1958" t="str">
            <v>90198.30</v>
          </cell>
          <cell r="E1958" t="str">
            <v>Cont &amp; Comp Fcst Other</v>
          </cell>
        </row>
        <row r="1959">
          <cell r="D1959" t="str">
            <v>90199.10</v>
          </cell>
          <cell r="E1959" t="str">
            <v>Mach &amp; Equip Fcst New</v>
          </cell>
        </row>
        <row r="1960">
          <cell r="D1960" t="str">
            <v>90199.20</v>
          </cell>
          <cell r="E1960" t="str">
            <v>Mach &amp; Equip Fcst Replace</v>
          </cell>
        </row>
        <row r="1961">
          <cell r="D1961" t="str">
            <v>90199.30</v>
          </cell>
          <cell r="E1961" t="str">
            <v>Mach &amp; Equip Fcst Other</v>
          </cell>
        </row>
        <row r="1962">
          <cell r="D1962" t="str">
            <v>87420.0</v>
          </cell>
          <cell r="E1962" t="str">
            <v>Engineers</v>
          </cell>
        </row>
        <row r="1963">
          <cell r="D1963" t="str">
            <v>87412.0</v>
          </cell>
          <cell r="E1963" t="str">
            <v>Gate Personnel</v>
          </cell>
        </row>
        <row r="1964">
          <cell r="D1964" t="str">
            <v>600080.0</v>
          </cell>
          <cell r="E1964" t="str">
            <v>Depr-Furn &amp; Fixtures</v>
          </cell>
        </row>
        <row r="1965">
          <cell r="D1965" t="str">
            <v>530040.0</v>
          </cell>
          <cell r="E1965" t="str">
            <v>Bailing Wire</v>
          </cell>
        </row>
        <row r="1966">
          <cell r="D1966" t="str">
            <v>600040.0</v>
          </cell>
          <cell r="E1966" t="str">
            <v>Depr-Shop Equip</v>
          </cell>
        </row>
        <row r="1967">
          <cell r="D1967" t="str">
            <v>87108.0</v>
          </cell>
          <cell r="E1967" t="str">
            <v>Container Delivery.</v>
          </cell>
        </row>
        <row r="1968">
          <cell r="D1968" t="str">
            <v>90990.0</v>
          </cell>
          <cell r="E1968" t="str">
            <v>Coll Tns to O/S LF</v>
          </cell>
        </row>
        <row r="1969">
          <cell r="D1969" t="str">
            <v>90991.0</v>
          </cell>
          <cell r="E1969" t="str">
            <v>Coll Tns to I/C LF</v>
          </cell>
        </row>
        <row r="1970">
          <cell r="D1970" t="str">
            <v>90992.0</v>
          </cell>
          <cell r="E1970" t="str">
            <v>Coll Tns to O/S TS</v>
          </cell>
        </row>
        <row r="1971">
          <cell r="D1971" t="str">
            <v>90993.0</v>
          </cell>
          <cell r="E1971" t="str">
            <v>Coll Tns to I/C TS</v>
          </cell>
        </row>
        <row r="1972">
          <cell r="D1972" t="str">
            <v>90994.0</v>
          </cell>
          <cell r="E1972" t="str">
            <v>Coll Tns to O/S MRF</v>
          </cell>
        </row>
        <row r="1973">
          <cell r="D1973" t="str">
            <v>90995.0</v>
          </cell>
          <cell r="E1973" t="str">
            <v>Coll Tns to I/C MRF</v>
          </cell>
        </row>
        <row r="1974">
          <cell r="D1974" t="str">
            <v>600030.0</v>
          </cell>
          <cell r="E1974" t="str">
            <v>Depr-Heavy Mach &amp; Equip</v>
          </cell>
        </row>
        <row r="1975">
          <cell r="D1975" t="str">
            <v>600070.0</v>
          </cell>
          <cell r="E1975" t="str">
            <v>Depr-Bldg &amp; Imp</v>
          </cell>
        </row>
        <row r="1976">
          <cell r="D1976" t="str">
            <v>306400.0</v>
          </cell>
          <cell r="E1976" t="str">
            <v>MRF Tip Fees  O/S</v>
          </cell>
        </row>
        <row r="1977">
          <cell r="D1977" t="str">
            <v>306460.0</v>
          </cell>
          <cell r="E1977" t="str">
            <v>MRF SOM-OCC O/S</v>
          </cell>
        </row>
        <row r="1978">
          <cell r="D1978" t="str">
            <v>306461.0</v>
          </cell>
          <cell r="E1978" t="str">
            <v>MRF SOM-ONP O/S</v>
          </cell>
        </row>
        <row r="1979">
          <cell r="D1979" t="str">
            <v>306468.0</v>
          </cell>
          <cell r="E1979" t="str">
            <v>MRF SOM-Othr O/S</v>
          </cell>
        </row>
        <row r="1980">
          <cell r="D1980" t="str">
            <v>306468.20</v>
          </cell>
          <cell r="E1980" t="str">
            <v>MRF SOM-Paper O/S</v>
          </cell>
        </row>
        <row r="1981">
          <cell r="D1981" t="str">
            <v>306468.21</v>
          </cell>
          <cell r="E1981" t="str">
            <v>MRF SOM-Plastic O/S</v>
          </cell>
        </row>
        <row r="1982">
          <cell r="D1982" t="str">
            <v>306468.22</v>
          </cell>
          <cell r="E1982" t="str">
            <v>MRF SOM-Aluminum O/S</v>
          </cell>
        </row>
        <row r="1983">
          <cell r="D1983" t="str">
            <v>306468.23</v>
          </cell>
          <cell r="E1983" t="str">
            <v>MRF SOM-Tin O/S</v>
          </cell>
        </row>
        <row r="1984">
          <cell r="D1984" t="str">
            <v>306468.24</v>
          </cell>
          <cell r="E1984" t="str">
            <v>MRF SOM-Metal O/S</v>
          </cell>
        </row>
        <row r="1985">
          <cell r="D1985" t="str">
            <v>306468.25</v>
          </cell>
          <cell r="E1985" t="str">
            <v>MRF SOM-Glass O/S</v>
          </cell>
        </row>
        <row r="1986">
          <cell r="D1986" t="str">
            <v>306468.26</v>
          </cell>
          <cell r="E1986" t="str">
            <v>MRF SOM-Organics O/S</v>
          </cell>
        </row>
        <row r="1987">
          <cell r="D1987" t="str">
            <v>306468.27</v>
          </cell>
          <cell r="E1987" t="str">
            <v>MRF SOM-Other O/S</v>
          </cell>
        </row>
        <row r="1988">
          <cell r="D1988" t="str">
            <v>306469.0</v>
          </cell>
          <cell r="E1988" t="str">
            <v>MRF SOM-Legacy O/S</v>
          </cell>
        </row>
        <row r="1989">
          <cell r="D1989" t="str">
            <v>306470.0</v>
          </cell>
          <cell r="E1989" t="str">
            <v>MRF Tip Fee-OCC O/S</v>
          </cell>
        </row>
        <row r="1990">
          <cell r="D1990" t="str">
            <v>306471.0</v>
          </cell>
          <cell r="E1990" t="str">
            <v>MRF Tip Fee-ONP O/S</v>
          </cell>
        </row>
        <row r="1991">
          <cell r="D1991" t="str">
            <v>306478.0</v>
          </cell>
          <cell r="E1991" t="str">
            <v>MRF Tip Fee-Other O/S</v>
          </cell>
        </row>
        <row r="1992">
          <cell r="D1992" t="str">
            <v>306478.20</v>
          </cell>
          <cell r="E1992" t="str">
            <v>MRF Tip Fee-Paper O/S</v>
          </cell>
        </row>
        <row r="1993">
          <cell r="D1993" t="str">
            <v>306478.21</v>
          </cell>
          <cell r="E1993" t="str">
            <v>MRF Tip Fee-Plastic O/S</v>
          </cell>
        </row>
        <row r="1994">
          <cell r="D1994" t="str">
            <v>306478.22</v>
          </cell>
          <cell r="E1994" t="str">
            <v>MRF Tip Fee-Aluminum O/S</v>
          </cell>
        </row>
        <row r="1995">
          <cell r="D1995" t="str">
            <v>306478.23</v>
          </cell>
          <cell r="E1995" t="str">
            <v>MRF Tip Fee-Tin O/S</v>
          </cell>
        </row>
        <row r="1996">
          <cell r="D1996" t="str">
            <v>306478.24</v>
          </cell>
          <cell r="E1996" t="str">
            <v>MRF Tip Fee-Metal O/S</v>
          </cell>
        </row>
        <row r="1997">
          <cell r="D1997" t="str">
            <v>306478.25</v>
          </cell>
          <cell r="E1997" t="str">
            <v>MRF Tip Fee-Glass O/S</v>
          </cell>
        </row>
        <row r="1998">
          <cell r="D1998" t="str">
            <v>306478.26</v>
          </cell>
          <cell r="E1998" t="str">
            <v>MRF Tip Fee-Organics O/S</v>
          </cell>
        </row>
        <row r="1999">
          <cell r="D1999" t="str">
            <v>306478.27</v>
          </cell>
          <cell r="E1999" t="str">
            <v>MRF Tip Fee- Other O/S</v>
          </cell>
        </row>
        <row r="2000">
          <cell r="D2000" t="str">
            <v>306479.0</v>
          </cell>
          <cell r="E2000" t="str">
            <v>MRF Tip Fee-Legacy O/S</v>
          </cell>
        </row>
        <row r="2001">
          <cell r="D2001" t="str">
            <v>306490.0</v>
          </cell>
          <cell r="E2001" t="str">
            <v>MRF Fr Fee Pass Thru O/S</v>
          </cell>
        </row>
        <row r="2002">
          <cell r="D2002" t="str">
            <v>306495.0</v>
          </cell>
          <cell r="E2002" t="str">
            <v>MRF Env Fee O/S</v>
          </cell>
        </row>
        <row r="2003">
          <cell r="D2003" t="str">
            <v>306496.0</v>
          </cell>
          <cell r="E2003" t="str">
            <v>MRF Fuel Fee O/S</v>
          </cell>
        </row>
        <row r="2004">
          <cell r="D2004" t="str">
            <v>306497.0</v>
          </cell>
          <cell r="E2004" t="str">
            <v>MRF Resale-NewAssets O/S</v>
          </cell>
        </row>
        <row r="2005">
          <cell r="D2005" t="str">
            <v>306498.0</v>
          </cell>
          <cell r="E2005" t="str">
            <v>MRF Donated Services</v>
          </cell>
        </row>
        <row r="2006">
          <cell r="D2006" t="str">
            <v>306499.0</v>
          </cell>
          <cell r="E2006" t="str">
            <v>MRF Other O/S</v>
          </cell>
        </row>
        <row r="2007">
          <cell r="D2007" t="str">
            <v>316400.0</v>
          </cell>
          <cell r="E2007" t="str">
            <v>MRF Tip Fees  I/C</v>
          </cell>
        </row>
        <row r="2008">
          <cell r="D2008" t="str">
            <v>316460.0</v>
          </cell>
          <cell r="E2008" t="str">
            <v>MRF SOM-OCC I/C</v>
          </cell>
        </row>
        <row r="2009">
          <cell r="D2009" t="str">
            <v>316461.0</v>
          </cell>
          <cell r="E2009" t="str">
            <v>MRF SOM-ONP I/C</v>
          </cell>
        </row>
        <row r="2010">
          <cell r="D2010" t="str">
            <v>316468.0</v>
          </cell>
          <cell r="E2010" t="str">
            <v>MRF SOM-Other I/C</v>
          </cell>
        </row>
        <row r="2011">
          <cell r="D2011" t="str">
            <v>316468.20</v>
          </cell>
          <cell r="E2011" t="str">
            <v>MRF SOM-Paper I/C</v>
          </cell>
        </row>
        <row r="2012">
          <cell r="D2012" t="str">
            <v>316468.21</v>
          </cell>
          <cell r="E2012" t="str">
            <v>MRF SOM-Plastic I/C</v>
          </cell>
        </row>
        <row r="2013">
          <cell r="D2013" t="str">
            <v>316468.22</v>
          </cell>
          <cell r="E2013" t="str">
            <v>MRF SOM-Aluminum I/C</v>
          </cell>
        </row>
        <row r="2014">
          <cell r="D2014" t="str">
            <v>316468.23</v>
          </cell>
          <cell r="E2014" t="str">
            <v>MRF SOM-Tin I/C</v>
          </cell>
        </row>
        <row r="2015">
          <cell r="D2015" t="str">
            <v>316468.24</v>
          </cell>
          <cell r="E2015" t="str">
            <v>MRF SOM-Metal I/C</v>
          </cell>
        </row>
        <row r="2016">
          <cell r="D2016" t="str">
            <v>316468.25</v>
          </cell>
          <cell r="E2016" t="str">
            <v>MRF SOM-Glass I/C</v>
          </cell>
        </row>
        <row r="2017">
          <cell r="D2017" t="str">
            <v>316468.26</v>
          </cell>
          <cell r="E2017" t="str">
            <v>MRF SOM-Organics I/C</v>
          </cell>
        </row>
        <row r="2018">
          <cell r="D2018" t="str">
            <v>316468.27</v>
          </cell>
          <cell r="E2018" t="str">
            <v>MRF SOM-Other  I/C</v>
          </cell>
        </row>
        <row r="2019">
          <cell r="D2019" t="str">
            <v>316470.0</v>
          </cell>
          <cell r="E2019" t="str">
            <v>MRF Tip Fee-OCC I/C</v>
          </cell>
        </row>
        <row r="2020">
          <cell r="D2020" t="str">
            <v>316471.0</v>
          </cell>
          <cell r="E2020" t="str">
            <v>MRF Tip Fee-ONP I/C</v>
          </cell>
        </row>
        <row r="2021">
          <cell r="D2021" t="str">
            <v>316478.0</v>
          </cell>
          <cell r="E2021" t="str">
            <v>MRF Tip Fee-Other I/C</v>
          </cell>
        </row>
        <row r="2022">
          <cell r="D2022" t="str">
            <v>316478.20</v>
          </cell>
          <cell r="E2022" t="str">
            <v>MRF Tip Fee-Paper I/C</v>
          </cell>
        </row>
        <row r="2023">
          <cell r="D2023" t="str">
            <v>316478.21</v>
          </cell>
          <cell r="E2023" t="str">
            <v>MRF Tip Fee-Plastic I/C</v>
          </cell>
        </row>
        <row r="2024">
          <cell r="D2024" t="str">
            <v>316478.22</v>
          </cell>
          <cell r="E2024" t="str">
            <v>MRF Tip Fee-Aluminum I/C</v>
          </cell>
        </row>
        <row r="2025">
          <cell r="D2025" t="str">
            <v>316478.23</v>
          </cell>
          <cell r="E2025" t="str">
            <v>MRF Tip Fee-Tin I/C</v>
          </cell>
        </row>
        <row r="2026">
          <cell r="D2026" t="str">
            <v>316478.24</v>
          </cell>
          <cell r="E2026" t="str">
            <v>MRF Tip Fee-Metal I/C</v>
          </cell>
        </row>
        <row r="2027">
          <cell r="D2027" t="str">
            <v>316478.25</v>
          </cell>
          <cell r="E2027" t="str">
            <v>MRF Tip Fee-Glass I/C</v>
          </cell>
        </row>
        <row r="2028">
          <cell r="D2028" t="str">
            <v>316478.26</v>
          </cell>
          <cell r="E2028" t="str">
            <v>MRF Tip Fee-Oragnics I/C</v>
          </cell>
        </row>
        <row r="2029">
          <cell r="D2029" t="str">
            <v>316478.27</v>
          </cell>
          <cell r="E2029" t="str">
            <v>MRF Tip Fee-Other  I/C</v>
          </cell>
        </row>
        <row r="2030">
          <cell r="D2030" t="str">
            <v>316479.0</v>
          </cell>
          <cell r="E2030" t="str">
            <v>MRF Tip Fee-Legacy I/C</v>
          </cell>
        </row>
        <row r="2031">
          <cell r="D2031" t="str">
            <v>316498.0</v>
          </cell>
          <cell r="E2031" t="str">
            <v>MRF Oth Rev Legacy I/C</v>
          </cell>
        </row>
        <row r="2032">
          <cell r="D2032" t="str">
            <v>316499.0</v>
          </cell>
          <cell r="E2032" t="str">
            <v>MRF Other I/C</v>
          </cell>
        </row>
        <row r="2033">
          <cell r="D2033" t="str">
            <v>326400.0</v>
          </cell>
          <cell r="E2033" t="str">
            <v>MRF Tip Fees  I/D</v>
          </cell>
        </row>
        <row r="2034">
          <cell r="D2034" t="str">
            <v>326460.0</v>
          </cell>
          <cell r="E2034" t="str">
            <v>MRF SOM-OCC I/D</v>
          </cell>
        </row>
        <row r="2035">
          <cell r="D2035" t="str">
            <v>326461.0</v>
          </cell>
          <cell r="E2035" t="str">
            <v>MRF SOM-ONP I/D</v>
          </cell>
        </row>
        <row r="2036">
          <cell r="D2036" t="str">
            <v>326468.0</v>
          </cell>
          <cell r="E2036" t="str">
            <v>MRF SOM-Other I/D</v>
          </cell>
        </row>
        <row r="2037">
          <cell r="D2037" t="str">
            <v>326468.20</v>
          </cell>
          <cell r="E2037" t="str">
            <v>MRF SOM-Paper I/D</v>
          </cell>
        </row>
        <row r="2038">
          <cell r="D2038" t="str">
            <v>326468.21</v>
          </cell>
          <cell r="E2038" t="str">
            <v>MRF SOM-Plastic I/D</v>
          </cell>
        </row>
        <row r="2039">
          <cell r="D2039" t="str">
            <v>326468.22</v>
          </cell>
          <cell r="E2039" t="str">
            <v>MRF SOM-Aluminum I/D</v>
          </cell>
        </row>
        <row r="2040">
          <cell r="D2040" t="str">
            <v>326468.23</v>
          </cell>
          <cell r="E2040" t="str">
            <v>MRF SOM-Tin I/D</v>
          </cell>
        </row>
        <row r="2041">
          <cell r="D2041" t="str">
            <v>326468.24</v>
          </cell>
          <cell r="E2041" t="str">
            <v>MRF SOM-Metal I/D</v>
          </cell>
        </row>
        <row r="2042">
          <cell r="D2042" t="str">
            <v>326468.25</v>
          </cell>
          <cell r="E2042" t="str">
            <v>MRF SOM-Glass I/D</v>
          </cell>
        </row>
        <row r="2043">
          <cell r="D2043" t="str">
            <v>326468.26</v>
          </cell>
          <cell r="E2043" t="str">
            <v>MRF SOM-Organics I/D</v>
          </cell>
        </row>
        <row r="2044">
          <cell r="D2044" t="str">
            <v>326468.27</v>
          </cell>
          <cell r="E2044" t="str">
            <v>MRF SOM-Other  I/D</v>
          </cell>
        </row>
        <row r="2045">
          <cell r="D2045" t="str">
            <v>326470.0</v>
          </cell>
          <cell r="E2045" t="str">
            <v>MRF Tip Fee-OCC I/D</v>
          </cell>
        </row>
        <row r="2046">
          <cell r="D2046" t="str">
            <v>326471.0</v>
          </cell>
          <cell r="E2046" t="str">
            <v>MRF Tip Fee-ONP I/D</v>
          </cell>
        </row>
        <row r="2047">
          <cell r="D2047" t="str">
            <v>326478.0</v>
          </cell>
          <cell r="E2047" t="str">
            <v>MRF Tip Fee-Other I/D</v>
          </cell>
        </row>
        <row r="2048">
          <cell r="D2048" t="str">
            <v>326478.20</v>
          </cell>
          <cell r="E2048" t="str">
            <v>MRF Tip Fee-Paper I/D</v>
          </cell>
        </row>
        <row r="2049">
          <cell r="D2049" t="str">
            <v>326478.21</v>
          </cell>
          <cell r="E2049" t="str">
            <v>MRF Tip Fee-Plastic I/D</v>
          </cell>
        </row>
        <row r="2050">
          <cell r="D2050" t="str">
            <v>326478.22</v>
          </cell>
          <cell r="E2050" t="str">
            <v>MRF Tip Fee-Aluminum I/D</v>
          </cell>
        </row>
        <row r="2051">
          <cell r="D2051" t="str">
            <v>326478.23</v>
          </cell>
          <cell r="E2051" t="str">
            <v>MRF Tip Fee-Tin I/D</v>
          </cell>
        </row>
        <row r="2052">
          <cell r="D2052" t="str">
            <v>326478.24</v>
          </cell>
          <cell r="E2052" t="str">
            <v>MRF Tip Fee-Metal I/D</v>
          </cell>
        </row>
        <row r="2053">
          <cell r="D2053" t="str">
            <v>326478.25</v>
          </cell>
          <cell r="E2053" t="str">
            <v>MRF Tip Fee-Glass I/D</v>
          </cell>
        </row>
        <row r="2054">
          <cell r="D2054" t="str">
            <v>326478.26</v>
          </cell>
          <cell r="E2054" t="str">
            <v>MRF Tip Fee-Organics I/D</v>
          </cell>
        </row>
        <row r="2055">
          <cell r="D2055" t="str">
            <v>326478.27</v>
          </cell>
          <cell r="E2055" t="str">
            <v>MRF Tip Fee-Other  I/D</v>
          </cell>
        </row>
        <row r="2056">
          <cell r="D2056" t="str">
            <v>326499.0</v>
          </cell>
          <cell r="E2056" t="str">
            <v>MRF Other I/D</v>
          </cell>
        </row>
        <row r="2057">
          <cell r="D2057" t="str">
            <v>406490.0</v>
          </cell>
          <cell r="E2057" t="str">
            <v>MRF FF Non-Pass Thrgh O/S</v>
          </cell>
        </row>
        <row r="2058">
          <cell r="D2058" t="str">
            <v>406419.0</v>
          </cell>
          <cell r="E2058" t="str">
            <v>MRF Host Fees O/S</v>
          </cell>
        </row>
        <row r="2059">
          <cell r="D2059" t="str">
            <v>406497.0</v>
          </cell>
          <cell r="E2059" t="str">
            <v>MRF CGS Resale-NwAssts O/S</v>
          </cell>
        </row>
        <row r="2060">
          <cell r="D2060" t="str">
            <v>406499.0</v>
          </cell>
          <cell r="E2060" t="str">
            <v>MRF COGS Other O/S</v>
          </cell>
        </row>
        <row r="2061">
          <cell r="D2061" t="str">
            <v>416499.0</v>
          </cell>
          <cell r="E2061" t="str">
            <v>MRF COGS Other Inter/C</v>
          </cell>
        </row>
        <row r="2062">
          <cell r="D2062" t="str">
            <v>426499.0</v>
          </cell>
          <cell r="E2062" t="str">
            <v>MRF COGS Other Intra/D</v>
          </cell>
        </row>
        <row r="2063">
          <cell r="D2063" t="str">
            <v>406400.0</v>
          </cell>
          <cell r="E2063" t="str">
            <v>MRF Disposal O/S</v>
          </cell>
        </row>
        <row r="2064">
          <cell r="D2064" t="str">
            <v>416400.0</v>
          </cell>
          <cell r="E2064" t="str">
            <v>MRF Disposal Inter/C</v>
          </cell>
        </row>
        <row r="2065">
          <cell r="D2065" t="str">
            <v>426400.0</v>
          </cell>
          <cell r="E2065" t="str">
            <v>MRF Disposal Intra/D</v>
          </cell>
        </row>
        <row r="2066">
          <cell r="D2066" t="str">
            <v>406460.0</v>
          </cell>
          <cell r="E2066" t="str">
            <v>MRF COGS Rec OCC O/S</v>
          </cell>
        </row>
        <row r="2067">
          <cell r="D2067" t="str">
            <v>416460.0</v>
          </cell>
          <cell r="E2067" t="str">
            <v>MRF COGS Rec OCC Inter/C</v>
          </cell>
        </row>
        <row r="2068">
          <cell r="D2068" t="str">
            <v>426460.0</v>
          </cell>
          <cell r="E2068" t="str">
            <v>MRF COGS Rec OCC Intra/D</v>
          </cell>
        </row>
        <row r="2069">
          <cell r="D2069" t="str">
            <v>406461.0</v>
          </cell>
          <cell r="E2069" t="str">
            <v>MRF COGS Rec ONP O/S</v>
          </cell>
        </row>
        <row r="2070">
          <cell r="D2070" t="str">
            <v>416461.0</v>
          </cell>
          <cell r="E2070" t="str">
            <v>MRF COGS Rec ONP Inter/C</v>
          </cell>
        </row>
        <row r="2071">
          <cell r="D2071" t="str">
            <v>426461.0</v>
          </cell>
          <cell r="E2071" t="str">
            <v>MRF COGS Rec ONP Intra/D</v>
          </cell>
        </row>
        <row r="2072">
          <cell r="D2072" t="str">
            <v>406468.0</v>
          </cell>
          <cell r="E2072" t="str">
            <v>MRF COGS Recylng-Other O/S</v>
          </cell>
        </row>
        <row r="2073">
          <cell r="D2073" t="str">
            <v>406468.20</v>
          </cell>
          <cell r="E2073" t="str">
            <v>MRF COGS Paper O/S</v>
          </cell>
        </row>
        <row r="2074">
          <cell r="D2074" t="str">
            <v>406468.21</v>
          </cell>
          <cell r="E2074" t="str">
            <v>MRF COGS Plastic O/S</v>
          </cell>
        </row>
        <row r="2075">
          <cell r="D2075" t="str">
            <v>406468.22</v>
          </cell>
          <cell r="E2075" t="str">
            <v>MRF COGS Aluminum O/S</v>
          </cell>
        </row>
        <row r="2076">
          <cell r="D2076" t="str">
            <v>406468.23</v>
          </cell>
          <cell r="E2076" t="str">
            <v>MRF COGS Tin O/S</v>
          </cell>
        </row>
        <row r="2077">
          <cell r="D2077" t="str">
            <v>406468.24</v>
          </cell>
          <cell r="E2077" t="str">
            <v>MRF COGS Metal O/S</v>
          </cell>
        </row>
        <row r="2078">
          <cell r="D2078" t="str">
            <v>406468.25</v>
          </cell>
          <cell r="E2078" t="str">
            <v>MRF COGS Glass O/S</v>
          </cell>
        </row>
        <row r="2079">
          <cell r="D2079" t="str">
            <v>406468.26</v>
          </cell>
          <cell r="E2079" t="str">
            <v>MRF COGS Organics O/S</v>
          </cell>
        </row>
        <row r="2080">
          <cell r="D2080" t="str">
            <v>406468.27</v>
          </cell>
          <cell r="E2080" t="str">
            <v>MRF COGS  Other O/S</v>
          </cell>
        </row>
        <row r="2081">
          <cell r="D2081" t="str">
            <v>406469.0</v>
          </cell>
          <cell r="E2081" t="str">
            <v>MRF COGS Legacy O/S</v>
          </cell>
        </row>
        <row r="2082">
          <cell r="D2082" t="str">
            <v>416468.0</v>
          </cell>
          <cell r="E2082" t="str">
            <v>MRF COGS Recylng-Other Inter/C</v>
          </cell>
        </row>
        <row r="2083">
          <cell r="D2083" t="str">
            <v>416468.20</v>
          </cell>
          <cell r="E2083" t="str">
            <v>MRF COGS Rec Inter/C OthPaper</v>
          </cell>
        </row>
        <row r="2084">
          <cell r="D2084" t="str">
            <v>416468.21</v>
          </cell>
          <cell r="E2084" t="str">
            <v>MRF COGS Rec Inter/C Plastic</v>
          </cell>
        </row>
        <row r="2085">
          <cell r="D2085" t="str">
            <v>416468.22</v>
          </cell>
          <cell r="E2085" t="str">
            <v>MRF COGS Rec Inter/C Aluminum</v>
          </cell>
        </row>
        <row r="2086">
          <cell r="D2086" t="str">
            <v>416468.23</v>
          </cell>
          <cell r="E2086" t="str">
            <v>MRF COGS Rec Inter/C Tin</v>
          </cell>
        </row>
        <row r="2087">
          <cell r="D2087" t="str">
            <v>416468.24</v>
          </cell>
          <cell r="E2087" t="str">
            <v>MRF COGS Rec Inter/C OthMetal</v>
          </cell>
        </row>
        <row r="2088">
          <cell r="D2088" t="str">
            <v>416468.25</v>
          </cell>
          <cell r="E2088" t="str">
            <v>MRF COGS Rec Inter/C Glass</v>
          </cell>
        </row>
        <row r="2089">
          <cell r="D2089" t="str">
            <v>416468.26</v>
          </cell>
          <cell r="E2089" t="str">
            <v>MRF COGS Rec Inter/C Organics</v>
          </cell>
        </row>
        <row r="2090">
          <cell r="D2090" t="str">
            <v>416468.27</v>
          </cell>
          <cell r="E2090" t="str">
            <v>MRF COGS Rec Inter/C Other</v>
          </cell>
        </row>
        <row r="2091">
          <cell r="D2091" t="str">
            <v>426468.0</v>
          </cell>
          <cell r="E2091" t="str">
            <v>MRF COGS Recylng-Other Intra/D</v>
          </cell>
        </row>
        <row r="2092">
          <cell r="D2092" t="str">
            <v>426468.20</v>
          </cell>
          <cell r="E2092" t="str">
            <v>MRF COGS Rec Intra/D OthPaper</v>
          </cell>
        </row>
        <row r="2093">
          <cell r="D2093" t="str">
            <v>426468.21</v>
          </cell>
          <cell r="E2093" t="str">
            <v>MRF COGS Rec Intra/D Plastic</v>
          </cell>
        </row>
        <row r="2094">
          <cell r="D2094" t="str">
            <v>426468.22</v>
          </cell>
          <cell r="E2094" t="str">
            <v>MRF COGS Rec Intra/D Aluminum</v>
          </cell>
        </row>
        <row r="2095">
          <cell r="D2095" t="str">
            <v>426468.23</v>
          </cell>
          <cell r="E2095" t="str">
            <v>MRF COGS Rec Intra/D Tin</v>
          </cell>
        </row>
        <row r="2096">
          <cell r="D2096" t="str">
            <v>426468.24</v>
          </cell>
          <cell r="E2096" t="str">
            <v>MRF COGS Rec Intra/D OthMetal</v>
          </cell>
        </row>
        <row r="2097">
          <cell r="D2097" t="str">
            <v>426468.25</v>
          </cell>
          <cell r="E2097" t="str">
            <v>MRF COGS Rec Intra/D Glass</v>
          </cell>
        </row>
        <row r="2098">
          <cell r="D2098" t="str">
            <v>426468.26</v>
          </cell>
          <cell r="E2098" t="str">
            <v>MRF COGS Rec Intra/D Organics</v>
          </cell>
        </row>
        <row r="2099">
          <cell r="D2099" t="str">
            <v>426468.27</v>
          </cell>
          <cell r="E2099" t="str">
            <v>MRF COGS Rec Intra/D Other</v>
          </cell>
        </row>
        <row r="2100">
          <cell r="D2100" t="str">
            <v>406492.0</v>
          </cell>
          <cell r="E2100" t="str">
            <v>MRF Subcontract O/S</v>
          </cell>
        </row>
        <row r="2101">
          <cell r="D2101" t="str">
            <v>426492.0</v>
          </cell>
          <cell r="E2101" t="str">
            <v>MRF Subcontract Intra/D</v>
          </cell>
        </row>
        <row r="2102">
          <cell r="D2102" t="str">
            <v>406494.0</v>
          </cell>
          <cell r="E2102" t="str">
            <v>MRF Inactive</v>
          </cell>
        </row>
        <row r="2103">
          <cell r="D2103" t="str">
            <v>406495.0</v>
          </cell>
          <cell r="E2103" t="str">
            <v>MRF 3rd Party Hauling O/S</v>
          </cell>
        </row>
        <row r="2104">
          <cell r="D2104" t="str">
            <v>416492.0</v>
          </cell>
          <cell r="E2104" t="str">
            <v>MRF Subcontract Inter/C</v>
          </cell>
        </row>
        <row r="2105">
          <cell r="D2105" t="str">
            <v>416495.0</v>
          </cell>
          <cell r="E2105" t="str">
            <v>MRF 3rd Party Hauling I/C</v>
          </cell>
        </row>
        <row r="2106">
          <cell r="D2106" t="str">
            <v>81640.0</v>
          </cell>
          <cell r="E2106" t="str">
            <v>MRF Drivers</v>
          </cell>
        </row>
        <row r="2107">
          <cell r="D2107" t="str">
            <v>81641.0</v>
          </cell>
          <cell r="E2107" t="str">
            <v>MRF Helpers</v>
          </cell>
        </row>
        <row r="2108">
          <cell r="D2108" t="str">
            <v>64200.0</v>
          </cell>
          <cell r="E2108" t="str">
            <v>MRF-Waste Tns Recd O/S</v>
          </cell>
        </row>
        <row r="2109">
          <cell r="D2109" t="str">
            <v>64201.0</v>
          </cell>
          <cell r="E2109" t="str">
            <v>MRF-Waste Tns Recd I/C</v>
          </cell>
        </row>
        <row r="2110">
          <cell r="D2110" t="str">
            <v>64300.0</v>
          </cell>
          <cell r="E2110" t="str">
            <v>MRF-OCC Tns Recd O/S</v>
          </cell>
        </row>
        <row r="2111">
          <cell r="D2111" t="str">
            <v>64301.0</v>
          </cell>
          <cell r="E2111" t="str">
            <v>MRF-OCC Tns Recd I/C</v>
          </cell>
        </row>
        <row r="2112">
          <cell r="D2112" t="str">
            <v>64302.0</v>
          </cell>
          <cell r="E2112" t="str">
            <v>MRF-ONP Tns Recd O/S</v>
          </cell>
        </row>
        <row r="2113">
          <cell r="D2113" t="str">
            <v>64303.0</v>
          </cell>
          <cell r="E2113" t="str">
            <v>MRF-ONP Tns Recd I/C</v>
          </cell>
        </row>
        <row r="2114">
          <cell r="D2114" t="str">
            <v>64338.0</v>
          </cell>
          <cell r="E2114" t="str">
            <v>MRF-RecylOth Tns Recd O/S</v>
          </cell>
        </row>
        <row r="2115">
          <cell r="D2115" t="str">
            <v>64339.0</v>
          </cell>
          <cell r="E2115" t="str">
            <v>MRF-RecylOth Tns Recd I/C</v>
          </cell>
        </row>
        <row r="2116">
          <cell r="D2116" t="str">
            <v>64220.0</v>
          </cell>
          <cell r="E2116" t="str">
            <v>MRF-Disposal Tns O/S</v>
          </cell>
        </row>
        <row r="2117">
          <cell r="D2117" t="str">
            <v>64221.0</v>
          </cell>
          <cell r="E2117" t="str">
            <v>MRF-Disposal Tns I/C</v>
          </cell>
        </row>
        <row r="2118">
          <cell r="D2118" t="str">
            <v>64350.0</v>
          </cell>
          <cell r="E2118" t="str">
            <v>MRF-OCC Tns Sold O/S</v>
          </cell>
        </row>
        <row r="2119">
          <cell r="D2119" t="str">
            <v>64351.0</v>
          </cell>
          <cell r="E2119" t="str">
            <v>MRF-OCC Tns Sold I/C</v>
          </cell>
        </row>
        <row r="2120">
          <cell r="D2120" t="str">
            <v>64352.0</v>
          </cell>
          <cell r="E2120" t="str">
            <v>MRF-ONP Tns Sold O/S</v>
          </cell>
        </row>
        <row r="2121">
          <cell r="D2121" t="str">
            <v>64353.0</v>
          </cell>
          <cell r="E2121" t="str">
            <v>MRF-ONP Tns Sold-I/C</v>
          </cell>
        </row>
        <row r="2122">
          <cell r="D2122" t="str">
            <v>64378.0</v>
          </cell>
          <cell r="E2122" t="str">
            <v>MRF-RecylOth Tns Sold O/S</v>
          </cell>
        </row>
        <row r="2123">
          <cell r="D2123" t="str">
            <v>64379.0</v>
          </cell>
          <cell r="E2123" t="str">
            <v>MRF-RecylOth Tns Sold I/C</v>
          </cell>
        </row>
        <row r="2124">
          <cell r="D2124" t="str">
            <v>64500.0</v>
          </cell>
          <cell r="E2124" t="str">
            <v>MRF-Rate Increase</v>
          </cell>
        </row>
        <row r="2125">
          <cell r="D2125" t="str">
            <v>64501.0</v>
          </cell>
          <cell r="E2125" t="str">
            <v>MRF-Fuel Rate Increase</v>
          </cell>
        </row>
        <row r="2126">
          <cell r="D2126" t="str">
            <v>64502.0</v>
          </cell>
          <cell r="E2126" t="str">
            <v>MRF-Env Rate Increase</v>
          </cell>
        </row>
        <row r="2127">
          <cell r="D2127" t="str">
            <v>64020.0</v>
          </cell>
          <cell r="E2127" t="str">
            <v>InActive3</v>
          </cell>
        </row>
        <row r="2128">
          <cell r="D2128" t="str">
            <v>64025.0</v>
          </cell>
          <cell r="E2128" t="str">
            <v>InActive :</v>
          </cell>
        </row>
        <row r="2129">
          <cell r="D2129" t="str">
            <v>64205.0</v>
          </cell>
          <cell r="E2129" t="str">
            <v>InActive  .</v>
          </cell>
        </row>
        <row r="2130">
          <cell r="D2130" t="str">
            <v>64196.0</v>
          </cell>
          <cell r="E2130" t="str">
            <v>MRF-Tractor/Ave Age</v>
          </cell>
        </row>
        <row r="2131">
          <cell r="D2131" t="str">
            <v>64197.0</v>
          </cell>
          <cell r="E2131" t="str">
            <v>MRF-Loader/Ave Age</v>
          </cell>
        </row>
        <row r="2132">
          <cell r="D2132" t="str">
            <v>64980.0</v>
          </cell>
          <cell r="E2132" t="str">
            <v>MRF-PI Rest</v>
          </cell>
        </row>
        <row r="2133">
          <cell r="D2133" t="str">
            <v>64981.0</v>
          </cell>
          <cell r="E2133" t="str">
            <v>MRF-PI Open</v>
          </cell>
        </row>
        <row r="2134">
          <cell r="D2134" t="str">
            <v>64989.0</v>
          </cell>
          <cell r="E2134" t="str">
            <v>MRF-Internal PI</v>
          </cell>
        </row>
        <row r="2135">
          <cell r="D2135" t="str">
            <v>64990.0</v>
          </cell>
          <cell r="E2135" t="str">
            <v>MRF-Franch/Muni PI</v>
          </cell>
        </row>
        <row r="2136">
          <cell r="D2136" t="str">
            <v>64995.10</v>
          </cell>
          <cell r="E2136" t="str">
            <v>MRF-Restrict</v>
          </cell>
        </row>
        <row r="2137">
          <cell r="D2137" t="str">
            <v>64995.40</v>
          </cell>
          <cell r="E2137" t="str">
            <v>MRF-w/o Restrict</v>
          </cell>
        </row>
        <row r="2138">
          <cell r="D2138" t="str">
            <v>64995.90</v>
          </cell>
          <cell r="E2138" t="str">
            <v>MRF-Franch/Muni</v>
          </cell>
        </row>
        <row r="2139">
          <cell r="D2139" t="str">
            <v>64995.200</v>
          </cell>
          <cell r="E2139" t="str">
            <v>MRF-Internal PI.</v>
          </cell>
        </row>
        <row r="2140">
          <cell r="D2140" t="str">
            <v>64996.10</v>
          </cell>
          <cell r="E2140" t="str">
            <v>MRF-Rev Restrict</v>
          </cell>
        </row>
        <row r="2141">
          <cell r="D2141" t="str">
            <v>64996.40</v>
          </cell>
          <cell r="E2141" t="str">
            <v>MRF-Rev w/o Restrict</v>
          </cell>
        </row>
        <row r="2142">
          <cell r="D2142" t="str">
            <v>64996.90</v>
          </cell>
          <cell r="E2142" t="str">
            <v>MRF-Rev Franch/Muni</v>
          </cell>
        </row>
        <row r="2143">
          <cell r="D2143" t="str">
            <v>64000.0</v>
          </cell>
          <cell r="E2143" t="str">
            <v>MRF-Workdays</v>
          </cell>
        </row>
        <row r="2144">
          <cell r="D2144" t="str">
            <v>64007.0</v>
          </cell>
          <cell r="E2144" t="str">
            <v>MRF-# of MRFs</v>
          </cell>
        </row>
        <row r="2145">
          <cell r="D2145" t="str">
            <v>64015.0</v>
          </cell>
          <cell r="E2145" t="str">
            <v>MRF-Customers</v>
          </cell>
        </row>
        <row r="2146">
          <cell r="D2146" t="str">
            <v>64100.0</v>
          </cell>
          <cell r="E2146" t="str">
            <v>MRF-Trucks/Roll-Off</v>
          </cell>
        </row>
        <row r="2147">
          <cell r="D2147" t="str">
            <v>64120.0</v>
          </cell>
          <cell r="E2147" t="str">
            <v>MRF-Trucks/Recycle</v>
          </cell>
        </row>
        <row r="2148">
          <cell r="D2148" t="str">
            <v>64122.0</v>
          </cell>
          <cell r="E2148" t="str">
            <v>MRF-Trucks/RPV Other</v>
          </cell>
        </row>
        <row r="2149">
          <cell r="D2149" t="str">
            <v>64125.0</v>
          </cell>
          <cell r="E2149" t="str">
            <v>MRF-Tractors</v>
          </cell>
        </row>
        <row r="2150">
          <cell r="D2150" t="str">
            <v>64126.0</v>
          </cell>
          <cell r="E2150" t="str">
            <v>MRF-Trailers</v>
          </cell>
        </row>
        <row r="2151">
          <cell r="D2151" t="str">
            <v>64132.0</v>
          </cell>
          <cell r="E2151" t="str">
            <v>MRF-Dozers</v>
          </cell>
        </row>
        <row r="2152">
          <cell r="D2152" t="str">
            <v>64133.0</v>
          </cell>
          <cell r="E2152" t="str">
            <v>MRF-Backhoes</v>
          </cell>
        </row>
        <row r="2153">
          <cell r="D2153" t="str">
            <v>64134.0</v>
          </cell>
          <cell r="E2153" t="str">
            <v>MRF-Excavators</v>
          </cell>
        </row>
        <row r="2154">
          <cell r="D2154" t="str">
            <v>64135.0</v>
          </cell>
          <cell r="E2154" t="str">
            <v>MRF-Skid Steer Loader</v>
          </cell>
        </row>
        <row r="2155">
          <cell r="D2155" t="str">
            <v>64136.0</v>
          </cell>
          <cell r="E2155" t="str">
            <v>MRF-Wheel Loaders</v>
          </cell>
        </row>
        <row r="2156">
          <cell r="D2156" t="str">
            <v>306910.0</v>
          </cell>
          <cell r="E2156" t="str">
            <v>NC Tip Fees O/S</v>
          </cell>
        </row>
        <row r="2157">
          <cell r="D2157" t="str">
            <v>306920.0</v>
          </cell>
          <cell r="E2157" t="str">
            <v>NC Remediation O/S</v>
          </cell>
        </row>
        <row r="2158">
          <cell r="D2158" t="str">
            <v>306930.0</v>
          </cell>
          <cell r="E2158" t="str">
            <v>NC Construction O/S</v>
          </cell>
        </row>
        <row r="2159">
          <cell r="D2159" t="str">
            <v>306944.0</v>
          </cell>
          <cell r="E2159" t="str">
            <v>NC Composting O/S</v>
          </cell>
        </row>
        <row r="2160">
          <cell r="D2160" t="str">
            <v>306944.40</v>
          </cell>
          <cell r="E2160" t="str">
            <v>NC Compost-Bulk O/S</v>
          </cell>
        </row>
        <row r="2161">
          <cell r="D2161" t="str">
            <v>306944.50</v>
          </cell>
          <cell r="E2161" t="str">
            <v>NC Compost-Bagged O/S</v>
          </cell>
        </row>
        <row r="2162">
          <cell r="D2162" t="str">
            <v>306944.60</v>
          </cell>
          <cell r="E2162" t="str">
            <v>NC Compost-Stn/Rock O/S</v>
          </cell>
        </row>
        <row r="2163">
          <cell r="D2163" t="str">
            <v>306944.70</v>
          </cell>
          <cell r="E2163" t="str">
            <v>NC Compost-Frwood O/S</v>
          </cell>
        </row>
        <row r="2164">
          <cell r="D2164" t="str">
            <v>306980.0</v>
          </cell>
          <cell r="E2164" t="str">
            <v>NC Cust Discounts O/S</v>
          </cell>
        </row>
        <row r="2165">
          <cell r="D2165" t="str">
            <v>306982.0</v>
          </cell>
          <cell r="E2165" t="str">
            <v>NC Vol Incentive O/S</v>
          </cell>
        </row>
        <row r="2166">
          <cell r="D2166" t="str">
            <v>306990.0</v>
          </cell>
          <cell r="E2166" t="str">
            <v>NC FF Pass Thru O/S</v>
          </cell>
        </row>
        <row r="2167">
          <cell r="D2167" t="str">
            <v>306992.0</v>
          </cell>
          <cell r="E2167" t="str">
            <v>NC Rent O/S</v>
          </cell>
        </row>
        <row r="2168">
          <cell r="D2168" t="str">
            <v>306995.0</v>
          </cell>
          <cell r="E2168" t="str">
            <v>NC Env Fee O/S</v>
          </cell>
        </row>
        <row r="2169">
          <cell r="D2169" t="str">
            <v>306996.0</v>
          </cell>
          <cell r="E2169" t="str">
            <v>NC Fuel Fee O/S</v>
          </cell>
        </row>
        <row r="2170">
          <cell r="D2170" t="str">
            <v>306997.0</v>
          </cell>
          <cell r="E2170" t="str">
            <v>NC Resale-NwAssts O/S</v>
          </cell>
        </row>
        <row r="2171">
          <cell r="D2171" t="str">
            <v>306998.0</v>
          </cell>
          <cell r="E2171" t="str">
            <v>NC Donated Services</v>
          </cell>
        </row>
        <row r="2172">
          <cell r="D2172" t="str">
            <v>306999.0</v>
          </cell>
          <cell r="E2172" t="str">
            <v>NC Othr O/S</v>
          </cell>
        </row>
        <row r="2173">
          <cell r="D2173" t="str">
            <v>316910.0</v>
          </cell>
          <cell r="E2173" t="str">
            <v>NC Tip Fees I/C</v>
          </cell>
        </row>
        <row r="2174">
          <cell r="D2174" t="str">
            <v>316920.0</v>
          </cell>
          <cell r="E2174" t="str">
            <v>NC Remediation I/C</v>
          </cell>
        </row>
        <row r="2175">
          <cell r="D2175" t="str">
            <v>316930.0</v>
          </cell>
          <cell r="E2175" t="str">
            <v>NC Construction I/C</v>
          </cell>
        </row>
        <row r="2176">
          <cell r="D2176" t="str">
            <v>316944.0</v>
          </cell>
          <cell r="E2176" t="str">
            <v>NC Composting I/C</v>
          </cell>
        </row>
        <row r="2177">
          <cell r="D2177" t="str">
            <v>316992.0</v>
          </cell>
          <cell r="E2177" t="str">
            <v>NC Rent I/C</v>
          </cell>
        </row>
        <row r="2178">
          <cell r="D2178" t="str">
            <v>316998.0</v>
          </cell>
          <cell r="E2178" t="str">
            <v>NC Oth Rev Legacy I/C</v>
          </cell>
        </row>
        <row r="2179">
          <cell r="D2179" t="str">
            <v>316999.0</v>
          </cell>
          <cell r="E2179" t="str">
            <v>NC Othr I/C</v>
          </cell>
        </row>
        <row r="2180">
          <cell r="D2180" t="str">
            <v>326910.0</v>
          </cell>
          <cell r="E2180" t="str">
            <v>NC Tip Fees I/D</v>
          </cell>
        </row>
        <row r="2181">
          <cell r="D2181" t="str">
            <v>326920.0</v>
          </cell>
          <cell r="E2181" t="str">
            <v>NC Remediation I/D</v>
          </cell>
        </row>
        <row r="2182">
          <cell r="D2182" t="str">
            <v>326944.0</v>
          </cell>
          <cell r="E2182" t="str">
            <v>NC Composting I/D</v>
          </cell>
        </row>
        <row r="2183">
          <cell r="D2183" t="str">
            <v>326992.0</v>
          </cell>
          <cell r="E2183" t="str">
            <v>NC Rent I/D</v>
          </cell>
        </row>
        <row r="2184">
          <cell r="D2184" t="str">
            <v>326999.0</v>
          </cell>
          <cell r="E2184" t="str">
            <v>NC Other I/D</v>
          </cell>
        </row>
        <row r="2185">
          <cell r="D2185" t="str">
            <v>69146.0</v>
          </cell>
          <cell r="E2185" t="str">
            <v>NC-Drivers</v>
          </cell>
        </row>
        <row r="2186">
          <cell r="D2186" t="str">
            <v>69147.0</v>
          </cell>
          <cell r="E2186" t="str">
            <v>NC-Helpers</v>
          </cell>
        </row>
        <row r="2187">
          <cell r="D2187" t="str">
            <v>406990.0</v>
          </cell>
          <cell r="E2187" t="str">
            <v>NC FF Non-Pass Thru O/S</v>
          </cell>
        </row>
        <row r="2188">
          <cell r="D2188" t="str">
            <v>406997.0</v>
          </cell>
          <cell r="E2188" t="str">
            <v>NC COGS Resale-NwAssts O/S</v>
          </cell>
        </row>
        <row r="2189">
          <cell r="D2189" t="str">
            <v>406999.0</v>
          </cell>
          <cell r="E2189" t="str">
            <v>NC COGS Other O/S</v>
          </cell>
        </row>
        <row r="2190">
          <cell r="D2190" t="str">
            <v>416999.0</v>
          </cell>
          <cell r="E2190" t="str">
            <v>NC CGS Other I/C</v>
          </cell>
        </row>
        <row r="2191">
          <cell r="D2191" t="str">
            <v>426999.0</v>
          </cell>
          <cell r="E2191" t="str">
            <v>NC COGS Other Intra/D</v>
          </cell>
        </row>
        <row r="2192">
          <cell r="D2192" t="str">
            <v>406900.0</v>
          </cell>
          <cell r="E2192" t="str">
            <v>NC Disposal O/S</v>
          </cell>
        </row>
        <row r="2193">
          <cell r="D2193" t="str">
            <v>416900.0</v>
          </cell>
          <cell r="E2193" t="str">
            <v>NC Disposal I/C</v>
          </cell>
        </row>
        <row r="2194">
          <cell r="D2194" t="str">
            <v>426900.0</v>
          </cell>
          <cell r="E2194" t="str">
            <v>NC Disposal Intra/D</v>
          </cell>
        </row>
        <row r="2195">
          <cell r="D2195" t="str">
            <v>406992.0</v>
          </cell>
          <cell r="E2195" t="str">
            <v>NC Subcontract O/S</v>
          </cell>
        </row>
        <row r="2196">
          <cell r="D2196" t="str">
            <v>406994.0</v>
          </cell>
          <cell r="E2196" t="str">
            <v>NC Hauling O/S</v>
          </cell>
        </row>
        <row r="2197">
          <cell r="D2197" t="str">
            <v>406920.0</v>
          </cell>
          <cell r="E2197" t="str">
            <v>NC CGS Remediation O/S</v>
          </cell>
        </row>
        <row r="2198">
          <cell r="D2198" t="str">
            <v>406930.0</v>
          </cell>
          <cell r="E2198" t="str">
            <v>NC CGS Construction O/S</v>
          </cell>
        </row>
        <row r="2199">
          <cell r="D2199" t="str">
            <v>416920.0</v>
          </cell>
          <cell r="E2199" t="str">
            <v>NC CGS Remediation I/C</v>
          </cell>
        </row>
        <row r="2200">
          <cell r="D2200" t="str">
            <v>416930.0</v>
          </cell>
          <cell r="E2200" t="str">
            <v>NC CGS Construction I/C</v>
          </cell>
        </row>
        <row r="2201">
          <cell r="D2201" t="str">
            <v>406940.0</v>
          </cell>
          <cell r="E2201" t="str">
            <v>Inactive - Do Not Use</v>
          </cell>
        </row>
        <row r="2202">
          <cell r="D2202" t="str">
            <v>406944.0</v>
          </cell>
          <cell r="E2202" t="str">
            <v>NC COGS Composting O/S</v>
          </cell>
        </row>
        <row r="2203">
          <cell r="D2203" t="str">
            <v>406944.40</v>
          </cell>
          <cell r="E2203" t="str">
            <v>NC COGS Bulk O/S</v>
          </cell>
        </row>
        <row r="2204">
          <cell r="D2204" t="str">
            <v>406944.50</v>
          </cell>
          <cell r="E2204" t="str">
            <v>NC COGS Bagged O/S</v>
          </cell>
        </row>
        <row r="2205">
          <cell r="D2205" t="str">
            <v>406944.60</v>
          </cell>
          <cell r="E2205" t="str">
            <v>NC COGS Stone O/S</v>
          </cell>
        </row>
        <row r="2206">
          <cell r="D2206" t="str">
            <v>406944.70</v>
          </cell>
          <cell r="E2206" t="str">
            <v>NC COGS Firewood O/S</v>
          </cell>
        </row>
        <row r="2207">
          <cell r="D2207" t="str">
            <v>416944.0</v>
          </cell>
          <cell r="E2207" t="str">
            <v>NC CGS Compost I/C</v>
          </cell>
        </row>
        <row r="2208">
          <cell r="D2208" t="str">
            <v>406946.0</v>
          </cell>
          <cell r="E2208" t="str">
            <v>NC PO Variance O/S</v>
          </cell>
        </row>
        <row r="2209">
          <cell r="D2209" t="str">
            <v>406946.40</v>
          </cell>
          <cell r="E2209" t="str">
            <v>NC PO Var Bulk O/S</v>
          </cell>
        </row>
        <row r="2210">
          <cell r="D2210" t="str">
            <v>406946.50</v>
          </cell>
          <cell r="E2210" t="str">
            <v>NC PO Var Bagged O/S</v>
          </cell>
        </row>
        <row r="2211">
          <cell r="D2211" t="str">
            <v>406946.60</v>
          </cell>
          <cell r="E2211" t="str">
            <v>NC PO Var Stone O/S</v>
          </cell>
        </row>
        <row r="2212">
          <cell r="D2212" t="str">
            <v>406946.70</v>
          </cell>
          <cell r="E2212" t="str">
            <v>NC PO Var Firewood O/S</v>
          </cell>
        </row>
        <row r="2213">
          <cell r="D2213" t="str">
            <v>406949.0</v>
          </cell>
          <cell r="E2213" t="str">
            <v>NC Inv Adj O/S</v>
          </cell>
        </row>
        <row r="2214">
          <cell r="D2214" t="str">
            <v>406949.40</v>
          </cell>
          <cell r="E2214" t="str">
            <v>NC Inv Adj Bulk O/S</v>
          </cell>
        </row>
        <row r="2215">
          <cell r="D2215" t="str">
            <v>406949.50</v>
          </cell>
          <cell r="E2215" t="str">
            <v>NC Inv Adj Bagged O/S</v>
          </cell>
        </row>
        <row r="2216">
          <cell r="D2216" t="str">
            <v>406949.60</v>
          </cell>
          <cell r="E2216" t="str">
            <v>NC Inv Adj Stone O/S</v>
          </cell>
        </row>
        <row r="2217">
          <cell r="D2217" t="str">
            <v>406949.70</v>
          </cell>
          <cell r="E2217" t="str">
            <v>NC Inv Adj Firewood O/S</v>
          </cell>
        </row>
        <row r="2218">
          <cell r="D2218" t="str">
            <v>406950.0</v>
          </cell>
          <cell r="E2218" t="str">
            <v>NC Contra-Letco O/S</v>
          </cell>
        </row>
        <row r="2219">
          <cell r="D2219" t="str">
            <v>406950.10</v>
          </cell>
          <cell r="E2219" t="str">
            <v>NC Contra-Labor O/S</v>
          </cell>
        </row>
        <row r="2220">
          <cell r="D2220" t="str">
            <v>406950.20</v>
          </cell>
          <cell r="E2220" t="str">
            <v>NC Contra-Variable O/S</v>
          </cell>
        </row>
        <row r="2221">
          <cell r="D2221" t="str">
            <v>406950.30</v>
          </cell>
          <cell r="E2221" t="str">
            <v>NC Contra-Fixed O/S</v>
          </cell>
        </row>
        <row r="2222">
          <cell r="D2222" t="str">
            <v>69500.0</v>
          </cell>
          <cell r="E2222" t="str">
            <v>NC-Rate Increase</v>
          </cell>
        </row>
        <row r="2223">
          <cell r="D2223" t="str">
            <v>69501.0</v>
          </cell>
          <cell r="E2223" t="str">
            <v>NC-Fuel Rate Increase</v>
          </cell>
        </row>
        <row r="2224">
          <cell r="D2224" t="str">
            <v>69502.0</v>
          </cell>
          <cell r="E2224" t="str">
            <v>NC-Env Rate Increase</v>
          </cell>
        </row>
        <row r="2225">
          <cell r="D2225" t="str">
            <v>69008.0</v>
          </cell>
          <cell r="E2225" t="str">
            <v>NC-# Composting Fac</v>
          </cell>
        </row>
        <row r="2226">
          <cell r="D2226" t="str">
            <v>69009.0</v>
          </cell>
          <cell r="E2226" t="str">
            <v>NC-# Remed Fac</v>
          </cell>
        </row>
        <row r="2227">
          <cell r="D2227" t="str">
            <v>69010.0</v>
          </cell>
          <cell r="E2227" t="str">
            <v>NC-# Other Fac</v>
          </cell>
        </row>
        <row r="2228">
          <cell r="D2228" t="str">
            <v>69100.0</v>
          </cell>
          <cell r="E2228" t="str">
            <v>NC-Trucks/Rolloff</v>
          </cell>
        </row>
        <row r="2229">
          <cell r="D2229" t="str">
            <v>69122.0</v>
          </cell>
          <cell r="E2229" t="str">
            <v>NC-Trucks/RPV Other</v>
          </cell>
        </row>
        <row r="2230">
          <cell r="D2230" t="str">
            <v>69125.0</v>
          </cell>
          <cell r="E2230" t="str">
            <v>NC-Tractors</v>
          </cell>
        </row>
        <row r="2231">
          <cell r="D2231" t="str">
            <v>69126.0</v>
          </cell>
          <cell r="E2231" t="str">
            <v>NC-Trailers</v>
          </cell>
        </row>
        <row r="2232">
          <cell r="D2232" t="str">
            <v>69132.0</v>
          </cell>
          <cell r="E2232" t="str">
            <v>NC-Dozers</v>
          </cell>
        </row>
        <row r="2233">
          <cell r="D2233" t="str">
            <v>69133.0</v>
          </cell>
          <cell r="E2233" t="str">
            <v>NC-Backhoes</v>
          </cell>
        </row>
        <row r="2234">
          <cell r="D2234" t="str">
            <v>69134.0</v>
          </cell>
          <cell r="E2234" t="str">
            <v>NC-Excavators</v>
          </cell>
        </row>
        <row r="2235">
          <cell r="D2235" t="str">
            <v>69135.0</v>
          </cell>
          <cell r="E2235" t="str">
            <v>NC-Skid Steer Loaders</v>
          </cell>
        </row>
        <row r="2236">
          <cell r="D2236" t="str">
            <v>69136.0</v>
          </cell>
          <cell r="E2236" t="str">
            <v>NC-Wheel Loaders</v>
          </cell>
        </row>
        <row r="2237">
          <cell r="D2237" t="str">
            <v>69137.0</v>
          </cell>
          <cell r="E2237" t="str">
            <v>NC-Track Loader</v>
          </cell>
        </row>
        <row r="2238">
          <cell r="D2238" t="str">
            <v>69138.0</v>
          </cell>
          <cell r="E2238" t="str">
            <v>NC-ADT</v>
          </cell>
        </row>
        <row r="2239">
          <cell r="D2239" t="str">
            <v>69139.0</v>
          </cell>
          <cell r="E2239" t="str">
            <v>NC-Dump Trucks</v>
          </cell>
        </row>
        <row r="2240">
          <cell r="D2240" t="str">
            <v>69140.0</v>
          </cell>
          <cell r="E2240" t="str">
            <v>NC-Scrapers</v>
          </cell>
        </row>
        <row r="2241">
          <cell r="D2241" t="str">
            <v>69142.0</v>
          </cell>
          <cell r="E2241" t="str">
            <v>NC-Motorgraders</v>
          </cell>
        </row>
        <row r="2242">
          <cell r="D2242" t="str">
            <v>69156.0</v>
          </cell>
          <cell r="E2242" t="str">
            <v>NC-Recycling Tons Sold</v>
          </cell>
        </row>
        <row r="2243">
          <cell r="D2243" t="str">
            <v>69196.0</v>
          </cell>
          <cell r="E2243" t="str">
            <v>NC-Tractor Ave Age</v>
          </cell>
        </row>
        <row r="2244">
          <cell r="D2244" t="str">
            <v>69198.0</v>
          </cell>
          <cell r="E2244" t="str">
            <v>NC-Loader Ave Age</v>
          </cell>
        </row>
        <row r="2245">
          <cell r="D2245" t="str">
            <v>69980.0</v>
          </cell>
          <cell r="E2245" t="str">
            <v>NC-PI Rest</v>
          </cell>
        </row>
        <row r="2246">
          <cell r="D2246" t="str">
            <v>69981.0</v>
          </cell>
          <cell r="E2246" t="str">
            <v>NC-PI Open</v>
          </cell>
        </row>
        <row r="2247">
          <cell r="D2247" t="str">
            <v>69990.0</v>
          </cell>
          <cell r="E2247" t="str">
            <v>NC-Franch/Muni PI</v>
          </cell>
        </row>
        <row r="2248">
          <cell r="D2248" t="str">
            <v>69995.10</v>
          </cell>
          <cell r="E2248" t="str">
            <v>NC-Rate Restrict</v>
          </cell>
        </row>
        <row r="2249">
          <cell r="D2249" t="str">
            <v>69995.40</v>
          </cell>
          <cell r="E2249" t="str">
            <v>NC-w/o Restrict</v>
          </cell>
        </row>
        <row r="2250">
          <cell r="D2250" t="str">
            <v>69995.90</v>
          </cell>
          <cell r="E2250" t="str">
            <v>NC-Franch/Muni</v>
          </cell>
        </row>
        <row r="2251">
          <cell r="D2251" t="str">
            <v>69996.10</v>
          </cell>
          <cell r="E2251" t="str">
            <v>NC-Rev Restrict</v>
          </cell>
        </row>
        <row r="2252">
          <cell r="D2252" t="str">
            <v>69996.40</v>
          </cell>
          <cell r="E2252" t="str">
            <v>NC-Rev w/o Restrict</v>
          </cell>
        </row>
        <row r="2253">
          <cell r="D2253" t="str">
            <v>69996.90</v>
          </cell>
          <cell r="E2253" t="str">
            <v>NC-Rev Franch/Muni</v>
          </cell>
        </row>
        <row r="2254">
          <cell r="D2254" t="str">
            <v>81300.0</v>
          </cell>
          <cell r="E2254" t="str">
            <v>Resi Drivers</v>
          </cell>
        </row>
        <row r="2255">
          <cell r="D2255" t="str">
            <v>81301.0</v>
          </cell>
          <cell r="E2255" t="str">
            <v>Resi Helpers</v>
          </cell>
        </row>
        <row r="2256">
          <cell r="D2256" t="str">
            <v>13600.0</v>
          </cell>
          <cell r="E2256" t="str">
            <v>R1 Res-Rate Inc</v>
          </cell>
        </row>
        <row r="2257">
          <cell r="D2257" t="str">
            <v>13601.0</v>
          </cell>
          <cell r="E2257" t="str">
            <v>R1 Res-Rate Dec</v>
          </cell>
        </row>
        <row r="2258">
          <cell r="D2258" t="str">
            <v>13605.0</v>
          </cell>
          <cell r="E2258" t="str">
            <v>R1 Res-Active Loc</v>
          </cell>
        </row>
        <row r="2259">
          <cell r="D2259" t="str">
            <v>13630.0</v>
          </cell>
          <cell r="E2259" t="str">
            <v>R1 Res-New Bus Rev</v>
          </cell>
        </row>
        <row r="2260">
          <cell r="D2260" t="str">
            <v>13635.0</v>
          </cell>
          <cell r="E2260" t="str">
            <v>R1 Res-New Bus Loc</v>
          </cell>
        </row>
        <row r="2261">
          <cell r="D2261" t="str">
            <v>13640.0</v>
          </cell>
          <cell r="E2261" t="str">
            <v>R1 Res-Lost Bus Rev</v>
          </cell>
        </row>
        <row r="2262">
          <cell r="D2262" t="str">
            <v>13645.0</v>
          </cell>
          <cell r="E2262" t="str">
            <v>R1 Res-Lost Bus-Loc</v>
          </cell>
        </row>
        <row r="2263">
          <cell r="D2263" t="str">
            <v>13648.0</v>
          </cell>
          <cell r="E2263" t="str">
            <v>R1 Res-Change Srvc Rev</v>
          </cell>
        </row>
        <row r="2264">
          <cell r="D2264" t="str">
            <v>13650.0</v>
          </cell>
          <cell r="E2264" t="str">
            <v>R1 Res/Prm-Fran Rev +/-</v>
          </cell>
        </row>
        <row r="2265">
          <cell r="D2265" t="str">
            <v>13656.0</v>
          </cell>
          <cell r="E2265" t="str">
            <v>R1 Res/Prm-Fran Loc +/-</v>
          </cell>
        </row>
        <row r="2266">
          <cell r="D2266" t="str">
            <v>13200.0</v>
          </cell>
          <cell r="E2266" t="str">
            <v>Res-Disp Tons-O/S</v>
          </cell>
        </row>
        <row r="2267">
          <cell r="D2267" t="str">
            <v>13201.0</v>
          </cell>
          <cell r="E2267" t="str">
            <v>Res-Disp Tons-I/C</v>
          </cell>
        </row>
        <row r="2268">
          <cell r="D2268" t="str">
            <v>13299.0</v>
          </cell>
          <cell r="E2268" t="str">
            <v>Res-Disp Tons-Legacy</v>
          </cell>
        </row>
        <row r="2269">
          <cell r="D2269" t="str">
            <v>13350.0</v>
          </cell>
          <cell r="E2269" t="str">
            <v>Res-OCC Tns O/S</v>
          </cell>
        </row>
        <row r="2270">
          <cell r="D2270" t="str">
            <v>13351.0</v>
          </cell>
          <cell r="E2270" t="str">
            <v>Res-OCC Tns I/C</v>
          </cell>
        </row>
        <row r="2271">
          <cell r="D2271" t="str">
            <v>13352.0</v>
          </cell>
          <cell r="E2271" t="str">
            <v>Res-ONP Tns O/S</v>
          </cell>
        </row>
        <row r="2272">
          <cell r="D2272" t="str">
            <v>13353.0</v>
          </cell>
          <cell r="E2272" t="str">
            <v>Res-ONP Tns I/C</v>
          </cell>
        </row>
        <row r="2273">
          <cell r="D2273" t="str">
            <v>13390.0</v>
          </cell>
          <cell r="E2273" t="str">
            <v>Res-Oth Rec Tns Legacy O/</v>
          </cell>
        </row>
        <row r="2274">
          <cell r="D2274" t="str">
            <v>13398.0</v>
          </cell>
          <cell r="E2274" t="str">
            <v>Res-Recyl Oth Tns O/S</v>
          </cell>
        </row>
        <row r="2275">
          <cell r="D2275" t="str">
            <v>13399.0</v>
          </cell>
          <cell r="E2275" t="str">
            <v>Res-Recyl Oth Tns I/C</v>
          </cell>
        </row>
        <row r="2276">
          <cell r="D2276" t="str">
            <v>13300.0</v>
          </cell>
          <cell r="E2276" t="str">
            <v>Res-Net Rate Increase</v>
          </cell>
        </row>
        <row r="2277">
          <cell r="D2277" t="str">
            <v>13501.0</v>
          </cell>
          <cell r="E2277" t="str">
            <v>Res-Fuel Rate Increase</v>
          </cell>
        </row>
        <row r="2278">
          <cell r="D2278" t="str">
            <v>13502.0</v>
          </cell>
          <cell r="E2278" t="str">
            <v>Res-Env Rate Increase</v>
          </cell>
        </row>
        <row r="2279">
          <cell r="D2279" t="str">
            <v>13508.0</v>
          </cell>
          <cell r="E2279" t="str">
            <v>Res-PY/E Def Loc</v>
          </cell>
        </row>
        <row r="2280">
          <cell r="D2280" t="str">
            <v>13530.0</v>
          </cell>
          <cell r="E2280" t="str">
            <v>Res-New Bus Rev Perm OM</v>
          </cell>
        </row>
        <row r="2281">
          <cell r="D2281" t="str">
            <v>13535.0</v>
          </cell>
          <cell r="E2281" t="str">
            <v>Res-New Bus Locs Perm OM</v>
          </cell>
        </row>
        <row r="2282">
          <cell r="D2282" t="str">
            <v>13540.0</v>
          </cell>
          <cell r="E2282" t="str">
            <v>Res-Lost Bus Rev Perm OM</v>
          </cell>
        </row>
        <row r="2283">
          <cell r="D2283" t="str">
            <v>13545.0</v>
          </cell>
          <cell r="E2283" t="str">
            <v>Res-Lost Bus Loc s Perm OM</v>
          </cell>
        </row>
        <row r="2284">
          <cell r="D2284" t="str">
            <v>13547.0</v>
          </cell>
          <cell r="E2284" t="str">
            <v>Res-Inc/(Dec) Exist Rev Perm OM</v>
          </cell>
        </row>
        <row r="2285">
          <cell r="D2285" t="str">
            <v>13549.0</v>
          </cell>
          <cell r="E2285" t="str">
            <v>Res-Inc/(Dec) Exist Loc Perm OM</v>
          </cell>
        </row>
        <row r="2286">
          <cell r="D2286" t="str">
            <v>13550.0</v>
          </cell>
          <cell r="E2286" t="str">
            <v>Res-Inc/(Dec) All Franch Bus Rev</v>
          </cell>
        </row>
        <row r="2287">
          <cell r="D2287" t="str">
            <v>13555.0</v>
          </cell>
          <cell r="E2287" t="str">
            <v>Res-Inc/(Dec) All Franch Bus Loc</v>
          </cell>
        </row>
        <row r="2288">
          <cell r="D2288" t="str">
            <v>13560.0</v>
          </cell>
          <cell r="E2288" t="str">
            <v>Res-Inc/(Dec) Temp OM Rev</v>
          </cell>
        </row>
        <row r="2289">
          <cell r="D2289" t="str">
            <v>13565.0</v>
          </cell>
          <cell r="E2289" t="str">
            <v>Res-Inc/(Dec) Temp OM Locations</v>
          </cell>
        </row>
        <row r="2290">
          <cell r="D2290" t="str">
            <v>13570.0</v>
          </cell>
          <cell r="E2290" t="str">
            <v>Res-Inc/(Dec) Acq Rev</v>
          </cell>
        </row>
        <row r="2291">
          <cell r="D2291" t="str">
            <v>13575.0</v>
          </cell>
          <cell r="E2291" t="str">
            <v>Res-Inc/(Dec) Acq Locs</v>
          </cell>
        </row>
        <row r="2292">
          <cell r="D2292" t="str">
            <v>13636.0</v>
          </cell>
          <cell r="E2292" t="str">
            <v>R1 InActive</v>
          </cell>
        </row>
        <row r="2293">
          <cell r="D2293" t="str">
            <v>13646.0</v>
          </cell>
          <cell r="E2293" t="str">
            <v>R1 InActive.</v>
          </cell>
        </row>
        <row r="2294">
          <cell r="D2294" t="str">
            <v>13000.0</v>
          </cell>
          <cell r="E2294" t="str">
            <v>Res-Workdays</v>
          </cell>
        </row>
        <row r="2295">
          <cell r="D2295" t="str">
            <v>13001.0</v>
          </cell>
          <cell r="E2295" t="str">
            <v>Res-Locations Serviced</v>
          </cell>
        </row>
        <row r="2296">
          <cell r="D2296" t="str">
            <v>13002.0</v>
          </cell>
          <cell r="E2296" t="str">
            <v>Res-Routes</v>
          </cell>
        </row>
        <row r="2297">
          <cell r="D2297" t="str">
            <v>13003.0</v>
          </cell>
          <cell r="E2297" t="str">
            <v>Res-Driver Hours</v>
          </cell>
        </row>
        <row r="2298">
          <cell r="D2298" t="str">
            <v>13004.0</v>
          </cell>
          <cell r="E2298" t="str">
            <v>Res-Helper Hours</v>
          </cell>
        </row>
        <row r="2299">
          <cell r="D2299" t="str">
            <v>13005.0</v>
          </cell>
          <cell r="E2299" t="str">
            <v>Res-Locations</v>
          </cell>
        </row>
        <row r="2300">
          <cell r="D2300" t="str">
            <v>13012.0</v>
          </cell>
          <cell r="E2300" t="str">
            <v>Res-Engine Hours</v>
          </cell>
        </row>
        <row r="2301">
          <cell r="D2301" t="str">
            <v>13100.0</v>
          </cell>
          <cell r="E2301" t="str">
            <v>Res-Trucks/Rolloff</v>
          </cell>
        </row>
        <row r="2302">
          <cell r="D2302" t="str">
            <v>13105.0</v>
          </cell>
          <cell r="E2302" t="str">
            <v>Res-Trucks/REL</v>
          </cell>
        </row>
        <row r="2303">
          <cell r="D2303" t="str">
            <v>13110.0</v>
          </cell>
          <cell r="E2303" t="str">
            <v>Res-Trucks/FEL</v>
          </cell>
        </row>
        <row r="2304">
          <cell r="D2304" t="str">
            <v>13115.0</v>
          </cell>
          <cell r="E2304" t="str">
            <v>Res-Trucks/ASL</v>
          </cell>
        </row>
        <row r="2305">
          <cell r="D2305" t="str">
            <v>13120.0</v>
          </cell>
          <cell r="E2305" t="str">
            <v>Res-Trucks/Recycle</v>
          </cell>
        </row>
        <row r="2306">
          <cell r="D2306" t="str">
            <v>13122.0</v>
          </cell>
          <cell r="E2306" t="str">
            <v>Res-Trucks/RPV Other</v>
          </cell>
        </row>
        <row r="2307">
          <cell r="D2307" t="str">
            <v>13130.0</v>
          </cell>
          <cell r="E2307" t="str">
            <v>Res-Cont/Comp</v>
          </cell>
        </row>
        <row r="2308">
          <cell r="D2308" t="str">
            <v>13131.0</v>
          </cell>
          <cell r="E2308" t="str">
            <v>Res-Toters</v>
          </cell>
        </row>
        <row r="2309">
          <cell r="D2309" t="str">
            <v>13132.0</v>
          </cell>
          <cell r="E2309" t="str">
            <v>Res-Recycle Bins</v>
          </cell>
        </row>
        <row r="2310">
          <cell r="D2310" t="str">
            <v>13190.0</v>
          </cell>
          <cell r="E2310" t="str">
            <v>Res-Trucks - Average Age</v>
          </cell>
        </row>
        <row r="2311">
          <cell r="D2311" t="str">
            <v>13505.0</v>
          </cell>
          <cell r="E2311" t="str">
            <v>Res-Svce Rev</v>
          </cell>
        </row>
        <row r="2312">
          <cell r="D2312" t="str">
            <v>13510.0</v>
          </cell>
          <cell r="E2312" t="str">
            <v>Res-Prior Mth Rev</v>
          </cell>
        </row>
        <row r="2313">
          <cell r="D2313" t="str">
            <v>13515.0</v>
          </cell>
          <cell r="E2313" t="str">
            <v>Res-Prior Mth Locations</v>
          </cell>
        </row>
        <row r="2314">
          <cell r="D2314" t="str">
            <v>13525.0</v>
          </cell>
          <cell r="E2314" t="str">
            <v>Res-Increm Loc Srv/WrkDys</v>
          </cell>
        </row>
        <row r="2315">
          <cell r="D2315" t="str">
            <v>13980.0</v>
          </cell>
          <cell r="E2315" t="str">
            <v>Res-Subscr PI-Rest</v>
          </cell>
        </row>
        <row r="2316">
          <cell r="D2316" t="str">
            <v>13981.0</v>
          </cell>
          <cell r="E2316" t="str">
            <v>Res-Subscr PI-Open</v>
          </cell>
        </row>
        <row r="2317">
          <cell r="D2317" t="str">
            <v>13985.0</v>
          </cell>
          <cell r="E2317" t="str">
            <v>Res-HOA PI-Rest</v>
          </cell>
        </row>
        <row r="2318">
          <cell r="D2318" t="str">
            <v>13986.0</v>
          </cell>
          <cell r="E2318" t="str">
            <v>Res-HOA PI-Open</v>
          </cell>
        </row>
        <row r="2319">
          <cell r="D2319" t="str">
            <v>13990.0</v>
          </cell>
          <cell r="E2319" t="str">
            <v>Res-Franch/Muni PI</v>
          </cell>
        </row>
        <row r="2320">
          <cell r="D2320" t="str">
            <v>13995.20</v>
          </cell>
          <cell r="E2320" t="str">
            <v>Res-Subscr Restrict</v>
          </cell>
        </row>
        <row r="2321">
          <cell r="D2321" t="str">
            <v>13995.30</v>
          </cell>
          <cell r="E2321" t="str">
            <v>Res-Subscr w/o Restrict</v>
          </cell>
        </row>
        <row r="2322">
          <cell r="D2322" t="str">
            <v>13995.50</v>
          </cell>
          <cell r="E2322" t="str">
            <v>Res-HOA Restrict</v>
          </cell>
        </row>
        <row r="2323">
          <cell r="D2323" t="str">
            <v>13995.60</v>
          </cell>
          <cell r="E2323" t="str">
            <v>Res-HOA w/o Restrict</v>
          </cell>
        </row>
        <row r="2324">
          <cell r="D2324" t="str">
            <v>13995.90</v>
          </cell>
          <cell r="E2324" t="str">
            <v>Res-Franch/Muni</v>
          </cell>
        </row>
        <row r="2325">
          <cell r="D2325" t="str">
            <v>13996.20</v>
          </cell>
          <cell r="E2325" t="str">
            <v>Res-Subscr Rev Restrict</v>
          </cell>
        </row>
        <row r="2326">
          <cell r="D2326" t="str">
            <v>13996.30</v>
          </cell>
          <cell r="E2326" t="str">
            <v>Res-Subscr Rev w/o Restri</v>
          </cell>
        </row>
        <row r="2327">
          <cell r="D2327" t="str">
            <v>13996.50</v>
          </cell>
          <cell r="E2327" t="str">
            <v>Res-HOA Rev Restrict</v>
          </cell>
        </row>
        <row r="2328">
          <cell r="D2328" t="str">
            <v>13996.60</v>
          </cell>
          <cell r="E2328" t="str">
            <v>Res-HOA Rev w/o Restrict</v>
          </cell>
        </row>
        <row r="2329">
          <cell r="D2329" t="str">
            <v>13996.90</v>
          </cell>
          <cell r="E2329" t="str">
            <v>Res-Franch/Muni Rev</v>
          </cell>
        </row>
        <row r="2330">
          <cell r="D2330" t="str">
            <v>13116.0</v>
          </cell>
          <cell r="E2330" t="str">
            <v>Res-Trucks/MSL</v>
          </cell>
        </row>
        <row r="2331">
          <cell r="D2331" t="str">
            <v>13505.10</v>
          </cell>
          <cell r="E2331" t="str">
            <v>Res-Svce Rev OM</v>
          </cell>
        </row>
        <row r="2332">
          <cell r="D2332" t="str">
            <v>13505.12</v>
          </cell>
          <cell r="E2332" t="str">
            <v>Res-Svcs Rev Franch</v>
          </cell>
        </row>
        <row r="2333">
          <cell r="D2333" t="str">
            <v>13510.10</v>
          </cell>
          <cell r="E2333" t="str">
            <v>Res-Prior Mth OM Rev</v>
          </cell>
        </row>
        <row r="2334">
          <cell r="D2334" t="str">
            <v>13510.12</v>
          </cell>
          <cell r="E2334" t="str">
            <v>Res-Prior Mth Franch Rev</v>
          </cell>
        </row>
        <row r="2335">
          <cell r="D2335" t="str">
            <v>13515.10</v>
          </cell>
          <cell r="E2335" t="str">
            <v>Res-Prior Mth OM Locations</v>
          </cell>
        </row>
        <row r="2336">
          <cell r="D2336" t="str">
            <v>13515.12</v>
          </cell>
          <cell r="E2336" t="str">
            <v>Res-Prior Mth Franch Locations</v>
          </cell>
        </row>
        <row r="2337">
          <cell r="D2337" t="str">
            <v>13570.10</v>
          </cell>
          <cell r="E2337" t="str">
            <v>Res-Inc/(Dec) Acq Rev OM</v>
          </cell>
        </row>
        <row r="2338">
          <cell r="D2338" t="str">
            <v>13570.12</v>
          </cell>
          <cell r="E2338" t="str">
            <v>Res-Inc/(Dec) Acq Rev Franch</v>
          </cell>
        </row>
        <row r="2339">
          <cell r="D2339" t="str">
            <v>13575.10</v>
          </cell>
          <cell r="E2339" t="str">
            <v>Res-Inc/(Dec) Acq Locs OM</v>
          </cell>
        </row>
        <row r="2340">
          <cell r="D2340" t="str">
            <v>13575.12</v>
          </cell>
          <cell r="E2340" t="str">
            <v>Res-Inc/(Dec) Acq Locs Franch</v>
          </cell>
        </row>
        <row r="2341">
          <cell r="D2341" t="str">
            <v>13520.0</v>
          </cell>
          <cell r="E2341" t="str">
            <v>Res-Rev/Wkdys</v>
          </cell>
        </row>
        <row r="2342">
          <cell r="D2342" t="str">
            <v>13520.10</v>
          </cell>
          <cell r="E2342" t="str">
            <v>Res-Rev/Wkdys OM</v>
          </cell>
        </row>
        <row r="2343">
          <cell r="D2343" t="str">
            <v>13520.12</v>
          </cell>
          <cell r="E2343" t="str">
            <v>Res-Rev/Wkdys Franch</v>
          </cell>
        </row>
        <row r="2344">
          <cell r="D2344" t="str">
            <v>13507.10</v>
          </cell>
          <cell r="E2344" t="str">
            <v>Res-Bud Locs OM</v>
          </cell>
        </row>
        <row r="2345">
          <cell r="D2345" t="str">
            <v>13507.12</v>
          </cell>
          <cell r="E2345" t="str">
            <v>Res-Bud Locs Franch</v>
          </cell>
        </row>
        <row r="2346">
          <cell r="D2346" t="str">
            <v>301300.0</v>
          </cell>
          <cell r="E2346" t="str">
            <v>Resi Default O/S</v>
          </cell>
        </row>
        <row r="2347">
          <cell r="D2347" t="str">
            <v>301310.0</v>
          </cell>
          <cell r="E2347" t="str">
            <v>Resi Perm O/S</v>
          </cell>
        </row>
        <row r="2348">
          <cell r="D2348" t="str">
            <v>301310.10</v>
          </cell>
          <cell r="E2348" t="str">
            <v>Resi Perm O/S Stand Charge</v>
          </cell>
        </row>
        <row r="2349">
          <cell r="D2349" t="str">
            <v>301310.11</v>
          </cell>
          <cell r="E2349" t="str">
            <v>Resi Perm O/S Haul Charge</v>
          </cell>
        </row>
        <row r="2350">
          <cell r="D2350" t="str">
            <v>301310.12</v>
          </cell>
          <cell r="E2350" t="str">
            <v>Resi Perm O/S Adjust</v>
          </cell>
        </row>
        <row r="2351">
          <cell r="D2351" t="str">
            <v>301310.13</v>
          </cell>
          <cell r="E2351" t="str">
            <v>Resi Perm O/S Inactive</v>
          </cell>
        </row>
        <row r="2352">
          <cell r="D2352" t="str">
            <v>301315.0</v>
          </cell>
          <cell r="E2352" t="str">
            <v>Resi Temp O/S</v>
          </cell>
        </row>
        <row r="2353">
          <cell r="D2353" t="str">
            <v>301315.10</v>
          </cell>
          <cell r="E2353" t="str">
            <v>Resi Temp O/S Stand Charge</v>
          </cell>
        </row>
        <row r="2354">
          <cell r="D2354" t="str">
            <v>301315.11</v>
          </cell>
          <cell r="E2354" t="str">
            <v>Resi Temp O/S Haul Charge</v>
          </cell>
        </row>
        <row r="2355">
          <cell r="D2355" t="str">
            <v>301315.12</v>
          </cell>
          <cell r="E2355" t="str">
            <v>Resi Temp O/S Adjust</v>
          </cell>
        </row>
        <row r="2356">
          <cell r="D2356" t="str">
            <v>301315.13</v>
          </cell>
          <cell r="E2356" t="str">
            <v>Resi Temp O/S Inactive</v>
          </cell>
        </row>
        <row r="2357">
          <cell r="D2357" t="str">
            <v>301320.0</v>
          </cell>
          <cell r="E2357" t="str">
            <v>Resi Recy Default O/S</v>
          </cell>
        </row>
        <row r="2358">
          <cell r="D2358" t="str">
            <v>301325.0</v>
          </cell>
          <cell r="E2358" t="str">
            <v>Resi Recy Perm O/S</v>
          </cell>
        </row>
        <row r="2359">
          <cell r="D2359" t="str">
            <v>301325.10</v>
          </cell>
          <cell r="E2359" t="str">
            <v>Resi Recy O/S Stand Charge</v>
          </cell>
        </row>
        <row r="2360">
          <cell r="D2360" t="str">
            <v>301325.11</v>
          </cell>
          <cell r="E2360" t="str">
            <v>Resi Recy O/S Haul Charge</v>
          </cell>
        </row>
        <row r="2361">
          <cell r="D2361" t="str">
            <v>301325.12</v>
          </cell>
          <cell r="E2361" t="str">
            <v>Resi Recy O/S Adjust</v>
          </cell>
        </row>
        <row r="2362">
          <cell r="D2362" t="str">
            <v>301325.13</v>
          </cell>
          <cell r="E2362" t="str">
            <v>Resi Recy O/S Inactive</v>
          </cell>
        </row>
        <row r="2363">
          <cell r="D2363" t="str">
            <v>301330.0</v>
          </cell>
          <cell r="E2363" t="str">
            <v>Resi Recy Temp O/S</v>
          </cell>
        </row>
        <row r="2364">
          <cell r="D2364" t="str">
            <v>301330.10</v>
          </cell>
          <cell r="E2364" t="str">
            <v>Resi Recy O/S Stand Chge</v>
          </cell>
        </row>
        <row r="2365">
          <cell r="D2365" t="str">
            <v>301330.11</v>
          </cell>
          <cell r="E2365" t="str">
            <v>Resi Recy O/S Haul Chge</v>
          </cell>
        </row>
        <row r="2366">
          <cell r="D2366" t="str">
            <v>301330.12</v>
          </cell>
          <cell r="E2366" t="str">
            <v>Resi Recy O/S Temp Adj</v>
          </cell>
        </row>
        <row r="2367">
          <cell r="D2367" t="str">
            <v>301330.13</v>
          </cell>
          <cell r="E2367" t="str">
            <v>Resi Recy O/S Temp Inactive</v>
          </cell>
        </row>
        <row r="2368">
          <cell r="D2368" t="str">
            <v>301350.0</v>
          </cell>
          <cell r="E2368" t="str">
            <v>Resi Subcntrct O/S</v>
          </cell>
        </row>
        <row r="2369">
          <cell r="D2369" t="str">
            <v>301360.0</v>
          </cell>
          <cell r="E2369" t="str">
            <v>Resi SOM-OCC O/S</v>
          </cell>
        </row>
        <row r="2370">
          <cell r="D2370" t="str">
            <v>301361.0</v>
          </cell>
          <cell r="E2370" t="str">
            <v>Resi SOM-ONP O/S</v>
          </cell>
        </row>
        <row r="2371">
          <cell r="D2371" t="str">
            <v>301368.0</v>
          </cell>
          <cell r="E2371" t="str">
            <v>Resi SOM-Othr O/S</v>
          </cell>
        </row>
        <row r="2372">
          <cell r="D2372" t="str">
            <v>301368.20</v>
          </cell>
          <cell r="E2372" t="str">
            <v>Resi SOM-Paper O/S</v>
          </cell>
        </row>
        <row r="2373">
          <cell r="D2373" t="str">
            <v>301368.21</v>
          </cell>
          <cell r="E2373" t="str">
            <v>Resi SOM-Plastic O/S</v>
          </cell>
        </row>
        <row r="2374">
          <cell r="D2374" t="str">
            <v>301368.22</v>
          </cell>
          <cell r="E2374" t="str">
            <v>Resi SOM-Aluminum O/S</v>
          </cell>
        </row>
        <row r="2375">
          <cell r="D2375" t="str">
            <v>301368.23</v>
          </cell>
          <cell r="E2375" t="str">
            <v>Resi SOM-Tin O/S</v>
          </cell>
        </row>
        <row r="2376">
          <cell r="D2376" t="str">
            <v>301368.24</v>
          </cell>
          <cell r="E2376" t="str">
            <v>Resi SOM-Metal O/S</v>
          </cell>
        </row>
        <row r="2377">
          <cell r="D2377" t="str">
            <v>301368.25</v>
          </cell>
          <cell r="E2377" t="str">
            <v>Resi SOM-Glass O/S</v>
          </cell>
        </row>
        <row r="2378">
          <cell r="D2378" t="str">
            <v>301368.26</v>
          </cell>
          <cell r="E2378" t="str">
            <v>Resi SOM-Organics O/S</v>
          </cell>
        </row>
        <row r="2379">
          <cell r="D2379" t="str">
            <v>301368.27</v>
          </cell>
          <cell r="E2379" t="str">
            <v>Resi SOM-Other O/S</v>
          </cell>
        </row>
        <row r="2380">
          <cell r="D2380" t="str">
            <v>301369.0</v>
          </cell>
          <cell r="E2380" t="str">
            <v>Resi SOM-Legacy O/S</v>
          </cell>
        </row>
        <row r="2381">
          <cell r="D2381" t="str">
            <v>301390.0</v>
          </cell>
          <cell r="E2381" t="str">
            <v>Resi FF Pass Thrgh O/S</v>
          </cell>
        </row>
        <row r="2382">
          <cell r="D2382" t="str">
            <v>301395.0</v>
          </cell>
          <cell r="E2382" t="str">
            <v>Resi Env Fee O/S</v>
          </cell>
        </row>
        <row r="2383">
          <cell r="D2383" t="str">
            <v>301396.0</v>
          </cell>
          <cell r="E2383" t="str">
            <v>Resi Fuel Fee O/S</v>
          </cell>
        </row>
        <row r="2384">
          <cell r="D2384" t="str">
            <v>301397.0</v>
          </cell>
          <cell r="E2384" t="str">
            <v>Resi Resale of New Assets O/S</v>
          </cell>
        </row>
        <row r="2385">
          <cell r="D2385" t="str">
            <v>301398.0</v>
          </cell>
          <cell r="E2385" t="str">
            <v>Resi Donated Services</v>
          </cell>
        </row>
        <row r="2386">
          <cell r="D2386" t="str">
            <v>301399.0</v>
          </cell>
          <cell r="E2386" t="str">
            <v>Resi Other O/S</v>
          </cell>
        </row>
        <row r="2387">
          <cell r="D2387" t="str">
            <v>311300.0</v>
          </cell>
          <cell r="E2387" t="str">
            <v>Resi Default I/C</v>
          </cell>
        </row>
        <row r="2388">
          <cell r="D2388" t="str">
            <v>311310.0</v>
          </cell>
          <cell r="E2388" t="str">
            <v>Resi Perm I/C</v>
          </cell>
        </row>
        <row r="2389">
          <cell r="D2389" t="str">
            <v>311320.0</v>
          </cell>
          <cell r="E2389" t="str">
            <v>Resi Recycle Default I/C</v>
          </cell>
        </row>
        <row r="2390">
          <cell r="D2390" t="str">
            <v>311350.0</v>
          </cell>
          <cell r="E2390" t="str">
            <v>Resi Subcntrct  I/C</v>
          </cell>
        </row>
        <row r="2391">
          <cell r="D2391" t="str">
            <v>311360.0</v>
          </cell>
          <cell r="E2391" t="str">
            <v>Resi SOM-OCC I/C</v>
          </cell>
        </row>
        <row r="2392">
          <cell r="D2392" t="str">
            <v>311361.0</v>
          </cell>
          <cell r="E2392" t="str">
            <v>Resi SOM-ONP I/C</v>
          </cell>
        </row>
        <row r="2393">
          <cell r="D2393" t="str">
            <v>311368.0</v>
          </cell>
          <cell r="E2393" t="str">
            <v>Resi SOM-Other I/C</v>
          </cell>
        </row>
        <row r="2394">
          <cell r="D2394" t="str">
            <v>311368.20</v>
          </cell>
          <cell r="E2394" t="str">
            <v>Resi SOM-Paper I/C</v>
          </cell>
        </row>
        <row r="2395">
          <cell r="D2395" t="str">
            <v>311368.21</v>
          </cell>
          <cell r="E2395" t="str">
            <v>Resi SOM-Plastic I/C</v>
          </cell>
        </row>
        <row r="2396">
          <cell r="D2396" t="str">
            <v>311368.22</v>
          </cell>
          <cell r="E2396" t="str">
            <v>Resi SOM-Aluminum I/C</v>
          </cell>
        </row>
        <row r="2397">
          <cell r="D2397" t="str">
            <v>311368.23</v>
          </cell>
          <cell r="E2397" t="str">
            <v>Resi SOM-Tin I/C</v>
          </cell>
        </row>
        <row r="2398">
          <cell r="D2398" t="str">
            <v>311368.24</v>
          </cell>
          <cell r="E2398" t="str">
            <v>Resi SOM-Metal I/C</v>
          </cell>
        </row>
        <row r="2399">
          <cell r="D2399" t="str">
            <v>311368.25</v>
          </cell>
          <cell r="E2399" t="str">
            <v>Resi SOM-Glass I/C</v>
          </cell>
        </row>
        <row r="2400">
          <cell r="D2400" t="str">
            <v>311368.26</v>
          </cell>
          <cell r="E2400" t="str">
            <v>Resi SOM-Organics I/C</v>
          </cell>
        </row>
        <row r="2401">
          <cell r="D2401" t="str">
            <v>311368.27</v>
          </cell>
          <cell r="E2401" t="str">
            <v>Resi SOM-Other  I/C</v>
          </cell>
        </row>
        <row r="2402">
          <cell r="D2402" t="str">
            <v>311369.0</v>
          </cell>
          <cell r="E2402" t="str">
            <v>Resi SOM-Legacy I/C</v>
          </cell>
        </row>
        <row r="2403">
          <cell r="D2403" t="str">
            <v>311398.0</v>
          </cell>
          <cell r="E2403" t="str">
            <v>Resi Other Rev Legcy-I/C</v>
          </cell>
        </row>
        <row r="2404">
          <cell r="D2404" t="str">
            <v>311399.0</v>
          </cell>
          <cell r="E2404" t="str">
            <v>Resi Other I/C</v>
          </cell>
        </row>
        <row r="2405">
          <cell r="D2405" t="str">
            <v>321300.0</v>
          </cell>
          <cell r="E2405" t="str">
            <v>Resi  I/D</v>
          </cell>
        </row>
        <row r="2406">
          <cell r="D2406" t="str">
            <v>321320.0</v>
          </cell>
          <cell r="E2406" t="str">
            <v>Resi Recycle  I/D</v>
          </cell>
        </row>
        <row r="2407">
          <cell r="D2407" t="str">
            <v>321350.0</v>
          </cell>
          <cell r="E2407" t="str">
            <v>Resi Subcontract I/D</v>
          </cell>
        </row>
        <row r="2408">
          <cell r="D2408" t="str">
            <v>321360.0</v>
          </cell>
          <cell r="E2408" t="str">
            <v>Resi SOM-OCC I/D</v>
          </cell>
        </row>
        <row r="2409">
          <cell r="D2409" t="str">
            <v>321361.0</v>
          </cell>
          <cell r="E2409" t="str">
            <v>Resi SOM-ONP I/D</v>
          </cell>
        </row>
        <row r="2410">
          <cell r="D2410" t="str">
            <v>321368.0</v>
          </cell>
          <cell r="E2410" t="str">
            <v>Resi SOM-Other I/D</v>
          </cell>
        </row>
        <row r="2411">
          <cell r="D2411" t="str">
            <v>321368.20</v>
          </cell>
          <cell r="E2411" t="str">
            <v>Resi SOM-Paper I/D</v>
          </cell>
        </row>
        <row r="2412">
          <cell r="D2412" t="str">
            <v>321368.21</v>
          </cell>
          <cell r="E2412" t="str">
            <v>Resi SOM-Plastic I/D</v>
          </cell>
        </row>
        <row r="2413">
          <cell r="D2413" t="str">
            <v>321368.22</v>
          </cell>
          <cell r="E2413" t="str">
            <v>Resi SOM-Aluminum I/D</v>
          </cell>
        </row>
        <row r="2414">
          <cell r="D2414" t="str">
            <v>321368.23</v>
          </cell>
          <cell r="E2414" t="str">
            <v>Resi SOM-Tin I/D</v>
          </cell>
        </row>
        <row r="2415">
          <cell r="D2415" t="str">
            <v>321368.24</v>
          </cell>
          <cell r="E2415" t="str">
            <v>Resi SOM-Metal I/D</v>
          </cell>
        </row>
        <row r="2416">
          <cell r="D2416" t="str">
            <v>321368.25</v>
          </cell>
          <cell r="E2416" t="str">
            <v>Resi SOM-Glass I/D</v>
          </cell>
        </row>
        <row r="2417">
          <cell r="D2417" t="str">
            <v>321368.26</v>
          </cell>
          <cell r="E2417" t="str">
            <v>Resi SOM-Organics I/D</v>
          </cell>
        </row>
        <row r="2418">
          <cell r="D2418" t="str">
            <v>321368.27</v>
          </cell>
          <cell r="E2418" t="str">
            <v>Resi SOM-Other  I/D</v>
          </cell>
        </row>
        <row r="2419">
          <cell r="D2419" t="str">
            <v>321399.0</v>
          </cell>
          <cell r="E2419" t="str">
            <v>Resi Other I/D</v>
          </cell>
        </row>
        <row r="2420">
          <cell r="D2420" t="str">
            <v>401390.0</v>
          </cell>
          <cell r="E2420" t="str">
            <v>Resi FF Non-Pass Thrgh O/S</v>
          </cell>
        </row>
        <row r="2421">
          <cell r="D2421" t="str">
            <v>421390.0</v>
          </cell>
          <cell r="E2421" t="str">
            <v>INACTIVE-ResFF NonPass Thru ID</v>
          </cell>
        </row>
        <row r="2422">
          <cell r="D2422" t="str">
            <v>401397.0</v>
          </cell>
          <cell r="E2422" t="str">
            <v>Resi CGS Rsale-NwAssts O/S</v>
          </cell>
        </row>
        <row r="2423">
          <cell r="D2423" t="str">
            <v>401399.0</v>
          </cell>
          <cell r="E2423" t="str">
            <v>Resi COGS Other O/S</v>
          </cell>
        </row>
        <row r="2424">
          <cell r="D2424" t="str">
            <v>411399.0</v>
          </cell>
          <cell r="E2424" t="str">
            <v>Resi COGS Other I/C</v>
          </cell>
        </row>
        <row r="2425">
          <cell r="D2425" t="str">
            <v>421399.0</v>
          </cell>
          <cell r="E2425" t="str">
            <v>Resi COGS Other Intra/D</v>
          </cell>
        </row>
        <row r="2426">
          <cell r="D2426" t="str">
            <v>401300.0</v>
          </cell>
          <cell r="E2426" t="str">
            <v>Resi Disposal O/S</v>
          </cell>
        </row>
        <row r="2427">
          <cell r="D2427" t="str">
            <v>401310.0</v>
          </cell>
          <cell r="E2427" t="str">
            <v>Resi Trans-Load O/S</v>
          </cell>
        </row>
        <row r="2428">
          <cell r="D2428" t="str">
            <v>411300.0</v>
          </cell>
          <cell r="E2428" t="str">
            <v>Resi Disposal I/C</v>
          </cell>
        </row>
        <row r="2429">
          <cell r="D2429" t="str">
            <v>421300.0</v>
          </cell>
          <cell r="E2429" t="str">
            <v>Resi Disposal I/D</v>
          </cell>
        </row>
        <row r="2430">
          <cell r="D2430" t="str">
            <v>401360.0</v>
          </cell>
          <cell r="E2430" t="str">
            <v>Resi COGS Rec-OCC O/S</v>
          </cell>
        </row>
        <row r="2431">
          <cell r="D2431" t="str">
            <v>411360.0</v>
          </cell>
          <cell r="E2431" t="str">
            <v>Resi COGS Rec-OCC I/C</v>
          </cell>
        </row>
        <row r="2432">
          <cell r="D2432" t="str">
            <v>421360.0</v>
          </cell>
          <cell r="E2432" t="str">
            <v>Resi COGS Recylng-OCC Intra/D</v>
          </cell>
        </row>
        <row r="2433">
          <cell r="D2433" t="str">
            <v>401361.0</v>
          </cell>
          <cell r="E2433" t="str">
            <v>Resi COGS Rec-ONP O/S</v>
          </cell>
        </row>
        <row r="2434">
          <cell r="D2434" t="str">
            <v>411361.0</v>
          </cell>
          <cell r="E2434" t="str">
            <v>Resi COGS Rec-ONP I/C</v>
          </cell>
        </row>
        <row r="2435">
          <cell r="D2435" t="str">
            <v>421361.0</v>
          </cell>
          <cell r="E2435" t="str">
            <v>Resi COGS Recylng-ONP Intra/D</v>
          </cell>
        </row>
        <row r="2436">
          <cell r="D2436" t="str">
            <v>401368.0</v>
          </cell>
          <cell r="E2436" t="str">
            <v>Resi COGS Rec-Oth O/S</v>
          </cell>
        </row>
        <row r="2437">
          <cell r="D2437" t="str">
            <v>401368.20</v>
          </cell>
          <cell r="E2437" t="str">
            <v>Resi COGS Rec-Paper O/S</v>
          </cell>
        </row>
        <row r="2438">
          <cell r="D2438" t="str">
            <v>401368.21</v>
          </cell>
          <cell r="E2438" t="str">
            <v>Resi COGS Rec-Plastic O/S</v>
          </cell>
        </row>
        <row r="2439">
          <cell r="D2439" t="str">
            <v>401368.22</v>
          </cell>
          <cell r="E2439" t="str">
            <v>Resi COGS Rec-Aluminum O/S</v>
          </cell>
        </row>
        <row r="2440">
          <cell r="D2440" t="str">
            <v>401368.23</v>
          </cell>
          <cell r="E2440" t="str">
            <v>Resi COGS Rec-Tin O/S</v>
          </cell>
        </row>
        <row r="2441">
          <cell r="D2441" t="str">
            <v>401368.24</v>
          </cell>
          <cell r="E2441" t="str">
            <v>Resi COGS Rec-Metal O/S</v>
          </cell>
        </row>
        <row r="2442">
          <cell r="D2442" t="str">
            <v>401368.25</v>
          </cell>
          <cell r="E2442" t="str">
            <v>Resi COGS Rec-Glass O/S</v>
          </cell>
        </row>
        <row r="2443">
          <cell r="D2443" t="str">
            <v>401368.26</v>
          </cell>
          <cell r="E2443" t="str">
            <v>Resi COGS Rec-Organics O/S</v>
          </cell>
        </row>
        <row r="2444">
          <cell r="D2444" t="str">
            <v>401368.27</v>
          </cell>
          <cell r="E2444" t="str">
            <v>Resi COGS Rec-Other O/S</v>
          </cell>
        </row>
        <row r="2445">
          <cell r="D2445" t="str">
            <v>401369.0</v>
          </cell>
          <cell r="E2445" t="str">
            <v>Resi COGS Rec-Legacy O/S</v>
          </cell>
        </row>
        <row r="2446">
          <cell r="D2446" t="str">
            <v>411368.0</v>
          </cell>
          <cell r="E2446" t="str">
            <v>Resi COGS Rec-Other I/C</v>
          </cell>
        </row>
        <row r="2447">
          <cell r="D2447" t="str">
            <v>411368.20</v>
          </cell>
          <cell r="E2447" t="str">
            <v>Resi COGS Rec-Paper I/C</v>
          </cell>
        </row>
        <row r="2448">
          <cell r="D2448" t="str">
            <v>411368.21</v>
          </cell>
          <cell r="E2448" t="str">
            <v>Resi COGS Rec-Plastic I/C</v>
          </cell>
        </row>
        <row r="2449">
          <cell r="D2449" t="str">
            <v>411368.22</v>
          </cell>
          <cell r="E2449" t="str">
            <v>Resi COGS Rec-Aluminum I/C</v>
          </cell>
        </row>
        <row r="2450">
          <cell r="D2450" t="str">
            <v>411368.23</v>
          </cell>
          <cell r="E2450" t="str">
            <v>Resi COGS Rec-Tin I/C</v>
          </cell>
        </row>
        <row r="2451">
          <cell r="D2451" t="str">
            <v>411368.24</v>
          </cell>
          <cell r="E2451" t="str">
            <v>Resi COGS Rec-Metal I/C</v>
          </cell>
        </row>
        <row r="2452">
          <cell r="D2452" t="str">
            <v>411368.25</v>
          </cell>
          <cell r="E2452" t="str">
            <v>Resi COGS Rec-Glass I/C</v>
          </cell>
        </row>
        <row r="2453">
          <cell r="D2453" t="str">
            <v>411368.26</v>
          </cell>
          <cell r="E2453" t="str">
            <v>Resi COGS Rec-Oragnics I/C</v>
          </cell>
        </row>
        <row r="2454">
          <cell r="D2454" t="str">
            <v>411368.27</v>
          </cell>
          <cell r="E2454" t="str">
            <v>Resi COGS Rec-Other  I/C</v>
          </cell>
        </row>
        <row r="2455">
          <cell r="D2455" t="str">
            <v>421368.0</v>
          </cell>
          <cell r="E2455" t="str">
            <v>Resi COGS Recylng-Oth Intra/D</v>
          </cell>
        </row>
        <row r="2456">
          <cell r="D2456" t="str">
            <v>421368.20</v>
          </cell>
          <cell r="E2456" t="str">
            <v>Resi COGS Rec- Intra/D  Paper</v>
          </cell>
        </row>
        <row r="2457">
          <cell r="D2457" t="str">
            <v>421368.21</v>
          </cell>
          <cell r="E2457" t="str">
            <v>Resi COGS Rec- Intra/D Plastic</v>
          </cell>
        </row>
        <row r="2458">
          <cell r="D2458" t="str">
            <v>421368.22</v>
          </cell>
          <cell r="E2458" t="str">
            <v>Resi COGS Rec- Intra/D Alum</v>
          </cell>
        </row>
        <row r="2459">
          <cell r="D2459" t="str">
            <v>421368.23</v>
          </cell>
          <cell r="E2459" t="str">
            <v>Resi COGS Rec- Intra/D Tin</v>
          </cell>
        </row>
        <row r="2460">
          <cell r="D2460" t="str">
            <v>421368.24</v>
          </cell>
          <cell r="E2460" t="str">
            <v>Resi COGS Rec- Intra/D  Metal</v>
          </cell>
        </row>
        <row r="2461">
          <cell r="D2461" t="str">
            <v>421368.25</v>
          </cell>
          <cell r="E2461" t="str">
            <v>Resi COGS Rec- Intra/D Glass</v>
          </cell>
        </row>
        <row r="2462">
          <cell r="D2462" t="str">
            <v>421368.26</v>
          </cell>
          <cell r="E2462" t="str">
            <v>Resi COGS Rec- Intra/D Orgncs</v>
          </cell>
        </row>
        <row r="2463">
          <cell r="D2463" t="str">
            <v>421368.27</v>
          </cell>
          <cell r="E2463" t="str">
            <v>Resi COGS Rec- Intra/D Other</v>
          </cell>
        </row>
        <row r="2464">
          <cell r="D2464" t="str">
            <v>401392.0</v>
          </cell>
          <cell r="E2464" t="str">
            <v>Resi Subcontract Haul O/S</v>
          </cell>
        </row>
        <row r="2465">
          <cell r="D2465" t="str">
            <v>411392.0</v>
          </cell>
          <cell r="E2465" t="str">
            <v>Resi Subcontract Haul I/C</v>
          </cell>
        </row>
        <row r="2466">
          <cell r="D2466" t="str">
            <v>421392.0</v>
          </cell>
          <cell r="E2466" t="str">
            <v>Resi Subcontract Haul Intra/D</v>
          </cell>
        </row>
        <row r="2467">
          <cell r="D2467" t="str">
            <v>88000.0</v>
          </cell>
          <cell r="E2467" t="str">
            <v>Sales Mgr</v>
          </cell>
        </row>
        <row r="2468">
          <cell r="D2468" t="str">
            <v>88001.0</v>
          </cell>
          <cell r="E2468" t="str">
            <v>Sales Rep</v>
          </cell>
        </row>
        <row r="2469">
          <cell r="D2469" t="str">
            <v>88002.0</v>
          </cell>
          <cell r="E2469" t="str">
            <v>Sales Supervisors</v>
          </cell>
        </row>
        <row r="2470">
          <cell r="D2470" t="str">
            <v>88003.0</v>
          </cell>
          <cell r="E2470" t="str">
            <v>Sales Administrators</v>
          </cell>
        </row>
        <row r="2471">
          <cell r="D2471" t="str">
            <v>88030.0</v>
          </cell>
          <cell r="E2471" t="str">
            <v>Customer Service Managers</v>
          </cell>
        </row>
        <row r="2472">
          <cell r="D2472" t="str">
            <v>88031.0</v>
          </cell>
          <cell r="E2472" t="str">
            <v>Customer Service Supervisors</v>
          </cell>
        </row>
        <row r="2473">
          <cell r="D2473" t="str">
            <v>88032.0</v>
          </cell>
          <cell r="E2473" t="str">
            <v>Customer Service Reps</v>
          </cell>
        </row>
        <row r="2474">
          <cell r="D2474" t="str">
            <v>88050.0</v>
          </cell>
          <cell r="E2474" t="str">
            <v>Marketing Managers</v>
          </cell>
        </row>
        <row r="2475">
          <cell r="D2475" t="str">
            <v>88051.0</v>
          </cell>
          <cell r="E2475" t="str">
            <v>Marketing Supervisors</v>
          </cell>
        </row>
        <row r="2476">
          <cell r="D2476" t="str">
            <v>88052.0</v>
          </cell>
          <cell r="E2476" t="str">
            <v>Marketing Administrators</v>
          </cell>
        </row>
        <row r="2477">
          <cell r="D2477" t="str">
            <v>88053.0</v>
          </cell>
          <cell r="E2477" t="str">
            <v>Marketing Representatives</v>
          </cell>
        </row>
        <row r="2478">
          <cell r="D2478" t="str">
            <v>710000.0</v>
          </cell>
          <cell r="E2478" t="str">
            <v>Sales Mgr/Supv</v>
          </cell>
        </row>
        <row r="2479">
          <cell r="D2479" t="str">
            <v>710000.10</v>
          </cell>
          <cell r="E2479" t="str">
            <v>Sales Mgr/Supv Strght Time</v>
          </cell>
        </row>
        <row r="2480">
          <cell r="D2480" t="str">
            <v>710000.11</v>
          </cell>
          <cell r="E2480" t="str">
            <v>Sales Mgr/Supv Overtime</v>
          </cell>
        </row>
        <row r="2481">
          <cell r="D2481" t="str">
            <v>710005.0</v>
          </cell>
          <cell r="E2481" t="str">
            <v>Sales Rep - Sale</v>
          </cell>
        </row>
        <row r="2482">
          <cell r="D2482" t="str">
            <v>710005.10</v>
          </cell>
          <cell r="E2482" t="str">
            <v>Sales Rep Straight Time</v>
          </cell>
        </row>
        <row r="2483">
          <cell r="D2483" t="str">
            <v>710005.11</v>
          </cell>
          <cell r="E2483" t="str">
            <v>Sales Rep Overtime</v>
          </cell>
        </row>
        <row r="2484">
          <cell r="D2484" t="str">
            <v>710010.0</v>
          </cell>
          <cell r="E2484" t="str">
            <v>Sales Support</v>
          </cell>
        </row>
        <row r="2485">
          <cell r="D2485" t="str">
            <v>710010.10</v>
          </cell>
          <cell r="E2485" t="str">
            <v>Sales Support Straight Time</v>
          </cell>
        </row>
        <row r="2486">
          <cell r="D2486" t="str">
            <v>710010.11</v>
          </cell>
          <cell r="E2486" t="str">
            <v>Sales Support Overtime</v>
          </cell>
        </row>
        <row r="2487">
          <cell r="D2487" t="str">
            <v>710020.0</v>
          </cell>
          <cell r="E2487" t="str">
            <v>Marketing Staff</v>
          </cell>
        </row>
        <row r="2488">
          <cell r="D2488" t="str">
            <v>710020.10</v>
          </cell>
          <cell r="E2488" t="str">
            <v>Marketing Staff Straight Time</v>
          </cell>
        </row>
        <row r="2489">
          <cell r="D2489" t="str">
            <v>710020.11</v>
          </cell>
          <cell r="E2489" t="str">
            <v>Marketing Staff Overtime</v>
          </cell>
        </row>
        <row r="2490">
          <cell r="D2490" t="str">
            <v>710030.0</v>
          </cell>
          <cell r="E2490" t="str">
            <v>Cust Service</v>
          </cell>
        </row>
        <row r="2491">
          <cell r="D2491" t="str">
            <v>710030.10</v>
          </cell>
          <cell r="E2491" t="str">
            <v>Cust Service Strght Time</v>
          </cell>
        </row>
        <row r="2492">
          <cell r="D2492" t="str">
            <v>710030.11</v>
          </cell>
          <cell r="E2492" t="str">
            <v>Cust Servce Overtime</v>
          </cell>
        </row>
        <row r="2493">
          <cell r="D2493" t="str">
            <v>710055.0</v>
          </cell>
          <cell r="E2493" t="str">
            <v>Temporary Labor - Sales</v>
          </cell>
        </row>
        <row r="2494">
          <cell r="D2494" t="str">
            <v>710060.0</v>
          </cell>
          <cell r="E2494" t="str">
            <v>Bonus Pay Non-Corporate</v>
          </cell>
        </row>
        <row r="2495">
          <cell r="D2495" t="str">
            <v>710061.0</v>
          </cell>
          <cell r="E2495" t="str">
            <v>Bonus Pay Corporate</v>
          </cell>
        </row>
        <row r="2496">
          <cell r="D2496" t="str">
            <v>710062.0</v>
          </cell>
          <cell r="E2496" t="str">
            <v>Commission</v>
          </cell>
        </row>
        <row r="2497">
          <cell r="D2497" t="str">
            <v>710170.0</v>
          </cell>
          <cell r="E2497" t="str">
            <v>Payroll Taxes - Sales</v>
          </cell>
        </row>
        <row r="2498">
          <cell r="D2498" t="str">
            <v>710172.0</v>
          </cell>
          <cell r="E2498" t="str">
            <v>Personal Time - Sales</v>
          </cell>
        </row>
        <row r="2499">
          <cell r="D2499" t="str">
            <v>710173.0</v>
          </cell>
          <cell r="E2499" t="str">
            <v>Holiday Pay - Sales</v>
          </cell>
        </row>
        <row r="2500">
          <cell r="D2500" t="str">
            <v>710174.0</v>
          </cell>
          <cell r="E2500" t="str">
            <v>Vacation/Sick - Sales</v>
          </cell>
        </row>
        <row r="2501">
          <cell r="D2501" t="str">
            <v>710175.0</v>
          </cell>
          <cell r="E2501" t="str">
            <v>Benefits Non-Corporate - Sales</v>
          </cell>
        </row>
        <row r="2502">
          <cell r="D2502" t="str">
            <v>710176.0</v>
          </cell>
          <cell r="E2502" t="str">
            <v>Benefits Corporate - Sales</v>
          </cell>
        </row>
        <row r="2503">
          <cell r="D2503" t="str">
            <v>711000.0</v>
          </cell>
          <cell r="E2503" t="str">
            <v>Relocation - Sales</v>
          </cell>
        </row>
        <row r="2504">
          <cell r="D2504" t="str">
            <v>711002.0</v>
          </cell>
          <cell r="E2504" t="str">
            <v>Recruiting - Sales</v>
          </cell>
        </row>
        <row r="2505">
          <cell r="D2505" t="str">
            <v>711004.0</v>
          </cell>
          <cell r="E2505" t="str">
            <v>Employee Activities - Sales</v>
          </cell>
        </row>
        <row r="2506">
          <cell r="D2506" t="str">
            <v>711006.0</v>
          </cell>
          <cell r="E2506" t="str">
            <v>Travel - Sales</v>
          </cell>
        </row>
        <row r="2507">
          <cell r="D2507" t="str">
            <v>711008.0</v>
          </cell>
          <cell r="E2507" t="str">
            <v>Meals &amp; Entertainment (100%)</v>
          </cell>
        </row>
        <row r="2508">
          <cell r="D2508" t="str">
            <v>711009.0</v>
          </cell>
          <cell r="E2508" t="str">
            <v>Meals &amp; Entertainment (50%)</v>
          </cell>
        </row>
        <row r="2509">
          <cell r="D2509" t="str">
            <v>711010.0</v>
          </cell>
          <cell r="E2509" t="str">
            <v>Office Supplies - Sales</v>
          </cell>
        </row>
        <row r="2510">
          <cell r="D2510" t="str">
            <v>711012.0</v>
          </cell>
          <cell r="E2510" t="str">
            <v>Postage - Sales</v>
          </cell>
        </row>
        <row r="2511">
          <cell r="D2511" t="str">
            <v>711014.0</v>
          </cell>
          <cell r="E2511" t="str">
            <v>Dues &amp; Subscriptions - Sales</v>
          </cell>
        </row>
        <row r="2512">
          <cell r="D2512" t="str">
            <v>711016.0</v>
          </cell>
          <cell r="E2512" t="str">
            <v>Telephone - Sales</v>
          </cell>
        </row>
        <row r="2513">
          <cell r="D2513" t="str">
            <v>711017.0</v>
          </cell>
          <cell r="E2513" t="str">
            <v>Inactive-711017</v>
          </cell>
        </row>
        <row r="2514">
          <cell r="D2514" t="str">
            <v>711018.0</v>
          </cell>
          <cell r="E2514" t="str">
            <v>Utilities - Sales</v>
          </cell>
        </row>
        <row r="2515">
          <cell r="D2515" t="str">
            <v>711020.0</v>
          </cell>
          <cell r="E2515" t="str">
            <v>Facility Mainten - Sales</v>
          </cell>
        </row>
        <row r="2516">
          <cell r="D2516" t="str">
            <v>711022.0</v>
          </cell>
          <cell r="E2516" t="str">
            <v>Rent - Sales</v>
          </cell>
        </row>
        <row r="2517">
          <cell r="D2517" t="str">
            <v>711024.0</v>
          </cell>
          <cell r="E2517" t="str">
            <v>Security - Sales</v>
          </cell>
        </row>
        <row r="2518">
          <cell r="D2518" t="str">
            <v>711026.0</v>
          </cell>
          <cell r="E2518" t="str">
            <v>Equip Rental - Sales</v>
          </cell>
        </row>
        <row r="2519">
          <cell r="D2519" t="str">
            <v>711028.0</v>
          </cell>
          <cell r="E2519" t="str">
            <v>Advertising - Sales</v>
          </cell>
        </row>
        <row r="2520">
          <cell r="D2520" t="str">
            <v>711028.10</v>
          </cell>
          <cell r="E2520" t="str">
            <v>Advert Yellow Pages - Sales</v>
          </cell>
        </row>
        <row r="2521">
          <cell r="D2521" t="str">
            <v>711028.11</v>
          </cell>
          <cell r="E2521" t="str">
            <v>Advert Direct Mail - Sales</v>
          </cell>
        </row>
        <row r="2522">
          <cell r="D2522" t="str">
            <v>711028.12</v>
          </cell>
          <cell r="E2522" t="str">
            <v>Advert Media - Sales</v>
          </cell>
        </row>
        <row r="2523">
          <cell r="D2523" t="str">
            <v>711038.0</v>
          </cell>
          <cell r="E2523" t="str">
            <v>Outside Training - Sales</v>
          </cell>
        </row>
        <row r="2524">
          <cell r="D2524" t="str">
            <v>711095.0</v>
          </cell>
          <cell r="E2524" t="str">
            <v>Sales &amp; Mkting Misc</v>
          </cell>
        </row>
        <row r="2525">
          <cell r="D2525" t="str">
            <v>710000.20</v>
          </cell>
          <cell r="E2525" t="str">
            <v>Sales Mgr/Supv Auto Allow</v>
          </cell>
        </row>
        <row r="2526">
          <cell r="D2526" t="str">
            <v>710005.20</v>
          </cell>
          <cell r="E2526" t="str">
            <v>Sales Rep Auto Allowance</v>
          </cell>
        </row>
        <row r="2527">
          <cell r="D2527" t="str">
            <v>710010.20</v>
          </cell>
          <cell r="E2527" t="str">
            <v>Sales Support Auto Allow</v>
          </cell>
        </row>
        <row r="2528">
          <cell r="D2528" t="str">
            <v>710020.20</v>
          </cell>
          <cell r="E2528" t="str">
            <v>Marketing Staff Auto Allow</v>
          </cell>
        </row>
        <row r="2529">
          <cell r="D2529" t="str">
            <v>710030.20</v>
          </cell>
          <cell r="E2529" t="str">
            <v>Cust Service Auto Allowance</v>
          </cell>
        </row>
        <row r="2530">
          <cell r="D2530" t="str">
            <v>710172.1</v>
          </cell>
          <cell r="E2530" t="str">
            <v>Personal Time - Sales PR</v>
          </cell>
        </row>
        <row r="2531">
          <cell r="D2531" t="str">
            <v>710174.1</v>
          </cell>
          <cell r="E2531" t="str">
            <v>Vacation/Sick - Sales PR</v>
          </cell>
        </row>
        <row r="2532">
          <cell r="D2532" t="str">
            <v>710177.0</v>
          </cell>
          <cell r="E2532" t="str">
            <v>Employer 401k - Sales</v>
          </cell>
        </row>
        <row r="2533">
          <cell r="D2533" t="str">
            <v>81620.0</v>
          </cell>
          <cell r="E2533" t="str">
            <v>TS Drivers</v>
          </cell>
        </row>
        <row r="2534">
          <cell r="D2534" t="str">
            <v>81621.0</v>
          </cell>
          <cell r="E2534" t="str">
            <v>TS Helpers</v>
          </cell>
        </row>
        <row r="2535">
          <cell r="D2535" t="str">
            <v>62220.0</v>
          </cell>
          <cell r="E2535" t="str">
            <v>TS-Disposal Tns O/S</v>
          </cell>
        </row>
        <row r="2536">
          <cell r="D2536" t="str">
            <v>62221.0</v>
          </cell>
          <cell r="E2536" t="str">
            <v>TS-Disposal Tns I/C</v>
          </cell>
        </row>
        <row r="2537">
          <cell r="D2537" t="str">
            <v>62350.0</v>
          </cell>
          <cell r="E2537" t="str">
            <v>TS-OCC Tns Sold O/S</v>
          </cell>
        </row>
        <row r="2538">
          <cell r="D2538" t="str">
            <v>62351.0</v>
          </cell>
          <cell r="E2538" t="str">
            <v>TS-OCC Tns Sold I/C</v>
          </cell>
        </row>
        <row r="2539">
          <cell r="D2539" t="str">
            <v>62352.0</v>
          </cell>
          <cell r="E2539" t="str">
            <v>TS-ONP Tns Sold O/S</v>
          </cell>
        </row>
        <row r="2540">
          <cell r="D2540" t="str">
            <v>62353.0</v>
          </cell>
          <cell r="E2540" t="str">
            <v>TS-ONP Tns Sold I/C</v>
          </cell>
        </row>
        <row r="2541">
          <cell r="D2541" t="str">
            <v>62378.0</v>
          </cell>
          <cell r="E2541" t="str">
            <v>TS-RecylOth Tns Sold O/S</v>
          </cell>
        </row>
        <row r="2542">
          <cell r="D2542" t="str">
            <v>62379.0</v>
          </cell>
          <cell r="E2542" t="str">
            <v>TS-RecylOth Tns Sold I/C</v>
          </cell>
        </row>
        <row r="2543">
          <cell r="D2543" t="str">
            <v>62390.0</v>
          </cell>
          <cell r="E2543" t="str">
            <v>TS-Rec Tons Sold Legacy O/S</v>
          </cell>
        </row>
        <row r="2544">
          <cell r="D2544" t="str">
            <v>62392.0</v>
          </cell>
          <cell r="E2544" t="str">
            <v>InActive-Tons RecySoldLeg</v>
          </cell>
        </row>
        <row r="2545">
          <cell r="D2545" t="str">
            <v>62200.0</v>
          </cell>
          <cell r="E2545" t="str">
            <v>TS-Waste Tns Recd O/S</v>
          </cell>
        </row>
        <row r="2546">
          <cell r="D2546" t="str">
            <v>62201.0</v>
          </cell>
          <cell r="E2546" t="str">
            <v>TS-Waste Tns Recd I/C</v>
          </cell>
        </row>
        <row r="2547">
          <cell r="D2547" t="str">
            <v>62300.0</v>
          </cell>
          <cell r="E2547" t="str">
            <v>TS-OCC Tns Recd O/S</v>
          </cell>
        </row>
        <row r="2548">
          <cell r="D2548" t="str">
            <v>62301.0</v>
          </cell>
          <cell r="E2548" t="str">
            <v>TS-OCC Tns Recd I/C</v>
          </cell>
        </row>
        <row r="2549">
          <cell r="D2549" t="str">
            <v>62302.0</v>
          </cell>
          <cell r="E2549" t="str">
            <v>TS-ONP Tns Recd O/S</v>
          </cell>
        </row>
        <row r="2550">
          <cell r="D2550" t="str">
            <v>62303.0</v>
          </cell>
          <cell r="E2550" t="str">
            <v>TS-ONP Tns Recd I/C</v>
          </cell>
        </row>
        <row r="2551">
          <cell r="D2551" t="str">
            <v>62338.0</v>
          </cell>
          <cell r="E2551" t="str">
            <v>TS-RecylOth Tns Recd O/S</v>
          </cell>
        </row>
        <row r="2552">
          <cell r="D2552" t="str">
            <v>62339.0</v>
          </cell>
          <cell r="E2552" t="str">
            <v>TS-RecylOth Tns Recd I/C</v>
          </cell>
        </row>
        <row r="2553">
          <cell r="D2553" t="str">
            <v>62500.0</v>
          </cell>
          <cell r="E2553" t="str">
            <v>TS-Rate Increase</v>
          </cell>
        </row>
        <row r="2554">
          <cell r="D2554" t="str">
            <v>62501.0</v>
          </cell>
          <cell r="E2554" t="str">
            <v>TS-Fuel Rate Increase</v>
          </cell>
        </row>
        <row r="2555">
          <cell r="D2555" t="str">
            <v>62502.0</v>
          </cell>
          <cell r="E2555" t="str">
            <v>TS-Env Rate Increase</v>
          </cell>
        </row>
        <row r="2556">
          <cell r="D2556" t="str">
            <v>62020.0</v>
          </cell>
          <cell r="E2556" t="str">
            <v>InActive .</v>
          </cell>
        </row>
        <row r="2557">
          <cell r="D2557" t="str">
            <v>62025.0</v>
          </cell>
          <cell r="E2557" t="str">
            <v>InActive ,</v>
          </cell>
        </row>
        <row r="2558">
          <cell r="D2558" t="str">
            <v>62391.0</v>
          </cell>
          <cell r="E2558" t="str">
            <v>InActive2</v>
          </cell>
        </row>
        <row r="2559">
          <cell r="D2559" t="str">
            <v>62197.0</v>
          </cell>
          <cell r="E2559" t="str">
            <v>TS-Tractor Ave Age</v>
          </cell>
        </row>
        <row r="2560">
          <cell r="D2560" t="str">
            <v>62198.0</v>
          </cell>
          <cell r="E2560" t="str">
            <v>TS-Loader Ave Age</v>
          </cell>
        </row>
        <row r="2561">
          <cell r="D2561" t="str">
            <v>62980.0</v>
          </cell>
          <cell r="E2561" t="str">
            <v>TS-PI Rest</v>
          </cell>
        </row>
        <row r="2562">
          <cell r="D2562" t="str">
            <v>62981.0</v>
          </cell>
          <cell r="E2562" t="str">
            <v>TS-PI Open</v>
          </cell>
        </row>
        <row r="2563">
          <cell r="D2563" t="str">
            <v>62989.0</v>
          </cell>
          <cell r="E2563" t="str">
            <v>TS-Internal PI</v>
          </cell>
        </row>
        <row r="2564">
          <cell r="D2564" t="str">
            <v>62990.0</v>
          </cell>
          <cell r="E2564" t="str">
            <v>TS-Franch/Muni PI</v>
          </cell>
        </row>
        <row r="2565">
          <cell r="D2565" t="str">
            <v>62995.10</v>
          </cell>
          <cell r="E2565" t="str">
            <v>TS-Restrict</v>
          </cell>
        </row>
        <row r="2566">
          <cell r="D2566" t="str">
            <v>62995.40</v>
          </cell>
          <cell r="E2566" t="str">
            <v>TS-w/o Restrict</v>
          </cell>
        </row>
        <row r="2567">
          <cell r="D2567" t="str">
            <v>62995.90</v>
          </cell>
          <cell r="E2567" t="str">
            <v>TS-Franch/Muni</v>
          </cell>
        </row>
        <row r="2568">
          <cell r="D2568" t="str">
            <v>62995.200</v>
          </cell>
          <cell r="E2568" t="str">
            <v>TS-Internal PI.</v>
          </cell>
        </row>
        <row r="2569">
          <cell r="D2569" t="str">
            <v>62996.10</v>
          </cell>
          <cell r="E2569" t="str">
            <v>TS-Rev Restrict</v>
          </cell>
        </row>
        <row r="2570">
          <cell r="D2570" t="str">
            <v>62996.40</v>
          </cell>
          <cell r="E2570" t="str">
            <v>TS-Rev w/o Restrict</v>
          </cell>
        </row>
        <row r="2571">
          <cell r="D2571" t="str">
            <v>62996.90</v>
          </cell>
          <cell r="E2571" t="str">
            <v>TS-Rev Franch/Muni</v>
          </cell>
        </row>
        <row r="2572">
          <cell r="D2572" t="str">
            <v>62000.0</v>
          </cell>
          <cell r="E2572" t="str">
            <v>TS-Workdays</v>
          </cell>
        </row>
        <row r="2573">
          <cell r="D2573" t="str">
            <v>62006.0</v>
          </cell>
          <cell r="E2573" t="str">
            <v>TS-# Transfer Stations</v>
          </cell>
        </row>
        <row r="2574">
          <cell r="D2574" t="str">
            <v>62007.0</v>
          </cell>
          <cell r="E2574" t="str">
            <v>TS-# MRFs</v>
          </cell>
        </row>
        <row r="2575">
          <cell r="D2575" t="str">
            <v>62015.0</v>
          </cell>
          <cell r="E2575" t="str">
            <v>TS-Customers</v>
          </cell>
        </row>
        <row r="2576">
          <cell r="D2576" t="str">
            <v>62100.0</v>
          </cell>
          <cell r="E2576" t="str">
            <v>TS-Trucks/Roll-Off</v>
          </cell>
        </row>
        <row r="2577">
          <cell r="D2577" t="str">
            <v>62125.0</v>
          </cell>
          <cell r="E2577" t="str">
            <v>TS-Tractors</v>
          </cell>
        </row>
        <row r="2578">
          <cell r="D2578" t="str">
            <v>62126.0</v>
          </cell>
          <cell r="E2578" t="str">
            <v>TS-Trailers</v>
          </cell>
        </row>
        <row r="2579">
          <cell r="D2579" t="str">
            <v>62132.0</v>
          </cell>
          <cell r="E2579" t="str">
            <v>TS-Dozers</v>
          </cell>
        </row>
        <row r="2580">
          <cell r="D2580" t="str">
            <v>62133.0</v>
          </cell>
          <cell r="E2580" t="str">
            <v>TS-Backhoes</v>
          </cell>
        </row>
        <row r="2581">
          <cell r="D2581" t="str">
            <v>62134.0</v>
          </cell>
          <cell r="E2581" t="str">
            <v>TS-Excavators</v>
          </cell>
        </row>
        <row r="2582">
          <cell r="D2582" t="str">
            <v>62135.0</v>
          </cell>
          <cell r="E2582" t="str">
            <v>TS-Skid Steer Loaders</v>
          </cell>
        </row>
        <row r="2583">
          <cell r="D2583" t="str">
            <v>62136.0</v>
          </cell>
          <cell r="E2583" t="str">
            <v>TS-Wheel Loaders</v>
          </cell>
        </row>
        <row r="2584">
          <cell r="D2584" t="str">
            <v>62137.0</v>
          </cell>
          <cell r="E2584" t="str">
            <v>TS-Track Loaders</v>
          </cell>
        </row>
        <row r="2585">
          <cell r="D2585" t="str">
            <v>62240.0</v>
          </cell>
          <cell r="E2585" t="str">
            <v>TS-Trans Load Tons O/S</v>
          </cell>
        </row>
        <row r="2586">
          <cell r="D2586" t="str">
            <v>62210.0</v>
          </cell>
          <cell r="E2586" t="str">
            <v>TS-Tran/Load Tns Rec'd O/S</v>
          </cell>
        </row>
        <row r="2587">
          <cell r="D2587" t="str">
            <v>306200.0</v>
          </cell>
          <cell r="E2587" t="str">
            <v>TS Tip Fees  O/S</v>
          </cell>
        </row>
        <row r="2588">
          <cell r="D2588" t="str">
            <v>306210.0</v>
          </cell>
          <cell r="E2588" t="str">
            <v>TS Trans-Load Fee O/S</v>
          </cell>
        </row>
        <row r="2589">
          <cell r="D2589" t="str">
            <v>306220.0</v>
          </cell>
          <cell r="E2589" t="str">
            <v>TS Tip Fee Recy O/S-Inactive</v>
          </cell>
        </row>
        <row r="2590">
          <cell r="D2590" t="str">
            <v>306260.0</v>
          </cell>
          <cell r="E2590" t="str">
            <v>TS SOM-OCC O/S</v>
          </cell>
        </row>
        <row r="2591">
          <cell r="D2591" t="str">
            <v>306261.0</v>
          </cell>
          <cell r="E2591" t="str">
            <v>TS SOM-ONP O/S</v>
          </cell>
        </row>
        <row r="2592">
          <cell r="D2592" t="str">
            <v>306268.0</v>
          </cell>
          <cell r="E2592" t="str">
            <v>TS SOM-Othr O/S</v>
          </cell>
        </row>
        <row r="2593">
          <cell r="D2593" t="str">
            <v>306268.20</v>
          </cell>
          <cell r="E2593" t="str">
            <v>TS SOM-Paper O/S</v>
          </cell>
        </row>
        <row r="2594">
          <cell r="D2594" t="str">
            <v>306268.21</v>
          </cell>
          <cell r="E2594" t="str">
            <v>TS SOM-Plastic O/S</v>
          </cell>
        </row>
        <row r="2595">
          <cell r="D2595" t="str">
            <v>306268.22</v>
          </cell>
          <cell r="E2595" t="str">
            <v>TS SOM-Aluminum O/S</v>
          </cell>
        </row>
        <row r="2596">
          <cell r="D2596" t="str">
            <v>306268.23</v>
          </cell>
          <cell r="E2596" t="str">
            <v>TS SOM-Tin O/S</v>
          </cell>
        </row>
        <row r="2597">
          <cell r="D2597" t="str">
            <v>306268.24</v>
          </cell>
          <cell r="E2597" t="str">
            <v>TS SOM-Metal O/S</v>
          </cell>
        </row>
        <row r="2598">
          <cell r="D2598" t="str">
            <v>306268.25</v>
          </cell>
          <cell r="E2598" t="str">
            <v>TS SOM-Glass O/S</v>
          </cell>
        </row>
        <row r="2599">
          <cell r="D2599" t="str">
            <v>306268.26</v>
          </cell>
          <cell r="E2599" t="str">
            <v>TS SOM-Organics O/S</v>
          </cell>
        </row>
        <row r="2600">
          <cell r="D2600" t="str">
            <v>306268.27</v>
          </cell>
          <cell r="E2600" t="str">
            <v>TS SOM-Other O/S</v>
          </cell>
        </row>
        <row r="2601">
          <cell r="D2601" t="str">
            <v>306269.0</v>
          </cell>
          <cell r="E2601" t="str">
            <v>TS SOM-Legacy O/S</v>
          </cell>
        </row>
        <row r="2602">
          <cell r="D2602" t="str">
            <v>306290.0</v>
          </cell>
          <cell r="E2602" t="str">
            <v>TS FF Pass Through O/S</v>
          </cell>
        </row>
        <row r="2603">
          <cell r="D2603" t="str">
            <v>306295.0</v>
          </cell>
          <cell r="E2603" t="str">
            <v>TS Env Fee O/S</v>
          </cell>
        </row>
        <row r="2604">
          <cell r="D2604" t="str">
            <v>306296.0</v>
          </cell>
          <cell r="E2604" t="str">
            <v>TS Fuel Fee O/S</v>
          </cell>
        </row>
        <row r="2605">
          <cell r="D2605" t="str">
            <v>306297.0</v>
          </cell>
          <cell r="E2605" t="str">
            <v>TS Resale-NewAssets O/S</v>
          </cell>
        </row>
        <row r="2606">
          <cell r="D2606" t="str">
            <v>306298.0</v>
          </cell>
          <cell r="E2606" t="str">
            <v>TS Donated Services</v>
          </cell>
        </row>
        <row r="2607">
          <cell r="D2607" t="str">
            <v>306299.0</v>
          </cell>
          <cell r="E2607" t="str">
            <v>TS Other O/S</v>
          </cell>
        </row>
        <row r="2608">
          <cell r="D2608" t="str">
            <v>316200.0</v>
          </cell>
          <cell r="E2608" t="str">
            <v>TS Tip Fees  I/C</v>
          </cell>
        </row>
        <row r="2609">
          <cell r="D2609" t="str">
            <v>316260.0</v>
          </cell>
          <cell r="E2609" t="str">
            <v>TS SOM-OCC I/C</v>
          </cell>
        </row>
        <row r="2610">
          <cell r="D2610" t="str">
            <v>316261.0</v>
          </cell>
          <cell r="E2610" t="str">
            <v>TS SOM-ONP I/C</v>
          </cell>
        </row>
        <row r="2611">
          <cell r="D2611" t="str">
            <v>316268.0</v>
          </cell>
          <cell r="E2611" t="str">
            <v>TS SOM-Other I/C</v>
          </cell>
        </row>
        <row r="2612">
          <cell r="D2612" t="str">
            <v>316268.20</v>
          </cell>
          <cell r="E2612" t="str">
            <v>TS SOM-Paper I/C</v>
          </cell>
        </row>
        <row r="2613">
          <cell r="D2613" t="str">
            <v>316268.21</v>
          </cell>
          <cell r="E2613" t="str">
            <v>TS SOM-Plastic I/C</v>
          </cell>
        </row>
        <row r="2614">
          <cell r="D2614" t="str">
            <v>316268.22</v>
          </cell>
          <cell r="E2614" t="str">
            <v>TS SOM-Aluminum I/C</v>
          </cell>
        </row>
        <row r="2615">
          <cell r="D2615" t="str">
            <v>316268.23</v>
          </cell>
          <cell r="E2615" t="str">
            <v>TS SOM-Tin I/C</v>
          </cell>
        </row>
        <row r="2616">
          <cell r="D2616" t="str">
            <v>316268.24</v>
          </cell>
          <cell r="E2616" t="str">
            <v>TS SOM-Metal I/C</v>
          </cell>
        </row>
        <row r="2617">
          <cell r="D2617" t="str">
            <v>316268.25</v>
          </cell>
          <cell r="E2617" t="str">
            <v>TS SOM-Glass I/C</v>
          </cell>
        </row>
        <row r="2618">
          <cell r="D2618" t="str">
            <v>316268.26</v>
          </cell>
          <cell r="E2618" t="str">
            <v>TS SOM-Organics I/C</v>
          </cell>
        </row>
        <row r="2619">
          <cell r="D2619" t="str">
            <v>316268.27</v>
          </cell>
          <cell r="E2619" t="str">
            <v>TS SOM-Other  I/C</v>
          </cell>
        </row>
        <row r="2620">
          <cell r="D2620" t="str">
            <v>316269.0</v>
          </cell>
          <cell r="E2620" t="str">
            <v>TS SOM-Legacy I/C</v>
          </cell>
        </row>
        <row r="2621">
          <cell r="D2621" t="str">
            <v>316298.0</v>
          </cell>
          <cell r="E2621" t="str">
            <v>TS Oth Rev Legacy I/C</v>
          </cell>
        </row>
        <row r="2622">
          <cell r="D2622" t="str">
            <v>316299.0</v>
          </cell>
          <cell r="E2622" t="str">
            <v>TS Other I/C</v>
          </cell>
        </row>
        <row r="2623">
          <cell r="D2623" t="str">
            <v>326200.0</v>
          </cell>
          <cell r="E2623" t="str">
            <v>TS Tip Fees I/D.</v>
          </cell>
        </row>
        <row r="2624">
          <cell r="D2624" t="str">
            <v>326220.0</v>
          </cell>
          <cell r="E2624" t="str">
            <v>TS Recycle Tip Fee I/D-Inactive</v>
          </cell>
        </row>
        <row r="2625">
          <cell r="D2625" t="str">
            <v>326260.0</v>
          </cell>
          <cell r="E2625" t="str">
            <v>TS SOM-OCC I/D</v>
          </cell>
        </row>
        <row r="2626">
          <cell r="D2626" t="str">
            <v>326261.0</v>
          </cell>
          <cell r="E2626" t="str">
            <v>TS SOM-ONP I/D</v>
          </cell>
        </row>
        <row r="2627">
          <cell r="D2627" t="str">
            <v>326268.0</v>
          </cell>
          <cell r="E2627" t="str">
            <v>TS SOM-Other I/D</v>
          </cell>
        </row>
        <row r="2628">
          <cell r="D2628" t="str">
            <v>326268.20</v>
          </cell>
          <cell r="E2628" t="str">
            <v>TS SOM-Paper I/D</v>
          </cell>
        </row>
        <row r="2629">
          <cell r="D2629" t="str">
            <v>326268.21</v>
          </cell>
          <cell r="E2629" t="str">
            <v>TS SOM-Plastic I/D</v>
          </cell>
        </row>
        <row r="2630">
          <cell r="D2630" t="str">
            <v>326268.22</v>
          </cell>
          <cell r="E2630" t="str">
            <v>TS SOM-Aluminum I/D</v>
          </cell>
        </row>
        <row r="2631">
          <cell r="D2631" t="str">
            <v>326268.23</v>
          </cell>
          <cell r="E2631" t="str">
            <v>TS SOM-Tin I/D</v>
          </cell>
        </row>
        <row r="2632">
          <cell r="D2632" t="str">
            <v>326268.24</v>
          </cell>
          <cell r="E2632" t="str">
            <v>TS SOM-Metal I/D</v>
          </cell>
        </row>
        <row r="2633">
          <cell r="D2633" t="str">
            <v>326268.25</v>
          </cell>
          <cell r="E2633" t="str">
            <v>TS SOM-Glass I/D</v>
          </cell>
        </row>
        <row r="2634">
          <cell r="D2634" t="str">
            <v>326268.26</v>
          </cell>
          <cell r="E2634" t="str">
            <v>TS SOM-Organics I/D</v>
          </cell>
        </row>
        <row r="2635">
          <cell r="D2635" t="str">
            <v>326268.27</v>
          </cell>
          <cell r="E2635" t="str">
            <v>TS SOM-Other  I/D</v>
          </cell>
        </row>
        <row r="2636">
          <cell r="D2636" t="str">
            <v>326299.0</v>
          </cell>
          <cell r="E2636" t="str">
            <v>TS Other Rev I/D</v>
          </cell>
        </row>
        <row r="2637">
          <cell r="D2637" t="str">
            <v>306270.0</v>
          </cell>
          <cell r="E2637" t="str">
            <v>TS Tip Fee-OCC O/S</v>
          </cell>
        </row>
        <row r="2638">
          <cell r="D2638" t="str">
            <v>306271.0</v>
          </cell>
          <cell r="E2638" t="str">
            <v>TS Tip Fee-ONP O/S</v>
          </cell>
        </row>
        <row r="2639">
          <cell r="D2639" t="str">
            <v>306278.0</v>
          </cell>
          <cell r="E2639" t="str">
            <v>Tip Fee- Other O/S</v>
          </cell>
        </row>
        <row r="2640">
          <cell r="D2640" t="str">
            <v>306278.20</v>
          </cell>
          <cell r="E2640" t="str">
            <v>TS Tip Fee-Paper  O/S</v>
          </cell>
        </row>
        <row r="2641">
          <cell r="D2641" t="str">
            <v>306278.21</v>
          </cell>
          <cell r="E2641" t="str">
            <v>TS Tip Fee-Plastic  O/S</v>
          </cell>
        </row>
        <row r="2642">
          <cell r="D2642" t="str">
            <v>306278.22</v>
          </cell>
          <cell r="E2642" t="str">
            <v>TS Tip Fee-Aluminum  O/S</v>
          </cell>
        </row>
        <row r="2643">
          <cell r="D2643" t="str">
            <v>306278.23</v>
          </cell>
          <cell r="E2643" t="str">
            <v>TS Tip Fee-Tin  O/S</v>
          </cell>
        </row>
        <row r="2644">
          <cell r="D2644" t="str">
            <v>306278.24</v>
          </cell>
          <cell r="E2644" t="str">
            <v>TS Tip Fee-Metal  O/S</v>
          </cell>
        </row>
        <row r="2645">
          <cell r="D2645" t="str">
            <v>306278.25</v>
          </cell>
          <cell r="E2645" t="str">
            <v>TS Tip Fee-Glass  O/S</v>
          </cell>
        </row>
        <row r="2646">
          <cell r="D2646" t="str">
            <v>306278.26</v>
          </cell>
          <cell r="E2646" t="str">
            <v>TS Tip Fee-Organics  O/S</v>
          </cell>
        </row>
        <row r="2647">
          <cell r="D2647" t="str">
            <v>306278.27</v>
          </cell>
          <cell r="E2647" t="str">
            <v>TS Tip Fee-Other  O/S</v>
          </cell>
        </row>
        <row r="2648">
          <cell r="D2648" t="str">
            <v>316270.0</v>
          </cell>
          <cell r="E2648" t="str">
            <v>TS Tip Fee-OCC I/C</v>
          </cell>
        </row>
        <row r="2649">
          <cell r="D2649" t="str">
            <v>316271.0</v>
          </cell>
          <cell r="E2649" t="str">
            <v>TS Tip Fee-ONP I/C</v>
          </cell>
        </row>
        <row r="2650">
          <cell r="D2650" t="str">
            <v>316278.0</v>
          </cell>
          <cell r="E2650" t="str">
            <v>TS Tip Fee-Other I/C</v>
          </cell>
        </row>
        <row r="2651">
          <cell r="D2651" t="str">
            <v>316278.20</v>
          </cell>
          <cell r="E2651" t="str">
            <v>TS Tip Fee-Paper I/C</v>
          </cell>
        </row>
        <row r="2652">
          <cell r="D2652" t="str">
            <v>316278.21</v>
          </cell>
          <cell r="E2652" t="str">
            <v>TS Tip Fee-Plastic I/C</v>
          </cell>
        </row>
        <row r="2653">
          <cell r="D2653" t="str">
            <v>316278.22</v>
          </cell>
          <cell r="E2653" t="str">
            <v>TS Tip Fee-Aluminum I/C</v>
          </cell>
        </row>
        <row r="2654">
          <cell r="D2654" t="str">
            <v>316278.23</v>
          </cell>
          <cell r="E2654" t="str">
            <v>TS Tip Fee-Tin I/C</v>
          </cell>
        </row>
        <row r="2655">
          <cell r="D2655" t="str">
            <v>316278.24</v>
          </cell>
          <cell r="E2655" t="str">
            <v>TS Tip Fee-Metal I/C</v>
          </cell>
        </row>
        <row r="2656">
          <cell r="D2656" t="str">
            <v>316278.25</v>
          </cell>
          <cell r="E2656" t="str">
            <v>TS Tip Fee-Glass I/C</v>
          </cell>
        </row>
        <row r="2657">
          <cell r="D2657" t="str">
            <v>316278.26</v>
          </cell>
          <cell r="E2657" t="str">
            <v>TS Tip Fee-Organics I/C</v>
          </cell>
        </row>
        <row r="2658">
          <cell r="D2658" t="str">
            <v>316278.27</v>
          </cell>
          <cell r="E2658" t="str">
            <v>TS Tip Fee- Other I/C</v>
          </cell>
        </row>
        <row r="2659">
          <cell r="D2659" t="str">
            <v>406290.0</v>
          </cell>
          <cell r="E2659" t="str">
            <v>TS FF Non-Pass Through O/S</v>
          </cell>
        </row>
        <row r="2660">
          <cell r="D2660" t="str">
            <v>406218.0</v>
          </cell>
          <cell r="E2660" t="str">
            <v>INACTIVE ACCT-TS Hst Fee I/C</v>
          </cell>
        </row>
        <row r="2661">
          <cell r="D2661" t="str">
            <v>406219.0</v>
          </cell>
          <cell r="E2661" t="str">
            <v>TS Host Fees O/S</v>
          </cell>
        </row>
        <row r="2662">
          <cell r="D2662" t="str">
            <v>406297.0</v>
          </cell>
          <cell r="E2662" t="str">
            <v>TS COGS Resale-NwAssts O/S</v>
          </cell>
        </row>
        <row r="2663">
          <cell r="D2663" t="str">
            <v>406299.0</v>
          </cell>
          <cell r="E2663" t="str">
            <v>TS COGS Other O/S</v>
          </cell>
        </row>
        <row r="2664">
          <cell r="D2664" t="str">
            <v>416299.0</v>
          </cell>
          <cell r="E2664" t="str">
            <v>TS COGS Other Inter/C</v>
          </cell>
        </row>
        <row r="2665">
          <cell r="D2665" t="str">
            <v>426299.0</v>
          </cell>
          <cell r="E2665" t="str">
            <v>TS COGS Other Intra/D</v>
          </cell>
        </row>
        <row r="2666">
          <cell r="D2666" t="str">
            <v>406200.0</v>
          </cell>
          <cell r="E2666" t="str">
            <v>TS Disposal O/S</v>
          </cell>
        </row>
        <row r="2667">
          <cell r="D2667" t="str">
            <v>416200.0</v>
          </cell>
          <cell r="E2667" t="str">
            <v>TS Disposal I/C</v>
          </cell>
        </row>
        <row r="2668">
          <cell r="D2668" t="str">
            <v>426200.0</v>
          </cell>
          <cell r="E2668" t="str">
            <v>TS Disposal Intra/D</v>
          </cell>
        </row>
        <row r="2669">
          <cell r="D2669" t="str">
            <v>406260.0</v>
          </cell>
          <cell r="E2669" t="str">
            <v>TS COGS Rec OCC O/S</v>
          </cell>
        </row>
        <row r="2670">
          <cell r="D2670" t="str">
            <v>416260.0</v>
          </cell>
          <cell r="E2670" t="str">
            <v>TS COGS Rec OCC I/C</v>
          </cell>
        </row>
        <row r="2671">
          <cell r="D2671" t="str">
            <v>426260.0</v>
          </cell>
          <cell r="E2671" t="str">
            <v>TS COGS Recylng OCC Intra/D</v>
          </cell>
        </row>
        <row r="2672">
          <cell r="D2672" t="str">
            <v>406261.0</v>
          </cell>
          <cell r="E2672" t="str">
            <v>TS COGS Rec ONP O/S</v>
          </cell>
        </row>
        <row r="2673">
          <cell r="D2673" t="str">
            <v>416261.0</v>
          </cell>
          <cell r="E2673" t="str">
            <v>TS COGS Rec ONP I/C</v>
          </cell>
        </row>
        <row r="2674">
          <cell r="D2674" t="str">
            <v>426261.0</v>
          </cell>
          <cell r="E2674" t="str">
            <v>TS COGS Recylng ONP Intra/D</v>
          </cell>
        </row>
        <row r="2675">
          <cell r="D2675" t="str">
            <v>406268.0</v>
          </cell>
          <cell r="E2675" t="str">
            <v>TS COGS Rec Other O/S</v>
          </cell>
        </row>
        <row r="2676">
          <cell r="D2676" t="str">
            <v>406268.20</v>
          </cell>
          <cell r="E2676" t="str">
            <v>TS COGS Rec Paper O/S</v>
          </cell>
        </row>
        <row r="2677">
          <cell r="D2677" t="str">
            <v>406268.21</v>
          </cell>
          <cell r="E2677" t="str">
            <v>TS COGS Rec Plastic O/S</v>
          </cell>
        </row>
        <row r="2678">
          <cell r="D2678" t="str">
            <v>406268.22</v>
          </cell>
          <cell r="E2678" t="str">
            <v>TS COGS Rec Aluminum O/S</v>
          </cell>
        </row>
        <row r="2679">
          <cell r="D2679" t="str">
            <v>406268.23</v>
          </cell>
          <cell r="E2679" t="str">
            <v>TS COGS Rec Tin O/S</v>
          </cell>
        </row>
        <row r="2680">
          <cell r="D2680" t="str">
            <v>406268.24</v>
          </cell>
          <cell r="E2680" t="str">
            <v>TS COGS Rec Metal O/S</v>
          </cell>
        </row>
        <row r="2681">
          <cell r="D2681" t="str">
            <v>406268.25</v>
          </cell>
          <cell r="E2681" t="str">
            <v>TS COGS Rec Glass O/S</v>
          </cell>
        </row>
        <row r="2682">
          <cell r="D2682" t="str">
            <v>406268.26</v>
          </cell>
          <cell r="E2682" t="str">
            <v>TS COGS Rec Organics O/S</v>
          </cell>
        </row>
        <row r="2683">
          <cell r="D2683" t="str">
            <v>406268.27</v>
          </cell>
          <cell r="E2683" t="str">
            <v>TS COGS Rec Other  O/S</v>
          </cell>
        </row>
        <row r="2684">
          <cell r="D2684" t="str">
            <v>406269.0</v>
          </cell>
          <cell r="E2684" t="str">
            <v>TS COGS Rec-Legacy O/S</v>
          </cell>
        </row>
        <row r="2685">
          <cell r="D2685" t="str">
            <v>416268.0</v>
          </cell>
          <cell r="E2685" t="str">
            <v>TS COGS Rec Other I/C</v>
          </cell>
        </row>
        <row r="2686">
          <cell r="D2686" t="str">
            <v>416268.20</v>
          </cell>
          <cell r="E2686" t="str">
            <v>TS COGS Rec Paper I/C</v>
          </cell>
        </row>
        <row r="2687">
          <cell r="D2687" t="str">
            <v>416268.21</v>
          </cell>
          <cell r="E2687" t="str">
            <v>TS COGS Rec Plastic I/C</v>
          </cell>
        </row>
        <row r="2688">
          <cell r="D2688" t="str">
            <v>416268.22</v>
          </cell>
          <cell r="E2688" t="str">
            <v>TS COGS Rec Aluminum I/C</v>
          </cell>
        </row>
        <row r="2689">
          <cell r="D2689" t="str">
            <v>416268.23</v>
          </cell>
          <cell r="E2689" t="str">
            <v>TS COGS Rec Tin I/C</v>
          </cell>
        </row>
        <row r="2690">
          <cell r="D2690" t="str">
            <v>416268.24</v>
          </cell>
          <cell r="E2690" t="str">
            <v>TS COGS Rec Metal I/C</v>
          </cell>
        </row>
        <row r="2691">
          <cell r="D2691" t="str">
            <v>416268.25</v>
          </cell>
          <cell r="E2691" t="str">
            <v>TS COGS Rec Glass I/C</v>
          </cell>
        </row>
        <row r="2692">
          <cell r="D2692" t="str">
            <v>416268.26</v>
          </cell>
          <cell r="E2692" t="str">
            <v>TS COGS Rec Organics I/C</v>
          </cell>
        </row>
        <row r="2693">
          <cell r="D2693" t="str">
            <v>416268.27</v>
          </cell>
          <cell r="E2693" t="str">
            <v>TS COGS Rec Other  I/C</v>
          </cell>
        </row>
        <row r="2694">
          <cell r="D2694" t="str">
            <v>416269.0</v>
          </cell>
          <cell r="E2694" t="str">
            <v>TS COGS Rec-Legacy I/C</v>
          </cell>
        </row>
        <row r="2695">
          <cell r="D2695" t="str">
            <v>426268.0</v>
          </cell>
          <cell r="E2695" t="str">
            <v>TS COGS Recylng-Other Intra/D</v>
          </cell>
        </row>
        <row r="2696">
          <cell r="D2696" t="str">
            <v>426268.20</v>
          </cell>
          <cell r="E2696" t="str">
            <v>TS COGS Rec Intra/D OtherPaper</v>
          </cell>
        </row>
        <row r="2697">
          <cell r="D2697" t="str">
            <v>426268.21</v>
          </cell>
          <cell r="E2697" t="str">
            <v>TS COGS Rec Intra/D Plastic</v>
          </cell>
        </row>
        <row r="2698">
          <cell r="D2698" t="str">
            <v>426268.22</v>
          </cell>
          <cell r="E2698" t="str">
            <v>TS COGS Rec Intra/D Aluminum</v>
          </cell>
        </row>
        <row r="2699">
          <cell r="D2699" t="str">
            <v>426268.23</v>
          </cell>
          <cell r="E2699" t="str">
            <v>TS COGS Rec Intra/D Tin</v>
          </cell>
        </row>
        <row r="2700">
          <cell r="D2700" t="str">
            <v>426268.24</v>
          </cell>
          <cell r="E2700" t="str">
            <v>TS COGS Rec Intra/D OtherMetal</v>
          </cell>
        </row>
        <row r="2701">
          <cell r="D2701" t="str">
            <v>426268.25</v>
          </cell>
          <cell r="E2701" t="str">
            <v>TS COGS Rec Intra/D Glass</v>
          </cell>
        </row>
        <row r="2702">
          <cell r="D2702" t="str">
            <v>426268.26</v>
          </cell>
          <cell r="E2702" t="str">
            <v>TS COGS Rec Intra/D Organics</v>
          </cell>
        </row>
        <row r="2703">
          <cell r="D2703" t="str">
            <v>426268.27</v>
          </cell>
          <cell r="E2703" t="str">
            <v>TS COGS Rec Intra/D Other</v>
          </cell>
        </row>
        <row r="2704">
          <cell r="D2704" t="str">
            <v>406292.0</v>
          </cell>
          <cell r="E2704" t="str">
            <v>TS Subcontract O/S</v>
          </cell>
        </row>
        <row r="2705">
          <cell r="D2705" t="str">
            <v>416292.0</v>
          </cell>
          <cell r="E2705" t="str">
            <v>TS Subcontract Inter/C</v>
          </cell>
        </row>
        <row r="2706">
          <cell r="D2706" t="str">
            <v>426292.0</v>
          </cell>
          <cell r="E2706" t="str">
            <v>TS Subcontract Haul Intra/D</v>
          </cell>
        </row>
        <row r="2707">
          <cell r="D2707" t="str">
            <v>406294.0</v>
          </cell>
          <cell r="E2707" t="str">
            <v>TS Inactive</v>
          </cell>
        </row>
        <row r="2708">
          <cell r="D2708" t="str">
            <v>406295.0</v>
          </cell>
          <cell r="E2708" t="str">
            <v>TS 3rd Party Hauling O/S</v>
          </cell>
        </row>
        <row r="2709">
          <cell r="D2709" t="str">
            <v>416295.0</v>
          </cell>
          <cell r="E2709" t="str">
            <v>TS 3rd Party Hauling I/C</v>
          </cell>
        </row>
        <row r="2710">
          <cell r="D2710" t="str">
            <v>326270.0</v>
          </cell>
          <cell r="E2710" t="str">
            <v>TS Tip Fee-OCC I/D</v>
          </cell>
        </row>
        <row r="2711">
          <cell r="D2711" t="str">
            <v>326271.0</v>
          </cell>
          <cell r="E2711" t="str">
            <v>TS Tip Fee-ONP I/D</v>
          </cell>
        </row>
        <row r="2712">
          <cell r="D2712" t="str">
            <v>326278.20</v>
          </cell>
          <cell r="E2712" t="str">
            <v>TS Tip Fee-Paper I/D</v>
          </cell>
        </row>
        <row r="2713">
          <cell r="D2713" t="str">
            <v>326278.21</v>
          </cell>
          <cell r="E2713" t="str">
            <v>TS Tip Fee-Plastic I/D</v>
          </cell>
        </row>
        <row r="2714">
          <cell r="D2714" t="str">
            <v>326278.22</v>
          </cell>
          <cell r="E2714" t="str">
            <v>TS Tip Fee-Aluminum I/D</v>
          </cell>
        </row>
        <row r="2715">
          <cell r="D2715" t="str">
            <v>326278.23</v>
          </cell>
          <cell r="E2715" t="str">
            <v>TS Tip Fee-Tin I/D</v>
          </cell>
        </row>
        <row r="2716">
          <cell r="D2716" t="str">
            <v>326278.24</v>
          </cell>
          <cell r="E2716" t="str">
            <v>TS Tip Fee-Metal I/D</v>
          </cell>
        </row>
        <row r="2717">
          <cell r="D2717" t="str">
            <v>326278.25</v>
          </cell>
          <cell r="E2717" t="str">
            <v>TS Tip Fee-Glass I/D</v>
          </cell>
        </row>
        <row r="2718">
          <cell r="D2718" t="str">
            <v>326278.26</v>
          </cell>
          <cell r="E2718" t="str">
            <v>TS Tip Fee-Organics I/D</v>
          </cell>
        </row>
        <row r="2719">
          <cell r="D2719" t="str">
            <v>326278.27</v>
          </cell>
          <cell r="E2719" t="str">
            <v>TS Tip Fee-Other I/D</v>
          </cell>
        </row>
        <row r="2720">
          <cell r="D2720" t="str">
            <v>306219.0</v>
          </cell>
          <cell r="E2720" t="str">
            <v>TS Host Fee Rev O/S</v>
          </cell>
        </row>
        <row r="2721">
          <cell r="D2721" t="str">
            <v>316219.0</v>
          </cell>
          <cell r="E2721" t="str">
            <v>TS Host Fee Rev I/C</v>
          </cell>
        </row>
        <row r="2722">
          <cell r="D2722" t="str">
            <v>326219.0</v>
          </cell>
          <cell r="E2722" t="str">
            <v>TS Host Fee Rev I/D</v>
          </cell>
        </row>
        <row r="2723">
          <cell r="D2723" t="str">
            <v>87000.0</v>
          </cell>
          <cell r="E2723" t="str">
            <v>Truck/Equip Shop Mgr</v>
          </cell>
        </row>
        <row r="2724">
          <cell r="D2724" t="str">
            <v>87001.0</v>
          </cell>
          <cell r="E2724" t="str">
            <v>Truck/Equip Shop Supv</v>
          </cell>
        </row>
        <row r="2725">
          <cell r="D2725" t="str">
            <v>87002.0</v>
          </cell>
          <cell r="E2725" t="str">
            <v>Truck/Equip Shop Mech</v>
          </cell>
        </row>
        <row r="2726">
          <cell r="D2726" t="str">
            <v>87003.0</v>
          </cell>
          <cell r="E2726" t="str">
            <v>Truck/Equip Shop Welder</v>
          </cell>
        </row>
        <row r="2727">
          <cell r="D2727" t="str">
            <v>87004.0</v>
          </cell>
          <cell r="E2727" t="str">
            <v>Truck/Equip Shop Laborer</v>
          </cell>
        </row>
        <row r="2728">
          <cell r="D2728" t="str">
            <v>520010.0</v>
          </cell>
          <cell r="E2728" t="str">
            <v>TShop Mgr/Supv-Default</v>
          </cell>
        </row>
        <row r="2729">
          <cell r="D2729" t="str">
            <v>520010.10</v>
          </cell>
          <cell r="E2729" t="str">
            <v>TShop Mgr/Supv-Reg</v>
          </cell>
        </row>
        <row r="2730">
          <cell r="D2730" t="str">
            <v>520010.11</v>
          </cell>
          <cell r="E2730" t="str">
            <v>TShop Mgr/Supv-OT</v>
          </cell>
        </row>
        <row r="2731">
          <cell r="D2731" t="str">
            <v>520020.0</v>
          </cell>
          <cell r="E2731" t="str">
            <v>TShop Mech/Welder-Default</v>
          </cell>
        </row>
        <row r="2732">
          <cell r="D2732" t="str">
            <v>520020.10</v>
          </cell>
          <cell r="E2732" t="str">
            <v>TShop Mech/Welder-Reg</v>
          </cell>
        </row>
        <row r="2733">
          <cell r="D2733" t="str">
            <v>520020.11</v>
          </cell>
          <cell r="E2733" t="str">
            <v>TShop Mech/Welder-OT</v>
          </cell>
        </row>
        <row r="2734">
          <cell r="D2734" t="str">
            <v>520030.0</v>
          </cell>
          <cell r="E2734" t="str">
            <v>TShop Support-Default</v>
          </cell>
        </row>
        <row r="2735">
          <cell r="D2735" t="str">
            <v>520030.10</v>
          </cell>
          <cell r="E2735" t="str">
            <v>TShop Support-Reg</v>
          </cell>
        </row>
        <row r="2736">
          <cell r="D2736" t="str">
            <v>520030.11</v>
          </cell>
          <cell r="E2736" t="str">
            <v>TShop Support-OT</v>
          </cell>
        </row>
        <row r="2737">
          <cell r="D2737" t="str">
            <v>520055.0</v>
          </cell>
          <cell r="E2737" t="str">
            <v>TShop Temp Labor</v>
          </cell>
        </row>
        <row r="2738">
          <cell r="D2738" t="str">
            <v>520060.0</v>
          </cell>
          <cell r="E2738" t="str">
            <v>TShop Bonus Non-Corp</v>
          </cell>
        </row>
        <row r="2739">
          <cell r="D2739" t="str">
            <v>520061.0</v>
          </cell>
          <cell r="E2739" t="str">
            <v>TShop Bonus Pay Corp</v>
          </cell>
        </row>
        <row r="2740">
          <cell r="D2740" t="str">
            <v>520170.0</v>
          </cell>
          <cell r="E2740" t="str">
            <v>TShop Payroll Tax</v>
          </cell>
        </row>
        <row r="2741">
          <cell r="D2741" t="str">
            <v>520172.0</v>
          </cell>
          <cell r="E2741" t="str">
            <v>TShop Personal Time</v>
          </cell>
        </row>
        <row r="2742">
          <cell r="D2742" t="str">
            <v>520173.0</v>
          </cell>
          <cell r="E2742" t="str">
            <v>TShop Holiday Pay</v>
          </cell>
        </row>
        <row r="2743">
          <cell r="D2743" t="str">
            <v>520174.0</v>
          </cell>
          <cell r="E2743" t="str">
            <v>TShop Vacation/Sick</v>
          </cell>
        </row>
        <row r="2744">
          <cell r="D2744" t="str">
            <v>520175.0</v>
          </cell>
          <cell r="E2744" t="str">
            <v>TShop Benefits Non-Corp</v>
          </cell>
        </row>
        <row r="2745">
          <cell r="D2745" t="str">
            <v>520176.0</v>
          </cell>
          <cell r="E2745" t="str">
            <v>TShop Benefits Corp</v>
          </cell>
        </row>
        <row r="2746">
          <cell r="D2746" t="str">
            <v>520186.0</v>
          </cell>
          <cell r="E2746" t="str">
            <v>TShop Union Dues</v>
          </cell>
        </row>
        <row r="2747">
          <cell r="D2747" t="str">
            <v>520188.0</v>
          </cell>
          <cell r="E2747" t="str">
            <v>TShop Uniforms &amp; Safety</v>
          </cell>
        </row>
        <row r="2748">
          <cell r="D2748" t="str">
            <v>520998.0</v>
          </cell>
          <cell r="E2748" t="str">
            <v>TShop Labor Alloc-In</v>
          </cell>
        </row>
        <row r="2749">
          <cell r="D2749" t="str">
            <v>520999.0</v>
          </cell>
          <cell r="E2749" t="str">
            <v>TShop Labor Alloc-Out</v>
          </cell>
        </row>
        <row r="2750">
          <cell r="D2750" t="str">
            <v>540012.0</v>
          </cell>
          <cell r="E2750" t="str">
            <v>Parts X-Factor</v>
          </cell>
        </row>
        <row r="2751">
          <cell r="D2751" t="str">
            <v>540032.0</v>
          </cell>
          <cell r="E2751" t="str">
            <v>Tires X-Factor</v>
          </cell>
        </row>
        <row r="2752">
          <cell r="D2752" t="str">
            <v>520010.20</v>
          </cell>
          <cell r="E2752" t="str">
            <v>TShop Mgr/Supv-Auto Allow</v>
          </cell>
        </row>
        <row r="2753">
          <cell r="D2753" t="str">
            <v>520020.20</v>
          </cell>
          <cell r="E2753" t="str">
            <v>Tshop Mech/Welder-Auto Allow</v>
          </cell>
        </row>
        <row r="2754">
          <cell r="D2754" t="str">
            <v>520030.20</v>
          </cell>
          <cell r="E2754" t="str">
            <v>TShop Support-Auto Allow</v>
          </cell>
        </row>
        <row r="2755">
          <cell r="D2755" t="str">
            <v>520010.5</v>
          </cell>
          <cell r="E2755" t="str">
            <v>TShop Mgr/Supv-Incentive Pay</v>
          </cell>
        </row>
        <row r="2756">
          <cell r="D2756" t="str">
            <v>520020.5</v>
          </cell>
          <cell r="E2756" t="str">
            <v>TShop Mech/Welder-Incentive Pay</v>
          </cell>
        </row>
        <row r="2757">
          <cell r="D2757" t="str">
            <v>520030.5</v>
          </cell>
          <cell r="E2757" t="str">
            <v>TShop Support-Incentive Pay</v>
          </cell>
        </row>
        <row r="2758">
          <cell r="D2758" t="str">
            <v>520172.1</v>
          </cell>
          <cell r="E2758" t="str">
            <v>TShop Personal Time - PR</v>
          </cell>
        </row>
        <row r="2759">
          <cell r="D2759" t="str">
            <v>520174.1</v>
          </cell>
          <cell r="E2759" t="str">
            <v>TShop Vacation/Sick - PR</v>
          </cell>
        </row>
        <row r="2760">
          <cell r="D2760" t="str">
            <v>520177.0</v>
          </cell>
          <cell r="E2760" t="str">
            <v>TShop Employer 401k</v>
          </cell>
        </row>
        <row r="2761">
          <cell r="D2761" t="str">
            <v>11001.0</v>
          </cell>
          <cell r="E2761" t="str">
            <v>Ind-Hauls Legacy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E-B"/>
      <sheetName val="Excluded divisions"/>
      <sheetName val="lawson extract"/>
    </sheetNames>
    <sheetDataSet>
      <sheetData sheetId="0" refreshError="1"/>
      <sheetData sheetId="1" refreshError="1">
        <row r="2">
          <cell r="C2">
            <v>29</v>
          </cell>
        </row>
        <row r="3">
          <cell r="C3">
            <v>625</v>
          </cell>
        </row>
        <row r="4">
          <cell r="C4">
            <v>783</v>
          </cell>
        </row>
        <row r="5">
          <cell r="C5">
            <v>793</v>
          </cell>
        </row>
        <row r="6">
          <cell r="C6">
            <v>950</v>
          </cell>
        </row>
        <row r="7">
          <cell r="C7" t="str">
            <v>7E3</v>
          </cell>
        </row>
        <row r="8">
          <cell r="C8" t="str">
            <v>7E4</v>
          </cell>
        </row>
        <row r="9">
          <cell r="C9" t="str">
            <v>7B3</v>
          </cell>
        </row>
        <row r="10">
          <cell r="C10" t="str">
            <v>7B4</v>
          </cell>
        </row>
        <row r="11">
          <cell r="C11" t="str">
            <v>7B6</v>
          </cell>
        </row>
        <row r="12">
          <cell r="C12" t="str">
            <v>7B8</v>
          </cell>
        </row>
        <row r="13">
          <cell r="C13" t="str">
            <v>7D1</v>
          </cell>
        </row>
        <row r="14">
          <cell r="C14" t="str">
            <v>7F1</v>
          </cell>
        </row>
        <row r="15">
          <cell r="C15" t="str">
            <v>7G1</v>
          </cell>
        </row>
        <row r="16">
          <cell r="C16" t="str">
            <v>7H1</v>
          </cell>
        </row>
        <row r="17">
          <cell r="C17" t="str">
            <v>7H2</v>
          </cell>
        </row>
        <row r="18">
          <cell r="C18" t="str">
            <v>7H3</v>
          </cell>
        </row>
        <row r="19">
          <cell r="C19" t="str">
            <v>7H4</v>
          </cell>
        </row>
        <row r="20">
          <cell r="C20" t="str">
            <v>ABB</v>
          </cell>
        </row>
        <row r="21">
          <cell r="C21" t="str">
            <v>D87</v>
          </cell>
        </row>
        <row r="22">
          <cell r="C22" t="str">
            <v>D88</v>
          </cell>
        </row>
        <row r="23">
          <cell r="C23" t="str">
            <v>E12</v>
          </cell>
        </row>
        <row r="24">
          <cell r="C24" t="str">
            <v>E42</v>
          </cell>
        </row>
        <row r="25">
          <cell r="C25" t="str">
            <v>E46</v>
          </cell>
        </row>
        <row r="26">
          <cell r="C26" t="str">
            <v>E47</v>
          </cell>
        </row>
        <row r="27">
          <cell r="C27" t="str">
            <v>E48</v>
          </cell>
        </row>
        <row r="28">
          <cell r="C28" t="str">
            <v>E49</v>
          </cell>
        </row>
        <row r="29">
          <cell r="C29" t="str">
            <v>E51</v>
          </cell>
        </row>
        <row r="30">
          <cell r="C30" t="str">
            <v>E52</v>
          </cell>
        </row>
        <row r="31">
          <cell r="C31" t="str">
            <v>E53</v>
          </cell>
        </row>
        <row r="32">
          <cell r="C32" t="str">
            <v>E54</v>
          </cell>
        </row>
        <row r="33">
          <cell r="C33" t="str">
            <v>E55</v>
          </cell>
        </row>
        <row r="34">
          <cell r="C34" t="str">
            <v>E56</v>
          </cell>
        </row>
        <row r="35">
          <cell r="C35" t="str">
            <v>E57</v>
          </cell>
        </row>
        <row r="36">
          <cell r="C36" t="str">
            <v>F65</v>
          </cell>
        </row>
        <row r="37">
          <cell r="C37" t="str">
            <v>F85</v>
          </cell>
        </row>
        <row r="38">
          <cell r="C38" t="str">
            <v>G65</v>
          </cell>
        </row>
        <row r="39">
          <cell r="C39" t="str">
            <v>PH1</v>
          </cell>
        </row>
        <row r="40">
          <cell r="C40" t="str">
            <v>PH2</v>
          </cell>
        </row>
        <row r="41">
          <cell r="C41" t="str">
            <v>PH3</v>
          </cell>
        </row>
        <row r="42">
          <cell r="C42" t="str">
            <v>PH4</v>
          </cell>
        </row>
        <row r="43">
          <cell r="C43" t="str">
            <v>PH5</v>
          </cell>
        </row>
        <row r="44">
          <cell r="C44" t="str">
            <v>PH7</v>
          </cell>
        </row>
        <row r="45">
          <cell r="C45" t="str">
            <v>PH8</v>
          </cell>
        </row>
        <row r="46">
          <cell r="C46" t="str">
            <v>PI4</v>
          </cell>
        </row>
        <row r="47">
          <cell r="C47" t="str">
            <v>PI5</v>
          </cell>
        </row>
        <row r="48">
          <cell r="C48" t="str">
            <v>PJ1</v>
          </cell>
        </row>
        <row r="49">
          <cell r="C49" t="str">
            <v>PJ2</v>
          </cell>
        </row>
        <row r="50">
          <cell r="C50" t="str">
            <v>PJ3</v>
          </cell>
        </row>
        <row r="51">
          <cell r="C51" t="str">
            <v>PJ6</v>
          </cell>
        </row>
        <row r="52">
          <cell r="C52" t="str">
            <v>PJ7</v>
          </cell>
        </row>
        <row r="53">
          <cell r="C53" t="str">
            <v>PJ8</v>
          </cell>
        </row>
        <row r="54">
          <cell r="C54" t="str">
            <v>PK0</v>
          </cell>
        </row>
        <row r="55">
          <cell r="C55" t="str">
            <v>PK2</v>
          </cell>
        </row>
        <row r="56">
          <cell r="C56" t="str">
            <v>PK3</v>
          </cell>
        </row>
        <row r="57">
          <cell r="C57" t="str">
            <v>PK4</v>
          </cell>
        </row>
        <row r="58">
          <cell r="C58" t="str">
            <v>PK6</v>
          </cell>
        </row>
        <row r="59">
          <cell r="C59" t="str">
            <v>PK7</v>
          </cell>
        </row>
        <row r="60">
          <cell r="C60" t="str">
            <v>PK8</v>
          </cell>
        </row>
        <row r="61">
          <cell r="C61" t="str">
            <v>PK9</v>
          </cell>
        </row>
        <row r="62">
          <cell r="C62" t="str">
            <v>PL2</v>
          </cell>
        </row>
        <row r="63">
          <cell r="C63" t="str">
            <v>PL3</v>
          </cell>
        </row>
        <row r="64">
          <cell r="C64" t="str">
            <v>PL5</v>
          </cell>
        </row>
        <row r="65">
          <cell r="C65" t="str">
            <v>PM0</v>
          </cell>
        </row>
        <row r="66">
          <cell r="C66" t="str">
            <v>PM1</v>
          </cell>
        </row>
        <row r="67">
          <cell r="C67" t="str">
            <v>PM2</v>
          </cell>
        </row>
        <row r="68">
          <cell r="C68" t="str">
            <v>PM3</v>
          </cell>
        </row>
        <row r="69">
          <cell r="C69" t="str">
            <v>PM7</v>
          </cell>
        </row>
        <row r="70">
          <cell r="C70" t="str">
            <v>PM8</v>
          </cell>
        </row>
        <row r="71">
          <cell r="C71" t="str">
            <v>PM9</v>
          </cell>
        </row>
        <row r="72">
          <cell r="C72" t="str">
            <v>PN1</v>
          </cell>
        </row>
        <row r="73">
          <cell r="C73" t="str">
            <v>PN2</v>
          </cell>
        </row>
        <row r="74">
          <cell r="C74" t="str">
            <v>PN3</v>
          </cell>
        </row>
        <row r="75">
          <cell r="C75" t="str">
            <v>PN6</v>
          </cell>
        </row>
        <row r="76">
          <cell r="C76" t="str">
            <v>PN9</v>
          </cell>
        </row>
        <row r="77">
          <cell r="C77" t="str">
            <v>PO2</v>
          </cell>
        </row>
        <row r="78">
          <cell r="C78" t="str">
            <v>PO3</v>
          </cell>
        </row>
        <row r="79">
          <cell r="C79" t="str">
            <v>PO6</v>
          </cell>
        </row>
        <row r="80">
          <cell r="C80" t="str">
            <v>PO7</v>
          </cell>
        </row>
        <row r="81">
          <cell r="C81" t="str">
            <v>QAL</v>
          </cell>
        </row>
        <row r="82">
          <cell r="C82" t="str">
            <v>QX5</v>
          </cell>
        </row>
        <row r="83">
          <cell r="C83" t="str">
            <v>QY6</v>
          </cell>
        </row>
        <row r="84">
          <cell r="C84" t="str">
            <v>QZ1</v>
          </cell>
        </row>
        <row r="85">
          <cell r="C85" t="str">
            <v>QZ6</v>
          </cell>
        </row>
        <row r="86">
          <cell r="C86" t="str">
            <v>U91</v>
          </cell>
        </row>
        <row r="87">
          <cell r="C87" t="str">
            <v>U95</v>
          </cell>
        </row>
        <row r="88">
          <cell r="C88" t="str">
            <v>WD3</v>
          </cell>
        </row>
        <row r="89">
          <cell r="C89" t="str">
            <v>WG4</v>
          </cell>
        </row>
        <row r="90">
          <cell r="C90" t="str">
            <v>WI7</v>
          </cell>
        </row>
        <row r="91">
          <cell r="C91" t="str">
            <v>WL0</v>
          </cell>
        </row>
        <row r="92">
          <cell r="C92" t="str">
            <v>X72</v>
          </cell>
        </row>
        <row r="93">
          <cell r="C93" t="str">
            <v>XA8</v>
          </cell>
        </row>
        <row r="94">
          <cell r="C94" t="str">
            <v>XE0</v>
          </cell>
        </row>
        <row r="95">
          <cell r="C95" t="str">
            <v>XE6</v>
          </cell>
        </row>
        <row r="96">
          <cell r="C96" t="str">
            <v>XE8</v>
          </cell>
        </row>
        <row r="97">
          <cell r="C97" t="str">
            <v>XF1</v>
          </cell>
        </row>
        <row r="98">
          <cell r="C98" t="str">
            <v>XF6</v>
          </cell>
        </row>
        <row r="99">
          <cell r="C99" t="str">
            <v>XH7</v>
          </cell>
        </row>
        <row r="100">
          <cell r="C100" t="str">
            <v>XI0</v>
          </cell>
        </row>
        <row r="101">
          <cell r="C101" t="str">
            <v>XI8</v>
          </cell>
        </row>
        <row r="102">
          <cell r="C102" t="str">
            <v>XJ2</v>
          </cell>
        </row>
        <row r="103">
          <cell r="C103" t="str">
            <v>XJ3</v>
          </cell>
        </row>
        <row r="104">
          <cell r="C104" t="str">
            <v>XK0</v>
          </cell>
        </row>
        <row r="105">
          <cell r="C105" t="str">
            <v>XK9</v>
          </cell>
        </row>
        <row r="106">
          <cell r="C106" t="str">
            <v>XL3</v>
          </cell>
        </row>
        <row r="107">
          <cell r="C107" t="str">
            <v>ZU6</v>
          </cell>
        </row>
        <row r="108">
          <cell r="C108" t="str">
            <v>ZW1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Start"/>
      <sheetName val="JournalEntry"/>
      <sheetName val="JE"/>
      <sheetName val="218070-100 Deferred Rev"/>
      <sheetName val="Accrual"/>
      <sheetName val="Summary"/>
      <sheetName val="RSA Spend"/>
      <sheetName val="Eastside SF Recycle Credits"/>
      <sheetName val="Eastside MF Recycle Credits"/>
      <sheetName val="2015 SF Annual"/>
      <sheetName val="2015 MF Annual"/>
      <sheetName val="August 2017 True Up"/>
      <sheetName val="2017 SF Annual Report"/>
      <sheetName val="2017 MF Annual Report"/>
      <sheetName val="Notes to WP Package"/>
      <sheetName val="T Account Example"/>
    </sheetNames>
    <sheetDataSet>
      <sheetData sheetId="0"/>
      <sheetData sheetId="1">
        <row r="2">
          <cell r="G2" t="str">
            <v>AWS - Bellevue</v>
          </cell>
        </row>
        <row r="3">
          <cell r="B3">
            <v>43039</v>
          </cell>
        </row>
        <row r="5">
          <cell r="B5" t="str">
            <v>JERE</v>
          </cell>
        </row>
        <row r="7">
          <cell r="B7" t="str">
            <v>DC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Non-Regulated Operations"/>
      <sheetName val="G Cert Financial"/>
      <sheetName val="RS Cap Struct."/>
      <sheetName val="LG Public 2018 V5.2c"/>
      <sheetName val="LG Public 2018 V5.2c MSW"/>
      <sheetName val="LG Public 2018 V5.2c RCY"/>
      <sheetName val="LG Public 2018 V5.2c YW"/>
      <sheetName val="LG Public 2018 V5.2c MF RCY"/>
      <sheetName val="Alloc Summary"/>
      <sheetName val="Proforma"/>
      <sheetName val="PF Restate"/>
      <sheetName val="PF Adj"/>
      <sheetName val="PR Narrative"/>
      <sheetName val="Summary &amp; PF"/>
      <sheetName val="PR vs GL"/>
      <sheetName val="Summary Calc &amp; Lookup"/>
      <sheetName val="Alloc Impact"/>
      <sheetName val="PA340"/>
      <sheetName val="Walkback Instructions"/>
      <sheetName val="Summary PR Data"/>
      <sheetName val="Lookup Data &gt;"/>
      <sheetName val="Union Wage &amp; Pension"/>
      <sheetName val="H&amp;W"/>
      <sheetName val="L&amp;I"/>
      <sheetName val="Rev Narrative &amp; Instructions"/>
      <sheetName val="Revenue Lookup"/>
      <sheetName val="SQL Revenue Analysis"/>
      <sheetName val="7R Summary"/>
      <sheetName val="OTH Rev Sumry"/>
      <sheetName val="Rev Ref Tables"/>
      <sheetName val="Price Out Summ"/>
      <sheetName val="Resi Price Out"/>
      <sheetName val="Resi Charge Codes"/>
      <sheetName val="Comm (+MF) Price Out"/>
      <sheetName val="Comm Charge Codes"/>
      <sheetName val="IND (+MF) Price Out"/>
      <sheetName val="IR Revenue"/>
      <sheetName val="RO Revenue"/>
      <sheetName val="Route Hrs Instructions"/>
      <sheetName val="Truck Hrs Sum"/>
      <sheetName val="Resi Comm Hours Summary"/>
      <sheetName val="Pivot Ops Jan 22 - Dec 22"/>
      <sheetName val="Detail Jan 22 - Dec 22"/>
      <sheetName val="IND Hrs Sum"/>
      <sheetName val="IND Hrs Data"/>
      <sheetName val="IND Sum Confirm"/>
      <sheetName val="Route Analysis"/>
      <sheetName val="Contract Ref Table"/>
      <sheetName val="Fuel Calc"/>
      <sheetName val="Fuel"/>
      <sheetName val="Fuel Invoice Data Entry"/>
      <sheetName val="Disposal Instructions"/>
      <sheetName val="Disposal Summary (with IC)"/>
      <sheetName val="Permit Fees Recap"/>
      <sheetName val="HWFs"/>
      <sheetName val="Summary Disposal Data"/>
      <sheetName val="Disposal Ref Tables"/>
      <sheetName val="Avg Invest Instructions"/>
      <sheetName val="Avg Invest Summary"/>
      <sheetName val="4183 Asset Listing"/>
      <sheetName val="4183 Asset Register data"/>
      <sheetName val="Asset Type Tables"/>
      <sheetName val="Truck Depr Summary"/>
      <sheetName val="Month by Month"/>
      <sheetName val="4183 Asset Listing duplicate"/>
      <sheetName val="4183 Asset Register data duplic"/>
      <sheetName val="Cont Count Instructions"/>
      <sheetName val="InfoPro Container Count Instr"/>
      <sheetName val="Container Counts"/>
      <sheetName val="Cont Count Data"/>
      <sheetName val="Cont Ref Tables"/>
      <sheetName val="Tons Master Report &gt;"/>
      <sheetName val="Tons File Summary"/>
      <sheetName val="Resi MSW Tons"/>
      <sheetName val="Resi Recycle Tons"/>
      <sheetName val="Resi Yard Waste Tons"/>
      <sheetName val="4183 Commercial Yards"/>
      <sheetName val="4183 Com-MF-Resi Tons"/>
      <sheetName val="4183 Multifamily Yards"/>
      <sheetName val="4183 Resi Counts"/>
      <sheetName val="4183 Multifamily Counts"/>
      <sheetName val="4183 Commercial Counts"/>
      <sheetName val="Renton IND"/>
      <sheetName val="CoS"/>
      <sheetName val="Meeks"/>
      <sheetName val="Essbase Instructions"/>
      <sheetName val="Essbase P&amp;L"/>
      <sheetName val="4183 Balance Sheet"/>
      <sheetName val="Essbase Stats"/>
      <sheetName val="4584 P&amp;L - Aff. Co. MRF"/>
      <sheetName val="4584 BS - Aff. Co. MRF"/>
      <sheetName val="G-12 FS (Smartview)"/>
      <sheetName val="ALGL prior years history"/>
      <sheetName val="4176 Asset Listing"/>
      <sheetName val="4176 Asset Register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33">
          <cell r="D133">
            <v>8525.0069999999996</v>
          </cell>
          <cell r="E133">
            <v>4532.8085999999994</v>
          </cell>
          <cell r="F133">
            <v>6604.3775999999989</v>
          </cell>
          <cell r="G133">
            <v>5547.800400000001</v>
          </cell>
          <cell r="H133">
            <v>5584.7651999999998</v>
          </cell>
          <cell r="I133">
            <v>6918.5784000000003</v>
          </cell>
          <cell r="J133">
            <v>4358.7660000000005</v>
          </cell>
          <cell r="K133">
            <v>4155.4596000000001</v>
          </cell>
          <cell r="L133">
            <v>5980.5966000000017</v>
          </cell>
          <cell r="M133">
            <v>5675.6369999999997</v>
          </cell>
          <cell r="N133">
            <v>5059.5570000000007</v>
          </cell>
          <cell r="O133">
            <v>5573.9838000000009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">
          <cell r="F1" t="str">
            <v>Total Weight (Calculated)</v>
          </cell>
          <cell r="H1" t="str">
            <v>Customer Account #</v>
          </cell>
        </row>
        <row r="3">
          <cell r="F3" t="str">
            <v>Total Weight</v>
          </cell>
          <cell r="H3" t="str">
            <v>Account #</v>
          </cell>
        </row>
        <row r="4">
          <cell r="F4">
            <v>0</v>
          </cell>
          <cell r="H4" t="str">
            <v>6325</v>
          </cell>
        </row>
        <row r="5">
          <cell r="F5">
            <v>0</v>
          </cell>
          <cell r="H5" t="str">
            <v>11507</v>
          </cell>
        </row>
        <row r="6">
          <cell r="F6">
            <v>0</v>
          </cell>
          <cell r="H6" t="str">
            <v>12036</v>
          </cell>
        </row>
        <row r="7">
          <cell r="F7">
            <v>0</v>
          </cell>
          <cell r="H7" t="str">
            <v>12045</v>
          </cell>
        </row>
        <row r="8">
          <cell r="F8">
            <v>0</v>
          </cell>
          <cell r="H8" t="str">
            <v>24333</v>
          </cell>
        </row>
        <row r="9">
          <cell r="F9">
            <v>0</v>
          </cell>
          <cell r="H9" t="str">
            <v>26103</v>
          </cell>
        </row>
        <row r="10">
          <cell r="F10">
            <v>0</v>
          </cell>
          <cell r="H10" t="str">
            <v>26925</v>
          </cell>
        </row>
        <row r="11">
          <cell r="F11">
            <v>0</v>
          </cell>
          <cell r="H11" t="str">
            <v>27170</v>
          </cell>
        </row>
        <row r="12">
          <cell r="F12">
            <v>0</v>
          </cell>
          <cell r="H12" t="str">
            <v>30344</v>
          </cell>
        </row>
        <row r="13">
          <cell r="F13">
            <v>0</v>
          </cell>
          <cell r="H13" t="str">
            <v>7818050</v>
          </cell>
        </row>
        <row r="14">
          <cell r="F14">
            <v>0</v>
          </cell>
          <cell r="H14" t="str">
            <v>7917</v>
          </cell>
        </row>
        <row r="15">
          <cell r="F15">
            <v>0</v>
          </cell>
          <cell r="H15" t="str">
            <v>10341</v>
          </cell>
        </row>
        <row r="16">
          <cell r="F16">
            <v>0</v>
          </cell>
          <cell r="H16" t="str">
            <v>13485</v>
          </cell>
        </row>
        <row r="17">
          <cell r="F17">
            <v>0</v>
          </cell>
          <cell r="H17" t="str">
            <v>14553</v>
          </cell>
        </row>
        <row r="18">
          <cell r="F18">
            <v>0</v>
          </cell>
          <cell r="H18" t="str">
            <v>20207</v>
          </cell>
        </row>
        <row r="19">
          <cell r="F19">
            <v>0</v>
          </cell>
          <cell r="H19" t="str">
            <v>20514</v>
          </cell>
        </row>
        <row r="20">
          <cell r="F20">
            <v>0</v>
          </cell>
          <cell r="H20" t="str">
            <v>21156</v>
          </cell>
        </row>
        <row r="21">
          <cell r="F21">
            <v>0</v>
          </cell>
          <cell r="H21" t="str">
            <v>23727</v>
          </cell>
        </row>
        <row r="22">
          <cell r="F22">
            <v>0</v>
          </cell>
          <cell r="H22" t="str">
            <v>23735</v>
          </cell>
        </row>
        <row r="23">
          <cell r="F23">
            <v>0</v>
          </cell>
          <cell r="H23" t="str">
            <v>23735</v>
          </cell>
        </row>
        <row r="24">
          <cell r="F24">
            <v>0</v>
          </cell>
          <cell r="H24" t="str">
            <v>23735</v>
          </cell>
        </row>
        <row r="25">
          <cell r="F25">
            <v>0</v>
          </cell>
          <cell r="H25" t="str">
            <v>24504</v>
          </cell>
        </row>
        <row r="26">
          <cell r="F26">
            <v>0</v>
          </cell>
          <cell r="H26" t="str">
            <v>24504</v>
          </cell>
        </row>
        <row r="27">
          <cell r="F27">
            <v>0</v>
          </cell>
          <cell r="H27" t="str">
            <v>24504</v>
          </cell>
        </row>
        <row r="28">
          <cell r="F28">
            <v>0</v>
          </cell>
          <cell r="H28" t="str">
            <v>24504</v>
          </cell>
        </row>
        <row r="29">
          <cell r="F29">
            <v>0</v>
          </cell>
          <cell r="H29" t="str">
            <v>24504</v>
          </cell>
        </row>
        <row r="30">
          <cell r="F30">
            <v>0</v>
          </cell>
          <cell r="H30" t="str">
            <v>24504</v>
          </cell>
        </row>
        <row r="31">
          <cell r="F31">
            <v>0</v>
          </cell>
          <cell r="H31" t="str">
            <v>24504</v>
          </cell>
        </row>
        <row r="32">
          <cell r="F32">
            <v>0</v>
          </cell>
          <cell r="H32" t="str">
            <v>24504</v>
          </cell>
        </row>
        <row r="33">
          <cell r="F33">
            <v>0</v>
          </cell>
          <cell r="H33" t="str">
            <v>24504</v>
          </cell>
        </row>
        <row r="34">
          <cell r="F34">
            <v>0</v>
          </cell>
          <cell r="H34" t="str">
            <v>24504</v>
          </cell>
        </row>
        <row r="35">
          <cell r="F35">
            <v>0</v>
          </cell>
          <cell r="H35" t="str">
            <v>24504</v>
          </cell>
        </row>
        <row r="36">
          <cell r="F36">
            <v>0</v>
          </cell>
          <cell r="H36" t="str">
            <v>24504</v>
          </cell>
        </row>
        <row r="37">
          <cell r="F37">
            <v>0</v>
          </cell>
          <cell r="H37" t="str">
            <v>24504</v>
          </cell>
        </row>
        <row r="38">
          <cell r="F38">
            <v>0</v>
          </cell>
          <cell r="H38" t="str">
            <v>24504</v>
          </cell>
        </row>
        <row r="39">
          <cell r="F39">
            <v>0</v>
          </cell>
          <cell r="H39" t="str">
            <v>24504</v>
          </cell>
        </row>
        <row r="40">
          <cell r="F40">
            <v>0</v>
          </cell>
          <cell r="H40" t="str">
            <v>24504</v>
          </cell>
        </row>
        <row r="41">
          <cell r="F41">
            <v>0</v>
          </cell>
          <cell r="H41" t="str">
            <v>24504</v>
          </cell>
        </row>
        <row r="42">
          <cell r="F42">
            <v>0</v>
          </cell>
          <cell r="H42" t="str">
            <v>24504</v>
          </cell>
        </row>
        <row r="43">
          <cell r="F43">
            <v>0</v>
          </cell>
          <cell r="H43" t="str">
            <v>24504</v>
          </cell>
        </row>
        <row r="44">
          <cell r="F44">
            <v>0</v>
          </cell>
          <cell r="H44" t="str">
            <v>24504</v>
          </cell>
        </row>
        <row r="45">
          <cell r="F45">
            <v>0</v>
          </cell>
          <cell r="H45" t="str">
            <v>24504</v>
          </cell>
        </row>
        <row r="46">
          <cell r="F46">
            <v>0</v>
          </cell>
          <cell r="H46" t="str">
            <v>24504</v>
          </cell>
        </row>
        <row r="47">
          <cell r="F47">
            <v>0</v>
          </cell>
          <cell r="H47" t="str">
            <v>24504</v>
          </cell>
        </row>
        <row r="48">
          <cell r="F48">
            <v>0</v>
          </cell>
          <cell r="H48" t="str">
            <v>24504</v>
          </cell>
        </row>
        <row r="49">
          <cell r="F49">
            <v>0</v>
          </cell>
          <cell r="H49" t="str">
            <v>24504</v>
          </cell>
        </row>
        <row r="50">
          <cell r="F50">
            <v>0</v>
          </cell>
          <cell r="H50" t="str">
            <v>24504</v>
          </cell>
        </row>
        <row r="51">
          <cell r="F51">
            <v>0</v>
          </cell>
          <cell r="H51" t="str">
            <v>24504</v>
          </cell>
        </row>
        <row r="52">
          <cell r="F52">
            <v>0</v>
          </cell>
          <cell r="H52" t="str">
            <v>24504</v>
          </cell>
        </row>
        <row r="53">
          <cell r="F53">
            <v>0</v>
          </cell>
          <cell r="H53" t="str">
            <v>24504</v>
          </cell>
        </row>
        <row r="54">
          <cell r="F54">
            <v>0</v>
          </cell>
          <cell r="H54" t="str">
            <v>24504</v>
          </cell>
        </row>
        <row r="55">
          <cell r="F55">
            <v>0</v>
          </cell>
          <cell r="H55" t="str">
            <v>24504</v>
          </cell>
        </row>
        <row r="56">
          <cell r="F56">
            <v>0</v>
          </cell>
          <cell r="H56" t="str">
            <v>24504</v>
          </cell>
        </row>
        <row r="57">
          <cell r="F57">
            <v>0</v>
          </cell>
          <cell r="H57" t="str">
            <v>24504</v>
          </cell>
        </row>
        <row r="58">
          <cell r="F58">
            <v>0</v>
          </cell>
          <cell r="H58" t="str">
            <v>24504</v>
          </cell>
        </row>
        <row r="59">
          <cell r="F59">
            <v>0</v>
          </cell>
          <cell r="H59" t="str">
            <v>24504</v>
          </cell>
        </row>
        <row r="60">
          <cell r="F60">
            <v>0</v>
          </cell>
          <cell r="H60" t="str">
            <v>24504</v>
          </cell>
        </row>
        <row r="61">
          <cell r="F61">
            <v>0</v>
          </cell>
          <cell r="H61" t="str">
            <v>24504</v>
          </cell>
        </row>
        <row r="62">
          <cell r="F62">
            <v>0</v>
          </cell>
          <cell r="H62" t="str">
            <v>24504</v>
          </cell>
        </row>
        <row r="63">
          <cell r="F63">
            <v>0</v>
          </cell>
          <cell r="H63" t="str">
            <v>24504</v>
          </cell>
        </row>
        <row r="64">
          <cell r="F64">
            <v>0</v>
          </cell>
          <cell r="H64" t="str">
            <v>24504</v>
          </cell>
        </row>
        <row r="65">
          <cell r="F65">
            <v>0</v>
          </cell>
          <cell r="H65" t="str">
            <v>24504</v>
          </cell>
        </row>
        <row r="66">
          <cell r="F66">
            <v>0</v>
          </cell>
          <cell r="H66" t="str">
            <v>24504</v>
          </cell>
        </row>
        <row r="67">
          <cell r="F67">
            <v>0</v>
          </cell>
          <cell r="H67" t="str">
            <v>24504</v>
          </cell>
        </row>
        <row r="68">
          <cell r="F68">
            <v>0</v>
          </cell>
          <cell r="H68" t="str">
            <v>24504</v>
          </cell>
        </row>
        <row r="69">
          <cell r="F69">
            <v>0</v>
          </cell>
          <cell r="H69" t="str">
            <v>24504</v>
          </cell>
        </row>
        <row r="70">
          <cell r="F70">
            <v>0</v>
          </cell>
          <cell r="H70" t="str">
            <v>24504</v>
          </cell>
        </row>
        <row r="71">
          <cell r="F71">
            <v>0</v>
          </cell>
          <cell r="H71" t="str">
            <v>24504</v>
          </cell>
        </row>
        <row r="72">
          <cell r="F72">
            <v>0</v>
          </cell>
          <cell r="H72" t="str">
            <v>24504</v>
          </cell>
        </row>
        <row r="73">
          <cell r="F73">
            <v>0</v>
          </cell>
          <cell r="H73" t="str">
            <v>24551</v>
          </cell>
        </row>
        <row r="74">
          <cell r="F74">
            <v>0</v>
          </cell>
          <cell r="H74" t="str">
            <v>24551</v>
          </cell>
        </row>
        <row r="75">
          <cell r="F75">
            <v>0</v>
          </cell>
          <cell r="H75" t="str">
            <v>25498</v>
          </cell>
        </row>
        <row r="76">
          <cell r="F76">
            <v>0</v>
          </cell>
          <cell r="H76" t="str">
            <v>25498</v>
          </cell>
        </row>
        <row r="77">
          <cell r="F77">
            <v>0</v>
          </cell>
          <cell r="H77" t="str">
            <v>25498</v>
          </cell>
        </row>
        <row r="78">
          <cell r="F78">
            <v>0</v>
          </cell>
          <cell r="H78" t="str">
            <v>25498</v>
          </cell>
        </row>
        <row r="79">
          <cell r="F79">
            <v>0</v>
          </cell>
          <cell r="H79" t="str">
            <v>25498</v>
          </cell>
        </row>
        <row r="80">
          <cell r="F80">
            <v>0</v>
          </cell>
          <cell r="H80" t="str">
            <v>25498</v>
          </cell>
        </row>
        <row r="81">
          <cell r="F81">
            <v>0</v>
          </cell>
          <cell r="H81" t="str">
            <v>25498</v>
          </cell>
        </row>
        <row r="82">
          <cell r="F82">
            <v>0</v>
          </cell>
          <cell r="H82" t="str">
            <v>25498</v>
          </cell>
        </row>
        <row r="83">
          <cell r="F83">
            <v>0</v>
          </cell>
          <cell r="H83" t="str">
            <v>25498</v>
          </cell>
        </row>
        <row r="84">
          <cell r="F84">
            <v>0</v>
          </cell>
          <cell r="H84" t="str">
            <v>25498</v>
          </cell>
        </row>
        <row r="85">
          <cell r="F85">
            <v>0</v>
          </cell>
          <cell r="H85" t="str">
            <v>25498</v>
          </cell>
        </row>
        <row r="86">
          <cell r="F86">
            <v>0</v>
          </cell>
          <cell r="H86" t="str">
            <v>25498</v>
          </cell>
        </row>
        <row r="87">
          <cell r="F87">
            <v>0</v>
          </cell>
          <cell r="H87" t="str">
            <v>25498</v>
          </cell>
        </row>
        <row r="88">
          <cell r="F88">
            <v>0</v>
          </cell>
          <cell r="H88" t="str">
            <v>25498</v>
          </cell>
        </row>
        <row r="89">
          <cell r="F89">
            <v>0</v>
          </cell>
          <cell r="H89" t="str">
            <v>25498</v>
          </cell>
        </row>
        <row r="90">
          <cell r="F90">
            <v>0</v>
          </cell>
          <cell r="H90" t="str">
            <v>26205</v>
          </cell>
        </row>
        <row r="91">
          <cell r="F91">
            <v>0</v>
          </cell>
          <cell r="H91" t="str">
            <v>26372</v>
          </cell>
        </row>
        <row r="92">
          <cell r="F92">
            <v>0</v>
          </cell>
          <cell r="H92" t="str">
            <v>26628</v>
          </cell>
        </row>
        <row r="93">
          <cell r="F93">
            <v>0</v>
          </cell>
          <cell r="H93" t="str">
            <v>26759</v>
          </cell>
        </row>
        <row r="94">
          <cell r="F94">
            <v>0</v>
          </cell>
          <cell r="H94" t="str">
            <v>26968</v>
          </cell>
        </row>
        <row r="95">
          <cell r="F95">
            <v>0</v>
          </cell>
          <cell r="H95" t="str">
            <v>27704</v>
          </cell>
        </row>
        <row r="96">
          <cell r="F96">
            <v>0</v>
          </cell>
          <cell r="H96" t="str">
            <v>27704</v>
          </cell>
        </row>
        <row r="97">
          <cell r="F97">
            <v>0</v>
          </cell>
          <cell r="H97" t="str">
            <v>27738</v>
          </cell>
        </row>
        <row r="98">
          <cell r="F98">
            <v>0</v>
          </cell>
          <cell r="H98" t="str">
            <v>27811</v>
          </cell>
        </row>
        <row r="99">
          <cell r="F99">
            <v>0</v>
          </cell>
          <cell r="H99" t="str">
            <v>27811</v>
          </cell>
        </row>
        <row r="100">
          <cell r="F100">
            <v>0</v>
          </cell>
          <cell r="H100" t="str">
            <v>27820</v>
          </cell>
        </row>
        <row r="101">
          <cell r="F101">
            <v>0</v>
          </cell>
          <cell r="H101" t="str">
            <v>27820</v>
          </cell>
        </row>
        <row r="102">
          <cell r="F102">
            <v>0</v>
          </cell>
          <cell r="H102" t="str">
            <v>27820</v>
          </cell>
        </row>
        <row r="103">
          <cell r="F103">
            <v>0</v>
          </cell>
          <cell r="H103" t="str">
            <v>28239</v>
          </cell>
        </row>
        <row r="104">
          <cell r="F104">
            <v>0</v>
          </cell>
          <cell r="H104" t="str">
            <v>28239</v>
          </cell>
        </row>
        <row r="105">
          <cell r="F105">
            <v>0</v>
          </cell>
          <cell r="H105" t="str">
            <v>28239</v>
          </cell>
        </row>
        <row r="106">
          <cell r="F106">
            <v>0</v>
          </cell>
          <cell r="H106" t="str">
            <v>28502</v>
          </cell>
        </row>
        <row r="107">
          <cell r="F107">
            <v>0</v>
          </cell>
          <cell r="H107" t="str">
            <v>28502</v>
          </cell>
        </row>
        <row r="108">
          <cell r="F108">
            <v>0</v>
          </cell>
          <cell r="H108" t="str">
            <v>28502</v>
          </cell>
        </row>
        <row r="109">
          <cell r="F109">
            <v>0</v>
          </cell>
          <cell r="H109" t="str">
            <v>28580</v>
          </cell>
        </row>
        <row r="110">
          <cell r="F110">
            <v>0</v>
          </cell>
          <cell r="H110" t="str">
            <v>28580</v>
          </cell>
        </row>
        <row r="111">
          <cell r="F111">
            <v>0</v>
          </cell>
          <cell r="H111" t="str">
            <v>28843</v>
          </cell>
        </row>
        <row r="112">
          <cell r="F112">
            <v>0</v>
          </cell>
          <cell r="H112" t="str">
            <v>28917</v>
          </cell>
        </row>
        <row r="113">
          <cell r="F113">
            <v>0</v>
          </cell>
          <cell r="H113" t="str">
            <v>28919</v>
          </cell>
        </row>
        <row r="114">
          <cell r="F114">
            <v>0</v>
          </cell>
          <cell r="H114" t="str">
            <v>28919</v>
          </cell>
        </row>
        <row r="115">
          <cell r="F115">
            <v>0</v>
          </cell>
          <cell r="H115" t="str">
            <v>28928</v>
          </cell>
        </row>
        <row r="116">
          <cell r="F116">
            <v>0</v>
          </cell>
          <cell r="H116" t="str">
            <v>28963</v>
          </cell>
        </row>
        <row r="117">
          <cell r="F117">
            <v>0</v>
          </cell>
          <cell r="H117" t="str">
            <v>29094</v>
          </cell>
        </row>
        <row r="118">
          <cell r="F118">
            <v>0</v>
          </cell>
          <cell r="H118" t="str">
            <v>29171</v>
          </cell>
        </row>
        <row r="119">
          <cell r="F119">
            <v>0</v>
          </cell>
          <cell r="H119" t="str">
            <v>29184</v>
          </cell>
        </row>
        <row r="120">
          <cell r="F120">
            <v>0</v>
          </cell>
          <cell r="H120" t="str">
            <v>29242</v>
          </cell>
        </row>
        <row r="121">
          <cell r="F121">
            <v>0</v>
          </cell>
          <cell r="H121" t="str">
            <v>29244</v>
          </cell>
        </row>
        <row r="122">
          <cell r="F122">
            <v>0</v>
          </cell>
          <cell r="H122" t="str">
            <v>29244</v>
          </cell>
        </row>
        <row r="123">
          <cell r="F123">
            <v>0</v>
          </cell>
          <cell r="H123" t="str">
            <v>29252</v>
          </cell>
        </row>
        <row r="124">
          <cell r="F124">
            <v>0</v>
          </cell>
          <cell r="H124" t="str">
            <v>29252</v>
          </cell>
        </row>
        <row r="125">
          <cell r="F125">
            <v>0</v>
          </cell>
          <cell r="H125" t="str">
            <v>29252</v>
          </cell>
        </row>
        <row r="126">
          <cell r="F126">
            <v>0</v>
          </cell>
          <cell r="H126" t="str">
            <v>29262</v>
          </cell>
        </row>
        <row r="127">
          <cell r="F127">
            <v>0</v>
          </cell>
          <cell r="H127" t="str">
            <v>29278</v>
          </cell>
        </row>
        <row r="128">
          <cell r="F128">
            <v>0</v>
          </cell>
          <cell r="H128" t="str">
            <v>29280</v>
          </cell>
        </row>
        <row r="129">
          <cell r="F129">
            <v>0</v>
          </cell>
          <cell r="H129" t="str">
            <v>29281</v>
          </cell>
        </row>
        <row r="130">
          <cell r="F130">
            <v>0</v>
          </cell>
          <cell r="H130" t="str">
            <v>29284</v>
          </cell>
        </row>
        <row r="131">
          <cell r="F131">
            <v>0</v>
          </cell>
          <cell r="H131" t="str">
            <v>29286</v>
          </cell>
        </row>
        <row r="132">
          <cell r="F132">
            <v>0</v>
          </cell>
          <cell r="H132" t="str">
            <v>29288</v>
          </cell>
        </row>
        <row r="133">
          <cell r="F133">
            <v>0</v>
          </cell>
          <cell r="H133" t="str">
            <v>29288</v>
          </cell>
        </row>
        <row r="134">
          <cell r="F134">
            <v>0</v>
          </cell>
          <cell r="H134" t="str">
            <v>29288</v>
          </cell>
        </row>
        <row r="135">
          <cell r="F135">
            <v>0</v>
          </cell>
          <cell r="H135" t="str">
            <v>29295</v>
          </cell>
        </row>
        <row r="136">
          <cell r="F136">
            <v>0</v>
          </cell>
          <cell r="H136" t="str">
            <v>29326</v>
          </cell>
        </row>
        <row r="137">
          <cell r="F137">
            <v>0</v>
          </cell>
          <cell r="H137" t="str">
            <v>29326</v>
          </cell>
        </row>
        <row r="138">
          <cell r="F138">
            <v>0</v>
          </cell>
          <cell r="H138" t="str">
            <v>29326</v>
          </cell>
        </row>
        <row r="139">
          <cell r="F139">
            <v>0</v>
          </cell>
          <cell r="H139" t="str">
            <v>29334</v>
          </cell>
        </row>
        <row r="140">
          <cell r="F140">
            <v>0</v>
          </cell>
          <cell r="H140" t="str">
            <v>29362</v>
          </cell>
        </row>
        <row r="141">
          <cell r="F141">
            <v>0</v>
          </cell>
          <cell r="H141" t="str">
            <v>29367</v>
          </cell>
        </row>
        <row r="142">
          <cell r="F142">
            <v>0</v>
          </cell>
          <cell r="H142" t="str">
            <v>29368</v>
          </cell>
        </row>
        <row r="143">
          <cell r="F143">
            <v>0</v>
          </cell>
          <cell r="H143" t="str">
            <v>29369</v>
          </cell>
        </row>
        <row r="144">
          <cell r="F144">
            <v>0</v>
          </cell>
          <cell r="H144" t="str">
            <v>29369</v>
          </cell>
        </row>
        <row r="145">
          <cell r="F145">
            <v>0</v>
          </cell>
          <cell r="H145" t="str">
            <v>29381</v>
          </cell>
        </row>
        <row r="146">
          <cell r="F146">
            <v>0</v>
          </cell>
          <cell r="H146" t="str">
            <v>29391</v>
          </cell>
        </row>
        <row r="147">
          <cell r="F147">
            <v>0</v>
          </cell>
          <cell r="H147" t="str">
            <v>29394</v>
          </cell>
        </row>
        <row r="148">
          <cell r="F148">
            <v>0</v>
          </cell>
          <cell r="H148" t="str">
            <v>29397</v>
          </cell>
        </row>
        <row r="149">
          <cell r="F149">
            <v>0</v>
          </cell>
          <cell r="H149" t="str">
            <v>29398</v>
          </cell>
        </row>
        <row r="150">
          <cell r="F150">
            <v>0</v>
          </cell>
          <cell r="H150" t="str">
            <v>29398</v>
          </cell>
        </row>
        <row r="151">
          <cell r="F151">
            <v>0</v>
          </cell>
          <cell r="H151" t="str">
            <v>29401</v>
          </cell>
        </row>
        <row r="152">
          <cell r="F152">
            <v>0</v>
          </cell>
          <cell r="H152" t="str">
            <v>29416</v>
          </cell>
        </row>
        <row r="153">
          <cell r="F153">
            <v>0</v>
          </cell>
          <cell r="H153" t="str">
            <v>29417</v>
          </cell>
        </row>
        <row r="154">
          <cell r="F154">
            <v>0</v>
          </cell>
          <cell r="H154" t="str">
            <v>29424</v>
          </cell>
        </row>
        <row r="155">
          <cell r="F155">
            <v>0</v>
          </cell>
          <cell r="H155" t="str">
            <v>29431</v>
          </cell>
        </row>
        <row r="156">
          <cell r="F156">
            <v>0</v>
          </cell>
          <cell r="H156" t="str">
            <v>29435</v>
          </cell>
        </row>
        <row r="157">
          <cell r="F157">
            <v>0</v>
          </cell>
          <cell r="H157" t="str">
            <v>29470</v>
          </cell>
        </row>
        <row r="158">
          <cell r="F158">
            <v>0</v>
          </cell>
          <cell r="H158" t="str">
            <v>29496</v>
          </cell>
        </row>
        <row r="159">
          <cell r="F159">
            <v>0</v>
          </cell>
          <cell r="H159" t="str">
            <v>29522</v>
          </cell>
        </row>
        <row r="160">
          <cell r="F160">
            <v>0</v>
          </cell>
          <cell r="H160" t="str">
            <v>29532</v>
          </cell>
        </row>
        <row r="161">
          <cell r="F161">
            <v>0</v>
          </cell>
          <cell r="H161" t="str">
            <v>29558</v>
          </cell>
        </row>
        <row r="162">
          <cell r="F162">
            <v>0</v>
          </cell>
          <cell r="H162" t="str">
            <v>29567</v>
          </cell>
        </row>
        <row r="163">
          <cell r="F163">
            <v>0</v>
          </cell>
          <cell r="H163" t="str">
            <v>29573</v>
          </cell>
        </row>
        <row r="164">
          <cell r="F164">
            <v>0</v>
          </cell>
          <cell r="H164" t="str">
            <v>29594</v>
          </cell>
        </row>
        <row r="165">
          <cell r="F165">
            <v>0</v>
          </cell>
          <cell r="H165" t="str">
            <v>29604</v>
          </cell>
        </row>
        <row r="166">
          <cell r="F166">
            <v>0</v>
          </cell>
          <cell r="H166" t="str">
            <v>29607</v>
          </cell>
        </row>
        <row r="167">
          <cell r="F167">
            <v>0</v>
          </cell>
          <cell r="H167" t="str">
            <v>29622</v>
          </cell>
        </row>
        <row r="168">
          <cell r="F168">
            <v>0</v>
          </cell>
          <cell r="H168" t="str">
            <v>29648</v>
          </cell>
        </row>
        <row r="169">
          <cell r="F169">
            <v>0</v>
          </cell>
          <cell r="H169" t="str">
            <v>29654</v>
          </cell>
        </row>
        <row r="170">
          <cell r="F170">
            <v>0</v>
          </cell>
          <cell r="H170" t="str">
            <v>29661</v>
          </cell>
        </row>
        <row r="171">
          <cell r="F171">
            <v>0</v>
          </cell>
          <cell r="H171" t="str">
            <v>29668</v>
          </cell>
        </row>
        <row r="172">
          <cell r="F172">
            <v>0</v>
          </cell>
          <cell r="H172" t="str">
            <v>29668</v>
          </cell>
        </row>
        <row r="173">
          <cell r="F173">
            <v>0</v>
          </cell>
          <cell r="H173" t="str">
            <v>29668</v>
          </cell>
        </row>
        <row r="174">
          <cell r="F174">
            <v>0</v>
          </cell>
          <cell r="H174" t="str">
            <v>29668</v>
          </cell>
        </row>
        <row r="175">
          <cell r="F175">
            <v>0</v>
          </cell>
          <cell r="H175" t="str">
            <v>29668</v>
          </cell>
        </row>
        <row r="176">
          <cell r="F176">
            <v>0</v>
          </cell>
          <cell r="H176" t="str">
            <v>29668</v>
          </cell>
        </row>
        <row r="177">
          <cell r="F177">
            <v>0</v>
          </cell>
          <cell r="H177" t="str">
            <v>29668</v>
          </cell>
        </row>
        <row r="178">
          <cell r="F178">
            <v>0</v>
          </cell>
          <cell r="H178" t="str">
            <v>29669</v>
          </cell>
        </row>
        <row r="179">
          <cell r="F179">
            <v>0</v>
          </cell>
          <cell r="H179" t="str">
            <v>29670</v>
          </cell>
        </row>
        <row r="180">
          <cell r="F180">
            <v>0</v>
          </cell>
          <cell r="H180" t="str">
            <v>29672</v>
          </cell>
        </row>
        <row r="181">
          <cell r="F181">
            <v>0</v>
          </cell>
          <cell r="H181" t="str">
            <v>29677</v>
          </cell>
        </row>
        <row r="182">
          <cell r="F182">
            <v>0</v>
          </cell>
          <cell r="H182" t="str">
            <v>29686</v>
          </cell>
        </row>
        <row r="183">
          <cell r="F183">
            <v>0</v>
          </cell>
          <cell r="H183" t="str">
            <v>29701</v>
          </cell>
        </row>
        <row r="184">
          <cell r="F184">
            <v>0</v>
          </cell>
          <cell r="H184" t="str">
            <v>29707</v>
          </cell>
        </row>
        <row r="185">
          <cell r="F185">
            <v>0</v>
          </cell>
          <cell r="H185" t="str">
            <v>29710</v>
          </cell>
        </row>
        <row r="186">
          <cell r="F186">
            <v>0</v>
          </cell>
          <cell r="H186" t="str">
            <v>29712</v>
          </cell>
        </row>
        <row r="187">
          <cell r="F187">
            <v>0</v>
          </cell>
          <cell r="H187" t="str">
            <v>29718</v>
          </cell>
        </row>
        <row r="188">
          <cell r="F188">
            <v>0</v>
          </cell>
          <cell r="H188" t="str">
            <v>29744</v>
          </cell>
        </row>
        <row r="189">
          <cell r="F189">
            <v>0</v>
          </cell>
          <cell r="H189" t="str">
            <v>29749</v>
          </cell>
        </row>
        <row r="190">
          <cell r="F190">
            <v>0</v>
          </cell>
          <cell r="H190" t="str">
            <v>29752</v>
          </cell>
        </row>
        <row r="191">
          <cell r="F191">
            <v>0</v>
          </cell>
          <cell r="H191" t="str">
            <v>29756</v>
          </cell>
        </row>
        <row r="192">
          <cell r="F192">
            <v>0</v>
          </cell>
          <cell r="H192" t="str">
            <v>29757</v>
          </cell>
        </row>
        <row r="193">
          <cell r="F193">
            <v>0</v>
          </cell>
          <cell r="H193" t="str">
            <v>29774</v>
          </cell>
        </row>
        <row r="194">
          <cell r="F194">
            <v>0</v>
          </cell>
          <cell r="H194" t="str">
            <v>29781</v>
          </cell>
        </row>
        <row r="195">
          <cell r="F195">
            <v>0</v>
          </cell>
          <cell r="H195" t="str">
            <v>29804</v>
          </cell>
        </row>
        <row r="196">
          <cell r="F196">
            <v>0</v>
          </cell>
          <cell r="H196" t="str">
            <v>29807</v>
          </cell>
        </row>
        <row r="197">
          <cell r="F197">
            <v>0</v>
          </cell>
          <cell r="H197" t="str">
            <v>29831</v>
          </cell>
        </row>
        <row r="198">
          <cell r="F198">
            <v>0</v>
          </cell>
          <cell r="H198" t="str">
            <v>29832</v>
          </cell>
        </row>
        <row r="199">
          <cell r="F199">
            <v>0</v>
          </cell>
          <cell r="H199" t="str">
            <v>29834</v>
          </cell>
        </row>
        <row r="200">
          <cell r="F200">
            <v>0</v>
          </cell>
          <cell r="H200" t="str">
            <v>29835</v>
          </cell>
        </row>
        <row r="201">
          <cell r="F201">
            <v>0</v>
          </cell>
          <cell r="H201" t="str">
            <v>29836</v>
          </cell>
        </row>
        <row r="202">
          <cell r="F202">
            <v>0</v>
          </cell>
          <cell r="H202" t="str">
            <v>29839</v>
          </cell>
        </row>
        <row r="203">
          <cell r="F203">
            <v>0</v>
          </cell>
          <cell r="H203" t="str">
            <v>29839</v>
          </cell>
        </row>
        <row r="204">
          <cell r="F204">
            <v>0</v>
          </cell>
          <cell r="H204" t="str">
            <v>29856</v>
          </cell>
        </row>
        <row r="205">
          <cell r="F205">
            <v>0</v>
          </cell>
          <cell r="H205" t="str">
            <v>29891</v>
          </cell>
        </row>
        <row r="206">
          <cell r="F206">
            <v>0</v>
          </cell>
          <cell r="H206" t="str">
            <v>29894</v>
          </cell>
        </row>
        <row r="207">
          <cell r="F207">
            <v>0</v>
          </cell>
          <cell r="H207" t="str">
            <v>29899</v>
          </cell>
        </row>
        <row r="208">
          <cell r="F208">
            <v>0</v>
          </cell>
          <cell r="H208" t="str">
            <v>29901</v>
          </cell>
        </row>
        <row r="209">
          <cell r="F209">
            <v>0</v>
          </cell>
          <cell r="H209" t="str">
            <v>29902</v>
          </cell>
        </row>
        <row r="210">
          <cell r="F210">
            <v>0</v>
          </cell>
          <cell r="H210" t="str">
            <v>29921</v>
          </cell>
        </row>
        <row r="211">
          <cell r="F211">
            <v>0</v>
          </cell>
          <cell r="H211" t="str">
            <v>29927</v>
          </cell>
        </row>
        <row r="212">
          <cell r="F212">
            <v>0</v>
          </cell>
          <cell r="H212" t="str">
            <v>29936</v>
          </cell>
        </row>
        <row r="213">
          <cell r="F213">
            <v>0</v>
          </cell>
          <cell r="H213" t="str">
            <v>29937</v>
          </cell>
        </row>
        <row r="214">
          <cell r="F214">
            <v>0</v>
          </cell>
          <cell r="H214" t="str">
            <v>29937</v>
          </cell>
        </row>
        <row r="215">
          <cell r="F215">
            <v>0</v>
          </cell>
          <cell r="H215" t="str">
            <v>29938</v>
          </cell>
        </row>
        <row r="216">
          <cell r="F216">
            <v>0</v>
          </cell>
          <cell r="H216" t="str">
            <v>29938</v>
          </cell>
        </row>
        <row r="217">
          <cell r="F217">
            <v>0</v>
          </cell>
          <cell r="H217" t="str">
            <v>29956</v>
          </cell>
        </row>
        <row r="218">
          <cell r="F218">
            <v>0</v>
          </cell>
          <cell r="H218" t="str">
            <v>29958</v>
          </cell>
        </row>
        <row r="219">
          <cell r="F219">
            <v>0</v>
          </cell>
          <cell r="H219" t="str">
            <v>29966</v>
          </cell>
        </row>
        <row r="220">
          <cell r="F220">
            <v>0</v>
          </cell>
          <cell r="H220" t="str">
            <v>29967</v>
          </cell>
        </row>
        <row r="221">
          <cell r="F221">
            <v>0</v>
          </cell>
          <cell r="H221" t="str">
            <v>29969</v>
          </cell>
        </row>
        <row r="222">
          <cell r="F222">
            <v>0</v>
          </cell>
          <cell r="H222" t="str">
            <v>29983</v>
          </cell>
        </row>
        <row r="223">
          <cell r="F223">
            <v>0</v>
          </cell>
          <cell r="H223" t="str">
            <v>30027</v>
          </cell>
        </row>
        <row r="224">
          <cell r="F224">
            <v>0</v>
          </cell>
          <cell r="H224" t="str">
            <v>30111</v>
          </cell>
        </row>
        <row r="225">
          <cell r="F225">
            <v>0</v>
          </cell>
          <cell r="H225" t="str">
            <v>30135</v>
          </cell>
        </row>
        <row r="226">
          <cell r="F226">
            <v>0</v>
          </cell>
          <cell r="H226" t="str">
            <v>30135</v>
          </cell>
        </row>
        <row r="227">
          <cell r="F227">
            <v>0</v>
          </cell>
          <cell r="H227" t="str">
            <v>30138</v>
          </cell>
        </row>
        <row r="228">
          <cell r="F228">
            <v>0</v>
          </cell>
          <cell r="H228" t="str">
            <v>30155</v>
          </cell>
        </row>
        <row r="229">
          <cell r="F229">
            <v>0</v>
          </cell>
          <cell r="H229" t="str">
            <v>30156</v>
          </cell>
        </row>
        <row r="230">
          <cell r="F230">
            <v>0</v>
          </cell>
          <cell r="H230" t="str">
            <v>30161</v>
          </cell>
        </row>
        <row r="231">
          <cell r="F231">
            <v>0</v>
          </cell>
          <cell r="H231" t="str">
            <v>30172</v>
          </cell>
        </row>
        <row r="232">
          <cell r="F232">
            <v>0</v>
          </cell>
          <cell r="H232" t="str">
            <v>30176</v>
          </cell>
        </row>
        <row r="233">
          <cell r="F233">
            <v>0</v>
          </cell>
          <cell r="H233" t="str">
            <v>30176</v>
          </cell>
        </row>
        <row r="234">
          <cell r="F234">
            <v>0</v>
          </cell>
          <cell r="H234" t="str">
            <v>30208</v>
          </cell>
        </row>
        <row r="235">
          <cell r="F235">
            <v>0</v>
          </cell>
          <cell r="H235" t="str">
            <v>30245</v>
          </cell>
        </row>
        <row r="236">
          <cell r="F236">
            <v>0</v>
          </cell>
          <cell r="H236" t="str">
            <v>30254</v>
          </cell>
        </row>
        <row r="237">
          <cell r="F237">
            <v>0</v>
          </cell>
          <cell r="H237" t="str">
            <v>30267</v>
          </cell>
        </row>
        <row r="238">
          <cell r="F238">
            <v>0</v>
          </cell>
          <cell r="H238" t="str">
            <v>30298</v>
          </cell>
        </row>
        <row r="239">
          <cell r="F239">
            <v>0</v>
          </cell>
          <cell r="H239" t="str">
            <v>30299</v>
          </cell>
        </row>
        <row r="240">
          <cell r="F240">
            <v>0</v>
          </cell>
          <cell r="H240" t="str">
            <v>30299</v>
          </cell>
        </row>
        <row r="241">
          <cell r="F241">
            <v>0</v>
          </cell>
          <cell r="H241" t="str">
            <v>30300</v>
          </cell>
        </row>
        <row r="242">
          <cell r="F242">
            <v>0</v>
          </cell>
          <cell r="H242" t="str">
            <v>30342</v>
          </cell>
        </row>
        <row r="243">
          <cell r="F243">
            <v>0</v>
          </cell>
          <cell r="H243" t="str">
            <v>30344</v>
          </cell>
        </row>
        <row r="244">
          <cell r="F244">
            <v>0</v>
          </cell>
          <cell r="H244" t="str">
            <v>30346</v>
          </cell>
        </row>
        <row r="245">
          <cell r="F245">
            <v>0</v>
          </cell>
          <cell r="H245" t="str">
            <v>30385</v>
          </cell>
        </row>
        <row r="246">
          <cell r="F246">
            <v>0</v>
          </cell>
          <cell r="H246" t="str">
            <v>30391</v>
          </cell>
        </row>
        <row r="247">
          <cell r="F247">
            <v>0</v>
          </cell>
          <cell r="H247" t="str">
            <v>30397</v>
          </cell>
        </row>
        <row r="248">
          <cell r="F248">
            <v>0</v>
          </cell>
          <cell r="H248" t="str">
            <v>30425</v>
          </cell>
        </row>
        <row r="249">
          <cell r="F249">
            <v>0</v>
          </cell>
          <cell r="H249" t="str">
            <v>30427</v>
          </cell>
        </row>
        <row r="250">
          <cell r="F250">
            <v>0</v>
          </cell>
          <cell r="H250" t="str">
            <v>30435</v>
          </cell>
        </row>
        <row r="251">
          <cell r="F251">
            <v>0</v>
          </cell>
          <cell r="H251" t="str">
            <v>30441</v>
          </cell>
        </row>
        <row r="252">
          <cell r="F252">
            <v>0</v>
          </cell>
          <cell r="H252" t="str">
            <v>30441</v>
          </cell>
        </row>
        <row r="253">
          <cell r="F253">
            <v>0</v>
          </cell>
          <cell r="H253" t="str">
            <v>30442</v>
          </cell>
        </row>
        <row r="254">
          <cell r="F254">
            <v>0</v>
          </cell>
          <cell r="H254" t="str">
            <v>30444</v>
          </cell>
        </row>
        <row r="255">
          <cell r="F255">
            <v>0</v>
          </cell>
          <cell r="H255" t="str">
            <v>30445</v>
          </cell>
        </row>
        <row r="256">
          <cell r="F256">
            <v>0</v>
          </cell>
          <cell r="H256" t="str">
            <v>30445</v>
          </cell>
        </row>
        <row r="257">
          <cell r="F257">
            <v>0</v>
          </cell>
          <cell r="H257" t="str">
            <v>30445</v>
          </cell>
        </row>
        <row r="258">
          <cell r="F258">
            <v>0</v>
          </cell>
          <cell r="H258" t="str">
            <v>30457</v>
          </cell>
        </row>
        <row r="259">
          <cell r="F259">
            <v>0</v>
          </cell>
          <cell r="H259" t="str">
            <v>30462</v>
          </cell>
        </row>
        <row r="260">
          <cell r="F260">
            <v>0</v>
          </cell>
          <cell r="H260" t="str">
            <v>30466</v>
          </cell>
        </row>
        <row r="261">
          <cell r="F261">
            <v>0</v>
          </cell>
          <cell r="H261" t="str">
            <v>30468</v>
          </cell>
        </row>
        <row r="262">
          <cell r="F262">
            <v>0</v>
          </cell>
          <cell r="H262" t="str">
            <v>30470</v>
          </cell>
        </row>
        <row r="263">
          <cell r="F263">
            <v>0</v>
          </cell>
          <cell r="H263" t="str">
            <v>30485</v>
          </cell>
        </row>
        <row r="264">
          <cell r="F264">
            <v>0</v>
          </cell>
          <cell r="H264" t="str">
            <v>30487</v>
          </cell>
        </row>
        <row r="265">
          <cell r="F265">
            <v>0</v>
          </cell>
          <cell r="H265" t="str">
            <v>30488</v>
          </cell>
        </row>
        <row r="266">
          <cell r="F266">
            <v>0</v>
          </cell>
          <cell r="H266" t="str">
            <v>30489</v>
          </cell>
        </row>
        <row r="267">
          <cell r="F267">
            <v>0</v>
          </cell>
          <cell r="H267" t="str">
            <v>30502</v>
          </cell>
        </row>
        <row r="268">
          <cell r="F268">
            <v>0</v>
          </cell>
          <cell r="H268" t="str">
            <v>30503</v>
          </cell>
        </row>
        <row r="269">
          <cell r="F269">
            <v>0</v>
          </cell>
          <cell r="H269" t="str">
            <v>30516</v>
          </cell>
        </row>
        <row r="270">
          <cell r="F270">
            <v>0</v>
          </cell>
          <cell r="H270" t="str">
            <v>30577</v>
          </cell>
        </row>
        <row r="271">
          <cell r="F271">
            <v>0</v>
          </cell>
          <cell r="H271" t="str">
            <v>30609</v>
          </cell>
        </row>
        <row r="272">
          <cell r="F272">
            <v>0</v>
          </cell>
          <cell r="H272" t="str">
            <v>30609</v>
          </cell>
        </row>
        <row r="273">
          <cell r="F273">
            <v>0</v>
          </cell>
          <cell r="H273" t="str">
            <v>30609</v>
          </cell>
        </row>
        <row r="274">
          <cell r="F274">
            <v>0</v>
          </cell>
          <cell r="H274" t="str">
            <v>30623</v>
          </cell>
        </row>
        <row r="275">
          <cell r="F275">
            <v>0</v>
          </cell>
          <cell r="H275" t="str">
            <v>30639</v>
          </cell>
        </row>
        <row r="276">
          <cell r="F276">
            <v>0</v>
          </cell>
          <cell r="H276" t="str">
            <v>30642</v>
          </cell>
        </row>
        <row r="277">
          <cell r="F277">
            <v>0</v>
          </cell>
          <cell r="H277" t="str">
            <v>30648</v>
          </cell>
        </row>
        <row r="278">
          <cell r="F278">
            <v>0</v>
          </cell>
          <cell r="H278" t="str">
            <v>30648</v>
          </cell>
        </row>
        <row r="279">
          <cell r="F279">
            <v>0</v>
          </cell>
          <cell r="H279" t="str">
            <v>30649</v>
          </cell>
        </row>
        <row r="280">
          <cell r="F280">
            <v>0</v>
          </cell>
          <cell r="H280" t="str">
            <v>30653</v>
          </cell>
        </row>
        <row r="281">
          <cell r="F281">
            <v>0</v>
          </cell>
          <cell r="H281" t="str">
            <v>30655</v>
          </cell>
        </row>
        <row r="282">
          <cell r="F282">
            <v>0</v>
          </cell>
          <cell r="H282" t="str">
            <v>30666</v>
          </cell>
        </row>
        <row r="283">
          <cell r="F283">
            <v>0</v>
          </cell>
          <cell r="H283" t="str">
            <v>30690</v>
          </cell>
        </row>
        <row r="284">
          <cell r="F284">
            <v>0</v>
          </cell>
          <cell r="H284" t="str">
            <v>30720</v>
          </cell>
        </row>
        <row r="285">
          <cell r="F285">
            <v>0</v>
          </cell>
          <cell r="H285" t="str">
            <v>30762</v>
          </cell>
        </row>
        <row r="286">
          <cell r="F286">
            <v>0</v>
          </cell>
          <cell r="H286" t="str">
            <v>30770</v>
          </cell>
        </row>
        <row r="287">
          <cell r="F287">
            <v>0</v>
          </cell>
          <cell r="H287" t="str">
            <v>30788</v>
          </cell>
        </row>
        <row r="288">
          <cell r="F288">
            <v>0</v>
          </cell>
          <cell r="H288" t="str">
            <v>30811</v>
          </cell>
        </row>
        <row r="289">
          <cell r="F289">
            <v>0</v>
          </cell>
          <cell r="H289" t="str">
            <v>30824</v>
          </cell>
        </row>
        <row r="290">
          <cell r="F290">
            <v>0</v>
          </cell>
          <cell r="H290" t="str">
            <v>30829</v>
          </cell>
        </row>
        <row r="291">
          <cell r="F291">
            <v>0</v>
          </cell>
          <cell r="H291" t="str">
            <v>30830</v>
          </cell>
        </row>
        <row r="292">
          <cell r="F292">
            <v>0</v>
          </cell>
          <cell r="H292" t="str">
            <v>30834</v>
          </cell>
        </row>
        <row r="293">
          <cell r="F293">
            <v>0</v>
          </cell>
          <cell r="H293" t="str">
            <v>30834</v>
          </cell>
        </row>
        <row r="294">
          <cell r="F294">
            <v>0</v>
          </cell>
          <cell r="H294" t="str">
            <v>30840</v>
          </cell>
        </row>
        <row r="295">
          <cell r="F295">
            <v>0</v>
          </cell>
          <cell r="H295" t="str">
            <v>30840</v>
          </cell>
        </row>
        <row r="296">
          <cell r="F296">
            <v>0</v>
          </cell>
          <cell r="H296" t="str">
            <v>30840</v>
          </cell>
        </row>
        <row r="297">
          <cell r="F297">
            <v>0</v>
          </cell>
          <cell r="H297" t="str">
            <v>30869</v>
          </cell>
        </row>
        <row r="298">
          <cell r="F298">
            <v>0</v>
          </cell>
          <cell r="H298" t="str">
            <v>30887</v>
          </cell>
        </row>
        <row r="299">
          <cell r="F299">
            <v>0</v>
          </cell>
          <cell r="H299" t="str">
            <v>30898</v>
          </cell>
        </row>
        <row r="300">
          <cell r="F300">
            <v>0</v>
          </cell>
          <cell r="H300" t="str">
            <v>30904</v>
          </cell>
        </row>
        <row r="301">
          <cell r="F301">
            <v>0</v>
          </cell>
          <cell r="H301" t="str">
            <v>30907</v>
          </cell>
        </row>
        <row r="302">
          <cell r="F302">
            <v>0</v>
          </cell>
          <cell r="H302" t="str">
            <v>30912</v>
          </cell>
        </row>
        <row r="303">
          <cell r="F303">
            <v>0</v>
          </cell>
          <cell r="H303" t="str">
            <v>30941</v>
          </cell>
        </row>
        <row r="304">
          <cell r="F304">
            <v>0</v>
          </cell>
          <cell r="H304" t="str">
            <v>30959</v>
          </cell>
        </row>
        <row r="305">
          <cell r="F305">
            <v>0</v>
          </cell>
          <cell r="H305" t="str">
            <v>30963</v>
          </cell>
        </row>
        <row r="306">
          <cell r="F306">
            <v>0</v>
          </cell>
          <cell r="H306" t="str">
            <v>30965</v>
          </cell>
        </row>
        <row r="307">
          <cell r="F307">
            <v>0</v>
          </cell>
          <cell r="H307" t="str">
            <v>30970</v>
          </cell>
        </row>
        <row r="308">
          <cell r="F308">
            <v>0</v>
          </cell>
          <cell r="H308" t="str">
            <v>30972</v>
          </cell>
        </row>
        <row r="309">
          <cell r="F309">
            <v>0</v>
          </cell>
          <cell r="H309" t="str">
            <v>31003</v>
          </cell>
        </row>
        <row r="310">
          <cell r="F310">
            <v>0</v>
          </cell>
          <cell r="H310" t="str">
            <v>31004</v>
          </cell>
        </row>
        <row r="311">
          <cell r="F311">
            <v>0</v>
          </cell>
          <cell r="H311" t="str">
            <v>31007</v>
          </cell>
        </row>
        <row r="312">
          <cell r="F312">
            <v>0</v>
          </cell>
          <cell r="H312" t="str">
            <v>31041</v>
          </cell>
        </row>
        <row r="313">
          <cell r="F313">
            <v>0</v>
          </cell>
          <cell r="H313" t="str">
            <v>31042</v>
          </cell>
        </row>
        <row r="314">
          <cell r="F314">
            <v>0</v>
          </cell>
          <cell r="H314" t="str">
            <v>31059</v>
          </cell>
        </row>
        <row r="315">
          <cell r="F315">
            <v>0</v>
          </cell>
          <cell r="H315" t="str">
            <v>31088</v>
          </cell>
        </row>
        <row r="316">
          <cell r="F316">
            <v>0</v>
          </cell>
          <cell r="H316" t="str">
            <v>31088</v>
          </cell>
        </row>
        <row r="317">
          <cell r="F317">
            <v>0</v>
          </cell>
          <cell r="H317" t="str">
            <v>31094</v>
          </cell>
        </row>
        <row r="318">
          <cell r="F318">
            <v>0</v>
          </cell>
          <cell r="H318" t="str">
            <v>31097</v>
          </cell>
        </row>
        <row r="319">
          <cell r="F319">
            <v>0</v>
          </cell>
          <cell r="H319" t="str">
            <v>31099</v>
          </cell>
        </row>
        <row r="320">
          <cell r="F320">
            <v>0</v>
          </cell>
          <cell r="H320" t="str">
            <v>31103</v>
          </cell>
        </row>
        <row r="321">
          <cell r="F321">
            <v>0</v>
          </cell>
          <cell r="H321" t="str">
            <v>31104</v>
          </cell>
        </row>
        <row r="322">
          <cell r="F322">
            <v>0</v>
          </cell>
          <cell r="H322" t="str">
            <v>31107</v>
          </cell>
        </row>
        <row r="323">
          <cell r="F323">
            <v>0</v>
          </cell>
          <cell r="H323" t="str">
            <v>31110</v>
          </cell>
        </row>
        <row r="324">
          <cell r="F324">
            <v>0</v>
          </cell>
          <cell r="H324" t="str">
            <v>31110</v>
          </cell>
        </row>
        <row r="325">
          <cell r="F325">
            <v>0</v>
          </cell>
          <cell r="H325" t="str">
            <v>31110</v>
          </cell>
        </row>
        <row r="326">
          <cell r="F326">
            <v>0</v>
          </cell>
          <cell r="H326" t="str">
            <v>31117</v>
          </cell>
        </row>
        <row r="327">
          <cell r="F327">
            <v>0</v>
          </cell>
          <cell r="H327" t="str">
            <v>31119</v>
          </cell>
        </row>
        <row r="328">
          <cell r="F328">
            <v>0</v>
          </cell>
          <cell r="H328" t="str">
            <v>31122</v>
          </cell>
        </row>
        <row r="329">
          <cell r="F329">
            <v>0</v>
          </cell>
          <cell r="H329" t="str">
            <v>31132</v>
          </cell>
        </row>
        <row r="330">
          <cell r="F330">
            <v>0</v>
          </cell>
          <cell r="H330" t="str">
            <v>31133</v>
          </cell>
        </row>
        <row r="331">
          <cell r="F331">
            <v>0</v>
          </cell>
          <cell r="H331" t="str">
            <v>31176</v>
          </cell>
        </row>
        <row r="332">
          <cell r="F332">
            <v>0</v>
          </cell>
          <cell r="H332" t="str">
            <v>871925</v>
          </cell>
        </row>
        <row r="333">
          <cell r="F333">
            <v>0</v>
          </cell>
          <cell r="H333" t="str">
            <v>901747</v>
          </cell>
        </row>
        <row r="334">
          <cell r="F334">
            <v>0</v>
          </cell>
          <cell r="H334" t="str">
            <v>965527</v>
          </cell>
        </row>
        <row r="335">
          <cell r="F335">
            <v>0</v>
          </cell>
          <cell r="H335" t="str">
            <v>7817147</v>
          </cell>
        </row>
        <row r="336">
          <cell r="F336">
            <v>0</v>
          </cell>
          <cell r="H336" t="str">
            <v>7817223</v>
          </cell>
        </row>
        <row r="337">
          <cell r="F337">
            <v>0</v>
          </cell>
          <cell r="H337" t="str">
            <v>7817223</v>
          </cell>
        </row>
        <row r="338">
          <cell r="F338">
            <v>0</v>
          </cell>
          <cell r="H338" t="str">
            <v>7817304</v>
          </cell>
        </row>
        <row r="339">
          <cell r="F339">
            <v>0</v>
          </cell>
          <cell r="H339" t="str">
            <v>7817576</v>
          </cell>
        </row>
        <row r="340">
          <cell r="F340">
            <v>0</v>
          </cell>
          <cell r="H340" t="str">
            <v>7817585</v>
          </cell>
        </row>
        <row r="341">
          <cell r="F341">
            <v>0</v>
          </cell>
          <cell r="H341" t="str">
            <v>7817586</v>
          </cell>
        </row>
        <row r="342">
          <cell r="F342">
            <v>0</v>
          </cell>
          <cell r="H342" t="str">
            <v>7817588</v>
          </cell>
        </row>
        <row r="343">
          <cell r="F343">
            <v>0</v>
          </cell>
          <cell r="H343" t="str">
            <v>7817588</v>
          </cell>
        </row>
        <row r="344">
          <cell r="F344">
            <v>0</v>
          </cell>
          <cell r="H344" t="str">
            <v>7817668</v>
          </cell>
        </row>
        <row r="345">
          <cell r="F345">
            <v>0</v>
          </cell>
          <cell r="H345" t="str">
            <v>7817668</v>
          </cell>
        </row>
        <row r="346">
          <cell r="F346">
            <v>0</v>
          </cell>
          <cell r="H346" t="str">
            <v>7817914</v>
          </cell>
        </row>
        <row r="347">
          <cell r="F347">
            <v>0</v>
          </cell>
          <cell r="H347" t="str">
            <v>7817914</v>
          </cell>
        </row>
        <row r="348">
          <cell r="F348">
            <v>0</v>
          </cell>
          <cell r="H348" t="str">
            <v>7817914</v>
          </cell>
        </row>
        <row r="349">
          <cell r="F349">
            <v>0</v>
          </cell>
          <cell r="H349" t="str">
            <v>7817918</v>
          </cell>
        </row>
        <row r="350">
          <cell r="F350">
            <v>0</v>
          </cell>
          <cell r="H350" t="str">
            <v>7817996</v>
          </cell>
        </row>
        <row r="351">
          <cell r="F351">
            <v>0</v>
          </cell>
          <cell r="H351" t="str">
            <v>7818173</v>
          </cell>
        </row>
        <row r="352">
          <cell r="F352">
            <v>0</v>
          </cell>
          <cell r="H352" t="str">
            <v>7818181</v>
          </cell>
        </row>
        <row r="353">
          <cell r="F353">
            <v>0</v>
          </cell>
          <cell r="H353" t="str">
            <v>7818292</v>
          </cell>
        </row>
        <row r="354">
          <cell r="F354">
            <v>0</v>
          </cell>
          <cell r="H354" t="str">
            <v>7818385</v>
          </cell>
        </row>
        <row r="355">
          <cell r="F355">
            <v>0</v>
          </cell>
          <cell r="H355" t="str">
            <v>7818465</v>
          </cell>
        </row>
        <row r="356">
          <cell r="F356">
            <v>0</v>
          </cell>
          <cell r="H356" t="str">
            <v>7818503</v>
          </cell>
        </row>
        <row r="357">
          <cell r="F357">
            <v>0</v>
          </cell>
          <cell r="H357" t="str">
            <v>7818503</v>
          </cell>
        </row>
        <row r="358">
          <cell r="F358">
            <v>0</v>
          </cell>
          <cell r="H358" t="str">
            <v>7818700</v>
          </cell>
        </row>
        <row r="359">
          <cell r="F359">
            <v>0</v>
          </cell>
          <cell r="H359" t="str">
            <v>7818700</v>
          </cell>
        </row>
        <row r="360">
          <cell r="F360">
            <v>0</v>
          </cell>
          <cell r="H360" t="str">
            <v>7818700</v>
          </cell>
        </row>
        <row r="361">
          <cell r="F361">
            <v>0</v>
          </cell>
          <cell r="H361" t="str">
            <v>7818844</v>
          </cell>
        </row>
        <row r="362">
          <cell r="F362">
            <v>1.44</v>
          </cell>
          <cell r="H362" t="str">
            <v>12036</v>
          </cell>
        </row>
        <row r="363">
          <cell r="F363">
            <v>1.06</v>
          </cell>
          <cell r="H363" t="str">
            <v>7917</v>
          </cell>
        </row>
        <row r="364">
          <cell r="F364">
            <v>2.15</v>
          </cell>
          <cell r="H364" t="str">
            <v>7917</v>
          </cell>
        </row>
        <row r="365">
          <cell r="F365">
            <v>2.41</v>
          </cell>
          <cell r="H365" t="str">
            <v>7917</v>
          </cell>
        </row>
        <row r="366">
          <cell r="F366">
            <v>1.87</v>
          </cell>
          <cell r="H366" t="str">
            <v>10341</v>
          </cell>
        </row>
        <row r="367">
          <cell r="F367">
            <v>10.42</v>
          </cell>
          <cell r="H367" t="str">
            <v>14553</v>
          </cell>
        </row>
        <row r="368">
          <cell r="F368">
            <v>0.46</v>
          </cell>
          <cell r="H368" t="str">
            <v>15118</v>
          </cell>
        </row>
        <row r="369">
          <cell r="F369">
            <v>2.4</v>
          </cell>
          <cell r="H369" t="str">
            <v>16466</v>
          </cell>
        </row>
        <row r="370">
          <cell r="F370">
            <v>1.1599999999999999</v>
          </cell>
          <cell r="H370" t="str">
            <v>17302</v>
          </cell>
        </row>
        <row r="371">
          <cell r="F371">
            <v>2.6</v>
          </cell>
          <cell r="H371" t="str">
            <v>20514</v>
          </cell>
        </row>
        <row r="372">
          <cell r="F372">
            <v>0.36</v>
          </cell>
          <cell r="H372" t="str">
            <v>21156</v>
          </cell>
        </row>
        <row r="373">
          <cell r="F373">
            <v>4.16</v>
          </cell>
          <cell r="H373" t="str">
            <v>22888</v>
          </cell>
        </row>
        <row r="374">
          <cell r="F374">
            <v>0.6</v>
          </cell>
          <cell r="H374" t="str">
            <v>23735</v>
          </cell>
        </row>
        <row r="375">
          <cell r="F375">
            <v>0.96</v>
          </cell>
          <cell r="H375" t="str">
            <v>24504</v>
          </cell>
        </row>
        <row r="376">
          <cell r="F376">
            <v>3.73</v>
          </cell>
          <cell r="H376" t="str">
            <v>24504</v>
          </cell>
        </row>
        <row r="377">
          <cell r="F377">
            <v>6.6</v>
          </cell>
          <cell r="H377" t="str">
            <v>24504</v>
          </cell>
        </row>
        <row r="378">
          <cell r="F378">
            <v>1.35</v>
          </cell>
          <cell r="H378" t="str">
            <v>24504</v>
          </cell>
        </row>
        <row r="379">
          <cell r="F379">
            <v>1.08</v>
          </cell>
          <cell r="H379" t="str">
            <v>24504</v>
          </cell>
        </row>
        <row r="380">
          <cell r="F380">
            <v>5.57</v>
          </cell>
          <cell r="H380" t="str">
            <v>24504</v>
          </cell>
        </row>
        <row r="381">
          <cell r="F381">
            <v>9.52</v>
          </cell>
          <cell r="H381" t="str">
            <v>24504</v>
          </cell>
        </row>
        <row r="382">
          <cell r="F382">
            <v>1.65</v>
          </cell>
          <cell r="H382" t="str">
            <v>24504</v>
          </cell>
        </row>
        <row r="383">
          <cell r="F383">
            <v>9.18</v>
          </cell>
          <cell r="H383" t="str">
            <v>24504</v>
          </cell>
        </row>
        <row r="384">
          <cell r="F384">
            <v>10.1</v>
          </cell>
          <cell r="H384" t="str">
            <v>24504</v>
          </cell>
        </row>
        <row r="385">
          <cell r="F385">
            <v>1.82</v>
          </cell>
          <cell r="H385" t="str">
            <v>24504</v>
          </cell>
        </row>
        <row r="386">
          <cell r="F386">
            <v>5.64</v>
          </cell>
          <cell r="H386" t="str">
            <v>24504</v>
          </cell>
        </row>
        <row r="387">
          <cell r="F387">
            <v>0.86</v>
          </cell>
          <cell r="H387" t="str">
            <v>24504</v>
          </cell>
        </row>
        <row r="388">
          <cell r="F388">
            <v>0.34</v>
          </cell>
          <cell r="H388" t="str">
            <v>24504</v>
          </cell>
        </row>
        <row r="389">
          <cell r="F389">
            <v>6.19</v>
          </cell>
          <cell r="H389" t="str">
            <v>24504</v>
          </cell>
        </row>
        <row r="390">
          <cell r="F390">
            <v>1.08</v>
          </cell>
          <cell r="H390" t="str">
            <v>24504</v>
          </cell>
        </row>
        <row r="391">
          <cell r="F391">
            <v>2.4900000000000002</v>
          </cell>
          <cell r="H391" t="str">
            <v>24504</v>
          </cell>
        </row>
        <row r="392">
          <cell r="F392">
            <v>2.08</v>
          </cell>
          <cell r="H392" t="str">
            <v>24504</v>
          </cell>
        </row>
        <row r="393">
          <cell r="F393">
            <v>2.19</v>
          </cell>
          <cell r="H393" t="str">
            <v>24504</v>
          </cell>
        </row>
        <row r="394">
          <cell r="F394">
            <v>2.88</v>
          </cell>
          <cell r="H394" t="str">
            <v>24504</v>
          </cell>
        </row>
        <row r="395">
          <cell r="F395">
            <v>1.33</v>
          </cell>
          <cell r="H395" t="str">
            <v>24504</v>
          </cell>
        </row>
        <row r="396">
          <cell r="F396">
            <v>1.54</v>
          </cell>
          <cell r="H396" t="str">
            <v>24504</v>
          </cell>
        </row>
        <row r="397">
          <cell r="F397">
            <v>5.62</v>
          </cell>
          <cell r="H397" t="str">
            <v>24504</v>
          </cell>
        </row>
        <row r="398">
          <cell r="F398">
            <v>3.03</v>
          </cell>
          <cell r="H398" t="str">
            <v>24504</v>
          </cell>
        </row>
        <row r="399">
          <cell r="F399">
            <v>0.83</v>
          </cell>
          <cell r="H399" t="str">
            <v>24504</v>
          </cell>
        </row>
        <row r="400">
          <cell r="F400">
            <v>2.25</v>
          </cell>
          <cell r="H400" t="str">
            <v>24504</v>
          </cell>
        </row>
        <row r="401">
          <cell r="F401">
            <v>1.21</v>
          </cell>
          <cell r="H401" t="str">
            <v>24504</v>
          </cell>
        </row>
        <row r="402">
          <cell r="F402">
            <v>3.09</v>
          </cell>
          <cell r="H402" t="str">
            <v>24504</v>
          </cell>
        </row>
        <row r="403">
          <cell r="F403">
            <v>1.47</v>
          </cell>
          <cell r="H403" t="str">
            <v>24504</v>
          </cell>
        </row>
        <row r="404">
          <cell r="F404">
            <v>1.26</v>
          </cell>
          <cell r="H404" t="str">
            <v>24551</v>
          </cell>
        </row>
        <row r="405">
          <cell r="F405">
            <v>1.61</v>
          </cell>
          <cell r="H405" t="str">
            <v>24987</v>
          </cell>
        </row>
        <row r="406">
          <cell r="F406">
            <v>3.87</v>
          </cell>
          <cell r="H406" t="str">
            <v>25114</v>
          </cell>
        </row>
        <row r="407">
          <cell r="F407">
            <v>7.08</v>
          </cell>
          <cell r="H407" t="str">
            <v>25498</v>
          </cell>
        </row>
        <row r="408">
          <cell r="F408">
            <v>7.14</v>
          </cell>
          <cell r="H408" t="str">
            <v>25498</v>
          </cell>
        </row>
        <row r="409">
          <cell r="F409">
            <v>2.72</v>
          </cell>
          <cell r="H409" t="str">
            <v>25498</v>
          </cell>
        </row>
        <row r="410">
          <cell r="F410">
            <v>2.35</v>
          </cell>
          <cell r="H410" t="str">
            <v>25498</v>
          </cell>
        </row>
        <row r="411">
          <cell r="F411">
            <v>0.32</v>
          </cell>
          <cell r="H411" t="str">
            <v>25498</v>
          </cell>
        </row>
        <row r="412">
          <cell r="F412">
            <v>6.1</v>
          </cell>
          <cell r="H412" t="str">
            <v>25498</v>
          </cell>
        </row>
        <row r="413">
          <cell r="F413">
            <v>4.71</v>
          </cell>
          <cell r="H413" t="str">
            <v>25788</v>
          </cell>
        </row>
        <row r="414">
          <cell r="F414">
            <v>3.99</v>
          </cell>
          <cell r="H414" t="str">
            <v>26087</v>
          </cell>
        </row>
        <row r="415">
          <cell r="F415">
            <v>1.05</v>
          </cell>
          <cell r="H415" t="str">
            <v>26205</v>
          </cell>
        </row>
        <row r="416">
          <cell r="F416">
            <v>9.91</v>
          </cell>
          <cell r="H416" t="str">
            <v>26458</v>
          </cell>
        </row>
        <row r="417">
          <cell r="F417">
            <v>0.8</v>
          </cell>
          <cell r="H417" t="str">
            <v>26628</v>
          </cell>
        </row>
        <row r="418">
          <cell r="F418">
            <v>1.29</v>
          </cell>
          <cell r="H418" t="str">
            <v>26968</v>
          </cell>
        </row>
        <row r="419">
          <cell r="F419">
            <v>1.24</v>
          </cell>
          <cell r="H419" t="str">
            <v>27122</v>
          </cell>
        </row>
        <row r="420">
          <cell r="F420">
            <v>1.89</v>
          </cell>
          <cell r="H420" t="str">
            <v>27386</v>
          </cell>
        </row>
        <row r="421">
          <cell r="F421">
            <v>1.55</v>
          </cell>
          <cell r="H421" t="str">
            <v>27568</v>
          </cell>
        </row>
        <row r="422">
          <cell r="F422">
            <v>8.9</v>
          </cell>
          <cell r="H422" t="str">
            <v>27704</v>
          </cell>
        </row>
        <row r="423">
          <cell r="F423">
            <v>4.2</v>
          </cell>
          <cell r="H423" t="str">
            <v>27704</v>
          </cell>
        </row>
        <row r="424">
          <cell r="F424">
            <v>4.5999999999999996</v>
          </cell>
          <cell r="H424" t="str">
            <v>27704</v>
          </cell>
        </row>
        <row r="425">
          <cell r="F425">
            <v>0.66</v>
          </cell>
          <cell r="H425" t="str">
            <v>27704</v>
          </cell>
        </row>
        <row r="426">
          <cell r="F426">
            <v>1.93</v>
          </cell>
          <cell r="H426" t="str">
            <v>27737</v>
          </cell>
        </row>
        <row r="427">
          <cell r="F427">
            <v>0.34</v>
          </cell>
          <cell r="H427" t="str">
            <v>27738</v>
          </cell>
        </row>
        <row r="428">
          <cell r="F428">
            <v>11.4</v>
          </cell>
          <cell r="H428" t="str">
            <v>27811</v>
          </cell>
        </row>
        <row r="429">
          <cell r="F429">
            <v>2.94</v>
          </cell>
          <cell r="H429" t="str">
            <v>27820</v>
          </cell>
        </row>
        <row r="430">
          <cell r="F430">
            <v>3.78</v>
          </cell>
          <cell r="H430" t="str">
            <v>27820</v>
          </cell>
        </row>
        <row r="431">
          <cell r="F431">
            <v>2.1</v>
          </cell>
          <cell r="H431" t="str">
            <v>27820</v>
          </cell>
        </row>
        <row r="432">
          <cell r="F432">
            <v>1.6</v>
          </cell>
          <cell r="H432" t="str">
            <v>27820</v>
          </cell>
        </row>
        <row r="433">
          <cell r="F433">
            <v>8.86</v>
          </cell>
          <cell r="H433" t="str">
            <v>28239</v>
          </cell>
        </row>
        <row r="434">
          <cell r="F434">
            <v>1.65</v>
          </cell>
          <cell r="H434" t="str">
            <v>28239</v>
          </cell>
        </row>
        <row r="435">
          <cell r="F435">
            <v>3.58</v>
          </cell>
          <cell r="H435" t="str">
            <v>28502</v>
          </cell>
        </row>
        <row r="436">
          <cell r="F436">
            <v>0.75</v>
          </cell>
          <cell r="H436" t="str">
            <v>28502</v>
          </cell>
        </row>
        <row r="437">
          <cell r="F437">
            <v>2.87</v>
          </cell>
          <cell r="H437" t="str">
            <v>28580</v>
          </cell>
        </row>
        <row r="438">
          <cell r="F438">
            <v>4.0599999999999996</v>
          </cell>
          <cell r="H438" t="str">
            <v>28686</v>
          </cell>
        </row>
        <row r="439">
          <cell r="F439">
            <v>8.56</v>
          </cell>
          <cell r="H439" t="str">
            <v>28732</v>
          </cell>
        </row>
        <row r="440">
          <cell r="F440">
            <v>2.19</v>
          </cell>
          <cell r="H440" t="str">
            <v>28736</v>
          </cell>
        </row>
        <row r="441">
          <cell r="F441">
            <v>1.2</v>
          </cell>
          <cell r="H441" t="str">
            <v>28843</v>
          </cell>
        </row>
        <row r="442">
          <cell r="F442">
            <v>4.29</v>
          </cell>
          <cell r="H442" t="str">
            <v>28913</v>
          </cell>
        </row>
        <row r="443">
          <cell r="F443">
            <v>1.04</v>
          </cell>
          <cell r="H443" t="str">
            <v>28917</v>
          </cell>
        </row>
        <row r="444">
          <cell r="F444">
            <v>5.22</v>
          </cell>
          <cell r="H444" t="str">
            <v>28919</v>
          </cell>
        </row>
        <row r="445">
          <cell r="F445">
            <v>0.01</v>
          </cell>
          <cell r="H445" t="str">
            <v>28919</v>
          </cell>
        </row>
        <row r="446">
          <cell r="F446">
            <v>0.47</v>
          </cell>
          <cell r="H446" t="str">
            <v>28928</v>
          </cell>
        </row>
        <row r="447">
          <cell r="F447">
            <v>0</v>
          </cell>
          <cell r="H447" t="str">
            <v>28963</v>
          </cell>
        </row>
        <row r="448">
          <cell r="F448">
            <v>1.33</v>
          </cell>
          <cell r="H448" t="str">
            <v>28975</v>
          </cell>
        </row>
        <row r="449">
          <cell r="F449">
            <v>7.23</v>
          </cell>
          <cell r="H449" t="str">
            <v>29120</v>
          </cell>
        </row>
        <row r="450">
          <cell r="F450">
            <v>1.03</v>
          </cell>
          <cell r="H450" t="str">
            <v>29130</v>
          </cell>
        </row>
        <row r="451">
          <cell r="F451">
            <v>0.8</v>
          </cell>
          <cell r="H451" t="str">
            <v>29143</v>
          </cell>
        </row>
        <row r="452">
          <cell r="F452">
            <v>1.88</v>
          </cell>
          <cell r="H452" t="str">
            <v>29148</v>
          </cell>
        </row>
        <row r="453">
          <cell r="F453">
            <v>0.14000000000000001</v>
          </cell>
          <cell r="H453" t="str">
            <v>29149</v>
          </cell>
        </row>
        <row r="454">
          <cell r="F454">
            <v>1.43</v>
          </cell>
          <cell r="H454" t="str">
            <v>29151</v>
          </cell>
        </row>
        <row r="455">
          <cell r="F455">
            <v>3.76</v>
          </cell>
          <cell r="H455" t="str">
            <v>29171</v>
          </cell>
        </row>
        <row r="456">
          <cell r="F456">
            <v>1.9</v>
          </cell>
          <cell r="H456" t="str">
            <v>29252</v>
          </cell>
        </row>
        <row r="457">
          <cell r="F457">
            <v>3.26</v>
          </cell>
          <cell r="H457" t="str">
            <v>29252</v>
          </cell>
        </row>
        <row r="458">
          <cell r="F458">
            <v>2.52</v>
          </cell>
          <cell r="H458" t="str">
            <v>29262</v>
          </cell>
        </row>
        <row r="459">
          <cell r="F459">
            <v>2.81</v>
          </cell>
          <cell r="H459" t="str">
            <v>29278</v>
          </cell>
        </row>
        <row r="460">
          <cell r="F460">
            <v>1.58</v>
          </cell>
          <cell r="H460" t="str">
            <v>29280</v>
          </cell>
        </row>
        <row r="461">
          <cell r="F461">
            <v>1.82</v>
          </cell>
          <cell r="H461" t="str">
            <v>29281</v>
          </cell>
        </row>
        <row r="462">
          <cell r="F462">
            <v>2.4700000000000002</v>
          </cell>
          <cell r="H462" t="str">
            <v>29286</v>
          </cell>
        </row>
        <row r="463">
          <cell r="F463">
            <v>4.97</v>
          </cell>
          <cell r="H463" t="str">
            <v>29288</v>
          </cell>
        </row>
        <row r="464">
          <cell r="F464">
            <v>1.43</v>
          </cell>
          <cell r="H464" t="str">
            <v>29295</v>
          </cell>
        </row>
        <row r="465">
          <cell r="F465">
            <v>1.75</v>
          </cell>
          <cell r="H465" t="str">
            <v>29326</v>
          </cell>
        </row>
        <row r="466">
          <cell r="F466">
            <v>7.02</v>
          </cell>
          <cell r="H466" t="str">
            <v>29326</v>
          </cell>
        </row>
        <row r="467">
          <cell r="F467">
            <v>3.51</v>
          </cell>
          <cell r="H467" t="str">
            <v>29367</v>
          </cell>
        </row>
        <row r="468">
          <cell r="F468">
            <v>2.91</v>
          </cell>
          <cell r="H468" t="str">
            <v>29368</v>
          </cell>
        </row>
        <row r="469">
          <cell r="F469">
            <v>3.99</v>
          </cell>
          <cell r="H469" t="str">
            <v>29369</v>
          </cell>
        </row>
        <row r="470">
          <cell r="F470">
            <v>1.25</v>
          </cell>
          <cell r="H470" t="str">
            <v>29394</v>
          </cell>
        </row>
        <row r="471">
          <cell r="F471">
            <v>0.48</v>
          </cell>
          <cell r="H471" t="str">
            <v>29398</v>
          </cell>
        </row>
        <row r="472">
          <cell r="F472">
            <v>1.08</v>
          </cell>
          <cell r="H472" t="str">
            <v>29416</v>
          </cell>
        </row>
        <row r="473">
          <cell r="F473">
            <v>10.029999999999999</v>
          </cell>
          <cell r="H473" t="str">
            <v>29424</v>
          </cell>
        </row>
        <row r="474">
          <cell r="F474">
            <v>4.6100000000000003</v>
          </cell>
          <cell r="H474" t="str">
            <v>29431</v>
          </cell>
        </row>
        <row r="475">
          <cell r="F475">
            <v>4.7300000000000004</v>
          </cell>
          <cell r="H475" t="str">
            <v>29435</v>
          </cell>
        </row>
        <row r="476">
          <cell r="F476">
            <v>4.18</v>
          </cell>
          <cell r="H476" t="str">
            <v>29435</v>
          </cell>
        </row>
        <row r="477">
          <cell r="F477">
            <v>3.38</v>
          </cell>
          <cell r="H477" t="str">
            <v>29470</v>
          </cell>
        </row>
        <row r="478">
          <cell r="F478">
            <v>9.75</v>
          </cell>
          <cell r="H478" t="str">
            <v>29496</v>
          </cell>
        </row>
        <row r="479">
          <cell r="F479">
            <v>2.95</v>
          </cell>
          <cell r="H479" t="str">
            <v>29522</v>
          </cell>
        </row>
        <row r="480">
          <cell r="F480">
            <v>2.5099999999999998</v>
          </cell>
          <cell r="H480" t="str">
            <v>29532</v>
          </cell>
        </row>
        <row r="481">
          <cell r="F481">
            <v>1.46</v>
          </cell>
          <cell r="H481" t="str">
            <v>29604</v>
          </cell>
        </row>
        <row r="482">
          <cell r="F482">
            <v>3.96</v>
          </cell>
          <cell r="H482" t="str">
            <v>29607</v>
          </cell>
        </row>
        <row r="483">
          <cell r="F483">
            <v>2.5099999999999998</v>
          </cell>
          <cell r="H483" t="str">
            <v>29622</v>
          </cell>
        </row>
        <row r="484">
          <cell r="F484">
            <v>1.19</v>
          </cell>
          <cell r="H484" t="str">
            <v>29648</v>
          </cell>
        </row>
        <row r="485">
          <cell r="F485">
            <v>1.78</v>
          </cell>
          <cell r="H485" t="str">
            <v>29654</v>
          </cell>
        </row>
        <row r="486">
          <cell r="F486">
            <v>1.94</v>
          </cell>
          <cell r="H486" t="str">
            <v>29661</v>
          </cell>
        </row>
        <row r="487">
          <cell r="F487">
            <v>1.88</v>
          </cell>
          <cell r="H487" t="str">
            <v>29668</v>
          </cell>
        </row>
        <row r="488">
          <cell r="F488">
            <v>6.78</v>
          </cell>
          <cell r="H488" t="str">
            <v>29668</v>
          </cell>
        </row>
        <row r="489">
          <cell r="F489">
            <v>2.64</v>
          </cell>
          <cell r="H489" t="str">
            <v>29669</v>
          </cell>
        </row>
        <row r="490">
          <cell r="F490">
            <v>3.2</v>
          </cell>
          <cell r="H490" t="str">
            <v>29677</v>
          </cell>
        </row>
        <row r="491">
          <cell r="F491">
            <v>3.69</v>
          </cell>
          <cell r="H491" t="str">
            <v>29686</v>
          </cell>
        </row>
        <row r="492">
          <cell r="F492">
            <v>0.68</v>
          </cell>
          <cell r="H492" t="str">
            <v>29701</v>
          </cell>
        </row>
        <row r="493">
          <cell r="F493">
            <v>3.36</v>
          </cell>
          <cell r="H493" t="str">
            <v>29707</v>
          </cell>
        </row>
        <row r="494">
          <cell r="F494">
            <v>2.02</v>
          </cell>
          <cell r="H494" t="str">
            <v>29710</v>
          </cell>
        </row>
        <row r="495">
          <cell r="F495">
            <v>1.71</v>
          </cell>
          <cell r="H495" t="str">
            <v>29712</v>
          </cell>
        </row>
        <row r="496">
          <cell r="F496">
            <v>1.54</v>
          </cell>
          <cell r="H496" t="str">
            <v>29718</v>
          </cell>
        </row>
        <row r="497">
          <cell r="F497">
            <v>4.93</v>
          </cell>
          <cell r="H497" t="str">
            <v>29744</v>
          </cell>
        </row>
        <row r="498">
          <cell r="F498">
            <v>3.44</v>
          </cell>
          <cell r="H498" t="str">
            <v>29749</v>
          </cell>
        </row>
        <row r="499">
          <cell r="F499">
            <v>2.61</v>
          </cell>
          <cell r="H499" t="str">
            <v>29757</v>
          </cell>
        </row>
        <row r="500">
          <cell r="F500">
            <v>2.16</v>
          </cell>
          <cell r="H500" t="str">
            <v>29781</v>
          </cell>
        </row>
        <row r="501">
          <cell r="F501">
            <v>1.01</v>
          </cell>
          <cell r="H501" t="str">
            <v>29804</v>
          </cell>
        </row>
        <row r="502">
          <cell r="F502">
            <v>3.51</v>
          </cell>
          <cell r="H502" t="str">
            <v>29807</v>
          </cell>
        </row>
        <row r="503">
          <cell r="F503">
            <v>2.08</v>
          </cell>
          <cell r="H503" t="str">
            <v>29831</v>
          </cell>
        </row>
        <row r="504">
          <cell r="F504">
            <v>1.18</v>
          </cell>
          <cell r="H504" t="str">
            <v>29832</v>
          </cell>
        </row>
        <row r="505">
          <cell r="F505">
            <v>1.1299999999999999</v>
          </cell>
          <cell r="H505" t="str">
            <v>29835</v>
          </cell>
        </row>
        <row r="506">
          <cell r="F506">
            <v>0.47</v>
          </cell>
          <cell r="H506" t="str">
            <v>29839</v>
          </cell>
        </row>
        <row r="507">
          <cell r="F507">
            <v>0.65</v>
          </cell>
          <cell r="H507" t="str">
            <v>29894</v>
          </cell>
        </row>
        <row r="508">
          <cell r="F508">
            <v>1.69</v>
          </cell>
          <cell r="H508" t="str">
            <v>29899</v>
          </cell>
        </row>
        <row r="509">
          <cell r="F509">
            <v>2.67</v>
          </cell>
          <cell r="H509" t="str">
            <v>29902</v>
          </cell>
        </row>
        <row r="510">
          <cell r="F510">
            <v>1.68</v>
          </cell>
          <cell r="H510" t="str">
            <v>29937</v>
          </cell>
        </row>
        <row r="511">
          <cell r="F511">
            <v>1.04</v>
          </cell>
          <cell r="H511" t="str">
            <v>29937</v>
          </cell>
        </row>
        <row r="512">
          <cell r="F512">
            <v>2.12</v>
          </cell>
          <cell r="H512" t="str">
            <v>29938</v>
          </cell>
        </row>
        <row r="513">
          <cell r="F513">
            <v>2.84</v>
          </cell>
          <cell r="H513" t="str">
            <v>29938</v>
          </cell>
        </row>
        <row r="514">
          <cell r="F514">
            <v>0.46</v>
          </cell>
          <cell r="H514" t="str">
            <v>29958</v>
          </cell>
        </row>
        <row r="515">
          <cell r="F515">
            <v>1.26</v>
          </cell>
          <cell r="H515" t="str">
            <v>29966</v>
          </cell>
        </row>
        <row r="516">
          <cell r="F516">
            <v>0.89</v>
          </cell>
          <cell r="H516" t="str">
            <v>29967</v>
          </cell>
        </row>
        <row r="517">
          <cell r="F517">
            <v>2.6</v>
          </cell>
          <cell r="H517" t="str">
            <v>29969</v>
          </cell>
        </row>
        <row r="518">
          <cell r="F518">
            <v>1.22</v>
          </cell>
          <cell r="H518" t="str">
            <v>30027</v>
          </cell>
        </row>
        <row r="519">
          <cell r="F519">
            <v>1.68</v>
          </cell>
          <cell r="H519" t="str">
            <v>30111</v>
          </cell>
        </row>
        <row r="520">
          <cell r="F520">
            <v>0.86</v>
          </cell>
          <cell r="H520" t="str">
            <v>30135</v>
          </cell>
        </row>
        <row r="521">
          <cell r="F521">
            <v>1.39</v>
          </cell>
          <cell r="H521" t="str">
            <v>30138</v>
          </cell>
        </row>
        <row r="522">
          <cell r="F522">
            <v>2.0699999999999998</v>
          </cell>
          <cell r="H522" t="str">
            <v>30155</v>
          </cell>
        </row>
        <row r="523">
          <cell r="F523">
            <v>2.85</v>
          </cell>
          <cell r="H523" t="str">
            <v>30156</v>
          </cell>
        </row>
        <row r="524">
          <cell r="F524">
            <v>1.77</v>
          </cell>
          <cell r="H524" t="str">
            <v>30161</v>
          </cell>
        </row>
        <row r="525">
          <cell r="F525">
            <v>3.77</v>
          </cell>
          <cell r="H525" t="str">
            <v>30172</v>
          </cell>
        </row>
        <row r="526">
          <cell r="F526">
            <v>6</v>
          </cell>
          <cell r="H526" t="str">
            <v>30176</v>
          </cell>
        </row>
        <row r="527">
          <cell r="F527">
            <v>8.24</v>
          </cell>
          <cell r="H527" t="str">
            <v>30176</v>
          </cell>
        </row>
        <row r="528">
          <cell r="F528">
            <v>1.8</v>
          </cell>
          <cell r="H528" t="str">
            <v>30245</v>
          </cell>
        </row>
        <row r="529">
          <cell r="F529">
            <v>1.74</v>
          </cell>
          <cell r="H529" t="str">
            <v>30254</v>
          </cell>
        </row>
        <row r="530">
          <cell r="F530">
            <v>6.25</v>
          </cell>
          <cell r="H530" t="str">
            <v>30342</v>
          </cell>
        </row>
        <row r="531">
          <cell r="F531">
            <v>1.49</v>
          </cell>
          <cell r="H531" t="str">
            <v>30344</v>
          </cell>
        </row>
        <row r="532">
          <cell r="F532">
            <v>1.01</v>
          </cell>
          <cell r="H532" t="str">
            <v>30346</v>
          </cell>
        </row>
        <row r="533">
          <cell r="F533">
            <v>6.11</v>
          </cell>
          <cell r="H533" t="str">
            <v>30385</v>
          </cell>
        </row>
        <row r="534">
          <cell r="F534">
            <v>0.62</v>
          </cell>
          <cell r="H534" t="str">
            <v>30391</v>
          </cell>
        </row>
        <row r="535">
          <cell r="F535">
            <v>2.2000000000000002</v>
          </cell>
          <cell r="H535" t="str">
            <v>30397</v>
          </cell>
        </row>
        <row r="536">
          <cell r="F536">
            <v>20.34</v>
          </cell>
          <cell r="H536" t="str">
            <v>30427</v>
          </cell>
        </row>
        <row r="537">
          <cell r="F537">
            <v>2.99</v>
          </cell>
          <cell r="H537" t="str">
            <v>30435</v>
          </cell>
        </row>
        <row r="538">
          <cell r="F538">
            <v>3.55</v>
          </cell>
          <cell r="H538" t="str">
            <v>30442</v>
          </cell>
        </row>
        <row r="539">
          <cell r="F539">
            <v>0.61</v>
          </cell>
          <cell r="H539" t="str">
            <v>30444</v>
          </cell>
        </row>
        <row r="540">
          <cell r="F540">
            <v>1.7</v>
          </cell>
          <cell r="H540" t="str">
            <v>30445</v>
          </cell>
        </row>
        <row r="541">
          <cell r="F541">
            <v>3.09</v>
          </cell>
          <cell r="H541" t="str">
            <v>30445</v>
          </cell>
        </row>
        <row r="542">
          <cell r="F542">
            <v>1.06</v>
          </cell>
          <cell r="H542" t="str">
            <v>30445</v>
          </cell>
        </row>
        <row r="543">
          <cell r="F543">
            <v>2.58</v>
          </cell>
          <cell r="H543" t="str">
            <v>30466</v>
          </cell>
        </row>
        <row r="544">
          <cell r="F544">
            <v>1.28</v>
          </cell>
          <cell r="H544" t="str">
            <v>30468</v>
          </cell>
        </row>
        <row r="545">
          <cell r="F545">
            <v>8.09</v>
          </cell>
          <cell r="H545" t="str">
            <v>30488</v>
          </cell>
        </row>
        <row r="546">
          <cell r="F546">
            <v>5.13</v>
          </cell>
          <cell r="H546" t="str">
            <v>30503</v>
          </cell>
        </row>
        <row r="547">
          <cell r="F547">
            <v>2.91</v>
          </cell>
          <cell r="H547" t="str">
            <v>30516</v>
          </cell>
        </row>
        <row r="548">
          <cell r="F548">
            <v>0.61</v>
          </cell>
          <cell r="H548" t="str">
            <v>30609</v>
          </cell>
        </row>
        <row r="549">
          <cell r="F549">
            <v>2.63</v>
          </cell>
          <cell r="H549" t="str">
            <v>30623</v>
          </cell>
        </row>
        <row r="550">
          <cell r="F550">
            <v>3.64</v>
          </cell>
          <cell r="H550" t="str">
            <v>30639</v>
          </cell>
        </row>
        <row r="551">
          <cell r="F551">
            <v>0.53</v>
          </cell>
          <cell r="H551" t="str">
            <v>30642</v>
          </cell>
        </row>
        <row r="552">
          <cell r="F552">
            <v>6.53</v>
          </cell>
          <cell r="H552" t="str">
            <v>30648</v>
          </cell>
        </row>
        <row r="553">
          <cell r="F553">
            <v>2.44</v>
          </cell>
          <cell r="H553" t="str">
            <v>30655</v>
          </cell>
        </row>
        <row r="554">
          <cell r="F554">
            <v>2.65</v>
          </cell>
          <cell r="H554" t="str">
            <v>30666</v>
          </cell>
        </row>
        <row r="555">
          <cell r="F555">
            <v>2.73</v>
          </cell>
          <cell r="H555" t="str">
            <v>30690</v>
          </cell>
        </row>
        <row r="556">
          <cell r="F556">
            <v>5.0599999999999996</v>
          </cell>
          <cell r="H556" t="str">
            <v>30762</v>
          </cell>
        </row>
        <row r="557">
          <cell r="F557">
            <v>1.25</v>
          </cell>
          <cell r="H557" t="str">
            <v>30811</v>
          </cell>
        </row>
        <row r="558">
          <cell r="F558">
            <v>0.57999999999999996</v>
          </cell>
          <cell r="H558" t="str">
            <v>30824</v>
          </cell>
        </row>
        <row r="559">
          <cell r="F559">
            <v>3.38</v>
          </cell>
          <cell r="H559" t="str">
            <v>30829</v>
          </cell>
        </row>
        <row r="560">
          <cell r="F560">
            <v>7.96</v>
          </cell>
          <cell r="H560" t="str">
            <v>30834</v>
          </cell>
        </row>
        <row r="561">
          <cell r="F561">
            <v>16.75</v>
          </cell>
          <cell r="H561" t="str">
            <v>30834</v>
          </cell>
        </row>
        <row r="562">
          <cell r="F562">
            <v>5.08</v>
          </cell>
          <cell r="H562" t="str">
            <v>30840</v>
          </cell>
        </row>
        <row r="563">
          <cell r="F563">
            <v>9.94</v>
          </cell>
          <cell r="H563" t="str">
            <v>30840</v>
          </cell>
        </row>
        <row r="564">
          <cell r="F564">
            <v>3.93</v>
          </cell>
          <cell r="H564" t="str">
            <v>30840</v>
          </cell>
        </row>
        <row r="565">
          <cell r="F565">
            <v>1.34</v>
          </cell>
          <cell r="H565" t="str">
            <v>30898</v>
          </cell>
        </row>
        <row r="566">
          <cell r="F566">
            <v>1.48</v>
          </cell>
          <cell r="H566" t="str">
            <v>30904</v>
          </cell>
        </row>
        <row r="567">
          <cell r="F567">
            <v>1.6</v>
          </cell>
          <cell r="H567" t="str">
            <v>30970</v>
          </cell>
        </row>
        <row r="568">
          <cell r="F568">
            <v>2.72</v>
          </cell>
          <cell r="H568" t="str">
            <v>31042</v>
          </cell>
        </row>
        <row r="569">
          <cell r="F569">
            <v>5.58</v>
          </cell>
          <cell r="H569" t="str">
            <v>31077</v>
          </cell>
        </row>
        <row r="570">
          <cell r="F570">
            <v>0.37</v>
          </cell>
          <cell r="H570" t="str">
            <v>31077</v>
          </cell>
        </row>
        <row r="571">
          <cell r="F571">
            <v>0.45</v>
          </cell>
          <cell r="H571" t="str">
            <v>31088</v>
          </cell>
        </row>
        <row r="572">
          <cell r="F572">
            <v>1.02</v>
          </cell>
          <cell r="H572" t="str">
            <v>31088</v>
          </cell>
        </row>
        <row r="573">
          <cell r="F573">
            <v>2.2599999999999998</v>
          </cell>
          <cell r="H573" t="str">
            <v>31094</v>
          </cell>
        </row>
        <row r="574">
          <cell r="F574">
            <v>3.86</v>
          </cell>
          <cell r="H574" t="str">
            <v>31097</v>
          </cell>
        </row>
        <row r="575">
          <cell r="F575">
            <v>1.2</v>
          </cell>
          <cell r="H575" t="str">
            <v>31103</v>
          </cell>
        </row>
        <row r="576">
          <cell r="F576">
            <v>10.98</v>
          </cell>
          <cell r="H576" t="str">
            <v>31110</v>
          </cell>
        </row>
        <row r="577">
          <cell r="F577">
            <v>3.13</v>
          </cell>
          <cell r="H577" t="str">
            <v>871925</v>
          </cell>
        </row>
        <row r="578">
          <cell r="F578">
            <v>1.95</v>
          </cell>
          <cell r="H578" t="str">
            <v>7817223</v>
          </cell>
        </row>
        <row r="579">
          <cell r="F579">
            <v>1.2</v>
          </cell>
          <cell r="H579" t="str">
            <v>7817576</v>
          </cell>
        </row>
        <row r="580">
          <cell r="F580">
            <v>2.5</v>
          </cell>
          <cell r="H580" t="str">
            <v>7817585</v>
          </cell>
        </row>
        <row r="581">
          <cell r="F581">
            <v>0.44</v>
          </cell>
          <cell r="H581" t="str">
            <v>7817586</v>
          </cell>
        </row>
        <row r="582">
          <cell r="F582">
            <v>5.01</v>
          </cell>
          <cell r="H582" t="str">
            <v>7817668</v>
          </cell>
        </row>
        <row r="583">
          <cell r="F583">
            <v>3.57</v>
          </cell>
          <cell r="H583" t="str">
            <v>7817827</v>
          </cell>
        </row>
        <row r="584">
          <cell r="F584">
            <v>6.89</v>
          </cell>
          <cell r="H584" t="str">
            <v>7817914</v>
          </cell>
        </row>
        <row r="585">
          <cell r="F585">
            <v>1.76</v>
          </cell>
          <cell r="H585" t="str">
            <v>7817996</v>
          </cell>
        </row>
        <row r="586">
          <cell r="F586">
            <v>0.99</v>
          </cell>
          <cell r="H586" t="str">
            <v>7818173</v>
          </cell>
        </row>
        <row r="587">
          <cell r="F587">
            <v>4</v>
          </cell>
          <cell r="H587" t="str">
            <v>7818181</v>
          </cell>
        </row>
        <row r="588">
          <cell r="F588">
            <v>2.19</v>
          </cell>
          <cell r="H588" t="str">
            <v>7818385</v>
          </cell>
        </row>
        <row r="589">
          <cell r="F589">
            <v>1.43</v>
          </cell>
          <cell r="H589" t="str">
            <v>7818503</v>
          </cell>
        </row>
        <row r="590">
          <cell r="F590">
            <v>0.53</v>
          </cell>
          <cell r="H590" t="str">
            <v>7818700</v>
          </cell>
        </row>
        <row r="591">
          <cell r="F591">
            <v>3.44</v>
          </cell>
          <cell r="H591" t="str">
            <v>7818700</v>
          </cell>
        </row>
        <row r="592">
          <cell r="F592">
            <v>0.56999999999999995</v>
          </cell>
          <cell r="H592" t="str">
            <v>7818700</v>
          </cell>
        </row>
        <row r="593">
          <cell r="F593">
            <v>3.35</v>
          </cell>
          <cell r="H593" t="str">
            <v>7818844</v>
          </cell>
        </row>
        <row r="594">
          <cell r="F594">
            <v>64.8</v>
          </cell>
          <cell r="H594" t="str">
            <v>5573</v>
          </cell>
        </row>
        <row r="595">
          <cell r="F595">
            <v>9.32</v>
          </cell>
          <cell r="H595" t="str">
            <v>5761</v>
          </cell>
        </row>
        <row r="596">
          <cell r="F596">
            <v>176.38</v>
          </cell>
          <cell r="H596" t="str">
            <v>6325</v>
          </cell>
        </row>
        <row r="597">
          <cell r="F597">
            <v>47.25</v>
          </cell>
          <cell r="H597" t="str">
            <v>7111</v>
          </cell>
        </row>
        <row r="598">
          <cell r="F598">
            <v>13.34</v>
          </cell>
          <cell r="H598" t="str">
            <v>7917</v>
          </cell>
        </row>
        <row r="599">
          <cell r="F599">
            <v>48.77</v>
          </cell>
          <cell r="H599" t="str">
            <v>7917</v>
          </cell>
        </row>
        <row r="600">
          <cell r="F600">
            <v>4.9800000000000004</v>
          </cell>
          <cell r="H600" t="str">
            <v>7917</v>
          </cell>
        </row>
        <row r="601">
          <cell r="F601">
            <v>7.95</v>
          </cell>
          <cell r="H601" t="str">
            <v>7917</v>
          </cell>
        </row>
        <row r="602">
          <cell r="F602">
            <v>84.83</v>
          </cell>
          <cell r="H602" t="str">
            <v>10341</v>
          </cell>
        </row>
        <row r="603">
          <cell r="F603">
            <v>134.22999999999999</v>
          </cell>
          <cell r="H603" t="str">
            <v>10341</v>
          </cell>
        </row>
        <row r="604">
          <cell r="F604">
            <v>52.59</v>
          </cell>
          <cell r="H604" t="str">
            <v>11006</v>
          </cell>
        </row>
        <row r="605">
          <cell r="F605">
            <v>110.35</v>
          </cell>
          <cell r="H605" t="str">
            <v>11209</v>
          </cell>
        </row>
        <row r="606">
          <cell r="F606">
            <v>23.27</v>
          </cell>
          <cell r="H606" t="str">
            <v>11460</v>
          </cell>
        </row>
        <row r="607">
          <cell r="F607">
            <v>30.65</v>
          </cell>
          <cell r="H607" t="str">
            <v>11507</v>
          </cell>
        </row>
        <row r="608">
          <cell r="F608">
            <v>149.08000000000001</v>
          </cell>
          <cell r="H608" t="str">
            <v>11599</v>
          </cell>
        </row>
        <row r="609">
          <cell r="F609">
            <v>88.79</v>
          </cell>
          <cell r="H609" t="str">
            <v>12036</v>
          </cell>
        </row>
        <row r="610">
          <cell r="F610">
            <v>239.58</v>
          </cell>
          <cell r="H610" t="str">
            <v>12036</v>
          </cell>
        </row>
        <row r="611">
          <cell r="F611">
            <v>203.86</v>
          </cell>
          <cell r="H611" t="str">
            <v>12045</v>
          </cell>
        </row>
        <row r="612">
          <cell r="F612">
            <v>35.590000000000003</v>
          </cell>
          <cell r="H612" t="str">
            <v>12045</v>
          </cell>
        </row>
        <row r="613">
          <cell r="F613">
            <v>17.3</v>
          </cell>
          <cell r="H613" t="str">
            <v>12190</v>
          </cell>
        </row>
        <row r="614">
          <cell r="F614">
            <v>35.83</v>
          </cell>
          <cell r="H614" t="str">
            <v>12363</v>
          </cell>
        </row>
        <row r="615">
          <cell r="F615">
            <v>494.38</v>
          </cell>
          <cell r="H615" t="str">
            <v>13133</v>
          </cell>
        </row>
        <row r="616">
          <cell r="F616">
            <v>167.59</v>
          </cell>
          <cell r="H616" t="str">
            <v>13133</v>
          </cell>
        </row>
        <row r="617">
          <cell r="F617">
            <v>34.03</v>
          </cell>
          <cell r="H617" t="str">
            <v>13183</v>
          </cell>
        </row>
        <row r="618">
          <cell r="F618">
            <v>192.65</v>
          </cell>
          <cell r="H618" t="str">
            <v>13485</v>
          </cell>
        </row>
        <row r="619">
          <cell r="F619">
            <v>50.56</v>
          </cell>
          <cell r="H619" t="str">
            <v>13485</v>
          </cell>
        </row>
        <row r="620">
          <cell r="F620">
            <v>1.54</v>
          </cell>
          <cell r="H620" t="str">
            <v>13485</v>
          </cell>
        </row>
        <row r="621">
          <cell r="F621">
            <v>12.49</v>
          </cell>
          <cell r="H621" t="str">
            <v>13668</v>
          </cell>
        </row>
        <row r="622">
          <cell r="F622">
            <v>33.479999999999997</v>
          </cell>
          <cell r="H622" t="str">
            <v>15118</v>
          </cell>
        </row>
        <row r="623">
          <cell r="F623">
            <v>184.51</v>
          </cell>
          <cell r="H623" t="str">
            <v>15956</v>
          </cell>
        </row>
        <row r="624">
          <cell r="F624">
            <v>29.55</v>
          </cell>
          <cell r="H624" t="str">
            <v>16076</v>
          </cell>
        </row>
        <row r="625">
          <cell r="F625">
            <v>9.26</v>
          </cell>
          <cell r="H625" t="str">
            <v>16076</v>
          </cell>
        </row>
        <row r="626">
          <cell r="F626">
            <v>69.34</v>
          </cell>
          <cell r="H626" t="str">
            <v>16330</v>
          </cell>
        </row>
        <row r="627">
          <cell r="F627">
            <v>2.96</v>
          </cell>
          <cell r="H627" t="str">
            <v>16466</v>
          </cell>
        </row>
        <row r="628">
          <cell r="F628">
            <v>376.48</v>
          </cell>
          <cell r="H628" t="str">
            <v>17302</v>
          </cell>
        </row>
        <row r="629">
          <cell r="F629">
            <v>37.17</v>
          </cell>
          <cell r="H629" t="str">
            <v>17302</v>
          </cell>
        </row>
        <row r="630">
          <cell r="F630">
            <v>1.72</v>
          </cell>
          <cell r="H630" t="str">
            <v>20075</v>
          </cell>
        </row>
        <row r="631">
          <cell r="F631">
            <v>5</v>
          </cell>
          <cell r="H631" t="str">
            <v>20207</v>
          </cell>
        </row>
        <row r="632">
          <cell r="F632">
            <v>21.18</v>
          </cell>
          <cell r="H632" t="str">
            <v>20207</v>
          </cell>
        </row>
        <row r="633">
          <cell r="F633">
            <v>81.88</v>
          </cell>
          <cell r="H633" t="str">
            <v>20454</v>
          </cell>
        </row>
        <row r="634">
          <cell r="F634">
            <v>5.36</v>
          </cell>
          <cell r="H634" t="str">
            <v>20514</v>
          </cell>
        </row>
        <row r="635">
          <cell r="F635">
            <v>5.25</v>
          </cell>
          <cell r="H635" t="str">
            <v>20514</v>
          </cell>
        </row>
        <row r="636">
          <cell r="F636">
            <v>7.01</v>
          </cell>
          <cell r="H636" t="str">
            <v>21156</v>
          </cell>
        </row>
        <row r="637">
          <cell r="F637">
            <v>48.01</v>
          </cell>
          <cell r="H637" t="str">
            <v>21185</v>
          </cell>
        </row>
        <row r="638">
          <cell r="F638">
            <v>86.51</v>
          </cell>
          <cell r="H638" t="str">
            <v>21185</v>
          </cell>
        </row>
        <row r="639">
          <cell r="F639">
            <v>207.64</v>
          </cell>
          <cell r="H639" t="str">
            <v>21231</v>
          </cell>
        </row>
        <row r="640">
          <cell r="F640">
            <v>346.49</v>
          </cell>
          <cell r="H640" t="str">
            <v>21263</v>
          </cell>
        </row>
        <row r="641">
          <cell r="F641">
            <v>167.15</v>
          </cell>
          <cell r="H641" t="str">
            <v>21369</v>
          </cell>
        </row>
        <row r="642">
          <cell r="F642">
            <v>66.23</v>
          </cell>
          <cell r="H642" t="str">
            <v>21407</v>
          </cell>
        </row>
        <row r="643">
          <cell r="F643">
            <v>52.89</v>
          </cell>
          <cell r="H643" t="str">
            <v>21444</v>
          </cell>
        </row>
        <row r="644">
          <cell r="F644">
            <v>8.81</v>
          </cell>
          <cell r="H644" t="str">
            <v>21727</v>
          </cell>
        </row>
        <row r="645">
          <cell r="F645">
            <v>389.71</v>
          </cell>
          <cell r="H645" t="str">
            <v>21740</v>
          </cell>
        </row>
        <row r="646">
          <cell r="F646">
            <v>23.43</v>
          </cell>
          <cell r="H646" t="str">
            <v>22888</v>
          </cell>
        </row>
        <row r="647">
          <cell r="F647">
            <v>46.4</v>
          </cell>
          <cell r="H647" t="str">
            <v>23524</v>
          </cell>
        </row>
        <row r="648">
          <cell r="F648">
            <v>57.63</v>
          </cell>
          <cell r="H648" t="str">
            <v>23727</v>
          </cell>
        </row>
        <row r="649">
          <cell r="F649">
            <v>0.82</v>
          </cell>
          <cell r="H649" t="str">
            <v>23735</v>
          </cell>
        </row>
        <row r="650">
          <cell r="F650">
            <v>111.82</v>
          </cell>
          <cell r="H650" t="str">
            <v>23835</v>
          </cell>
        </row>
        <row r="651">
          <cell r="F651">
            <v>27.19</v>
          </cell>
          <cell r="H651" t="str">
            <v>23841</v>
          </cell>
        </row>
        <row r="652">
          <cell r="F652">
            <v>14.97</v>
          </cell>
          <cell r="H652" t="str">
            <v>23841</v>
          </cell>
        </row>
        <row r="653">
          <cell r="F653">
            <v>129.91999999999999</v>
          </cell>
          <cell r="H653" t="str">
            <v>24040</v>
          </cell>
        </row>
        <row r="654">
          <cell r="F654">
            <v>23.6</v>
          </cell>
          <cell r="H654" t="str">
            <v>24168</v>
          </cell>
        </row>
        <row r="655">
          <cell r="F655">
            <v>10.88</v>
          </cell>
          <cell r="H655" t="str">
            <v>24183</v>
          </cell>
        </row>
        <row r="656">
          <cell r="F656">
            <v>3.97</v>
          </cell>
          <cell r="H656" t="str">
            <v>24183</v>
          </cell>
        </row>
        <row r="657">
          <cell r="F657">
            <v>6.69</v>
          </cell>
          <cell r="H657" t="str">
            <v>24191</v>
          </cell>
        </row>
        <row r="658">
          <cell r="F658">
            <v>33.81</v>
          </cell>
          <cell r="H658" t="str">
            <v>24333</v>
          </cell>
        </row>
        <row r="659">
          <cell r="F659">
            <v>9.26</v>
          </cell>
          <cell r="H659" t="str">
            <v>24431</v>
          </cell>
        </row>
        <row r="660">
          <cell r="F660">
            <v>62.34</v>
          </cell>
          <cell r="H660" t="str">
            <v>24431</v>
          </cell>
        </row>
        <row r="661">
          <cell r="F661">
            <v>160.38999999999999</v>
          </cell>
          <cell r="H661" t="str">
            <v>24431</v>
          </cell>
        </row>
        <row r="662">
          <cell r="F662">
            <v>12.44</v>
          </cell>
          <cell r="H662" t="str">
            <v>24504</v>
          </cell>
        </row>
        <row r="663">
          <cell r="F663">
            <v>11</v>
          </cell>
          <cell r="H663" t="str">
            <v>24504</v>
          </cell>
        </row>
        <row r="664">
          <cell r="F664">
            <v>36.75</v>
          </cell>
          <cell r="H664" t="str">
            <v>24504</v>
          </cell>
        </row>
        <row r="665">
          <cell r="F665">
            <v>6.11</v>
          </cell>
          <cell r="H665" t="str">
            <v>24504</v>
          </cell>
        </row>
        <row r="666">
          <cell r="F666">
            <v>2.4300000000000002</v>
          </cell>
          <cell r="H666" t="str">
            <v>24504</v>
          </cell>
        </row>
        <row r="667">
          <cell r="F667">
            <v>33.549999999999997</v>
          </cell>
          <cell r="H667" t="str">
            <v>24504</v>
          </cell>
        </row>
        <row r="668">
          <cell r="F668">
            <v>8.8000000000000007</v>
          </cell>
          <cell r="H668" t="str">
            <v>24504</v>
          </cell>
        </row>
        <row r="669">
          <cell r="F669">
            <v>8.44</v>
          </cell>
          <cell r="H669" t="str">
            <v>24504</v>
          </cell>
        </row>
        <row r="670">
          <cell r="F670">
            <v>2.84</v>
          </cell>
          <cell r="H670" t="str">
            <v>24504</v>
          </cell>
        </row>
        <row r="671">
          <cell r="F671">
            <v>37.53</v>
          </cell>
          <cell r="H671" t="str">
            <v>24504</v>
          </cell>
        </row>
        <row r="672">
          <cell r="F672">
            <v>41.17</v>
          </cell>
          <cell r="H672" t="str">
            <v>24504</v>
          </cell>
        </row>
        <row r="673">
          <cell r="F673">
            <v>5.78</v>
          </cell>
          <cell r="H673" t="str">
            <v>24504</v>
          </cell>
        </row>
        <row r="674">
          <cell r="F674">
            <v>19.55</v>
          </cell>
          <cell r="H674" t="str">
            <v>24504</v>
          </cell>
        </row>
        <row r="675">
          <cell r="F675">
            <v>4.57</v>
          </cell>
          <cell r="H675" t="str">
            <v>24504</v>
          </cell>
        </row>
        <row r="676">
          <cell r="F676">
            <v>16.29</v>
          </cell>
          <cell r="H676" t="str">
            <v>24504</v>
          </cell>
        </row>
        <row r="677">
          <cell r="F677">
            <v>4.03</v>
          </cell>
          <cell r="H677" t="str">
            <v>24504</v>
          </cell>
        </row>
        <row r="678">
          <cell r="F678">
            <v>8.16</v>
          </cell>
          <cell r="H678" t="str">
            <v>24504</v>
          </cell>
        </row>
        <row r="679">
          <cell r="F679">
            <v>7.32</v>
          </cell>
          <cell r="H679" t="str">
            <v>24504</v>
          </cell>
        </row>
        <row r="680">
          <cell r="F680">
            <v>9.16</v>
          </cell>
          <cell r="H680" t="str">
            <v>24504</v>
          </cell>
        </row>
        <row r="681">
          <cell r="F681">
            <v>16.350000000000001</v>
          </cell>
          <cell r="H681" t="str">
            <v>24504</v>
          </cell>
        </row>
        <row r="682">
          <cell r="F682">
            <v>49.51</v>
          </cell>
          <cell r="H682" t="str">
            <v>24504</v>
          </cell>
        </row>
        <row r="683">
          <cell r="F683">
            <v>36.35</v>
          </cell>
          <cell r="H683" t="str">
            <v>24504</v>
          </cell>
        </row>
        <row r="684">
          <cell r="F684">
            <v>49.97</v>
          </cell>
          <cell r="H684" t="str">
            <v>24504</v>
          </cell>
        </row>
        <row r="685">
          <cell r="F685">
            <v>9.92</v>
          </cell>
          <cell r="H685" t="str">
            <v>24504</v>
          </cell>
        </row>
        <row r="686">
          <cell r="F686">
            <v>114.31</v>
          </cell>
          <cell r="H686" t="str">
            <v>24504</v>
          </cell>
        </row>
        <row r="687">
          <cell r="F687">
            <v>16.7</v>
          </cell>
          <cell r="H687" t="str">
            <v>24504</v>
          </cell>
        </row>
        <row r="688">
          <cell r="F688">
            <v>96.65</v>
          </cell>
          <cell r="H688" t="str">
            <v>24504</v>
          </cell>
        </row>
        <row r="689">
          <cell r="F689">
            <v>69.849999999999994</v>
          </cell>
          <cell r="H689" t="str">
            <v>24504</v>
          </cell>
        </row>
        <row r="690">
          <cell r="F690">
            <v>50.38</v>
          </cell>
          <cell r="H690" t="str">
            <v>24504</v>
          </cell>
        </row>
        <row r="691">
          <cell r="F691">
            <v>27.7</v>
          </cell>
          <cell r="H691" t="str">
            <v>24504</v>
          </cell>
        </row>
        <row r="692">
          <cell r="F692">
            <v>4.88</v>
          </cell>
          <cell r="H692" t="str">
            <v>24504</v>
          </cell>
        </row>
        <row r="693">
          <cell r="F693">
            <v>5.18</v>
          </cell>
          <cell r="H693" t="str">
            <v>24504</v>
          </cell>
        </row>
        <row r="694">
          <cell r="F694">
            <v>4.13</v>
          </cell>
          <cell r="H694" t="str">
            <v>24504</v>
          </cell>
        </row>
        <row r="695">
          <cell r="F695">
            <v>1.5</v>
          </cell>
          <cell r="H695" t="str">
            <v>24504</v>
          </cell>
        </row>
        <row r="696">
          <cell r="F696">
            <v>66.88</v>
          </cell>
          <cell r="H696" t="str">
            <v>24504</v>
          </cell>
        </row>
        <row r="697">
          <cell r="F697">
            <v>24.46</v>
          </cell>
          <cell r="H697" t="str">
            <v>24504</v>
          </cell>
        </row>
        <row r="698">
          <cell r="F698">
            <v>43.36</v>
          </cell>
          <cell r="H698" t="str">
            <v>24504</v>
          </cell>
        </row>
        <row r="699">
          <cell r="F699">
            <v>4.71</v>
          </cell>
          <cell r="H699" t="str">
            <v>24504</v>
          </cell>
        </row>
        <row r="700">
          <cell r="F700">
            <v>5.1100000000000003</v>
          </cell>
          <cell r="H700" t="str">
            <v>24504</v>
          </cell>
        </row>
        <row r="701">
          <cell r="F701">
            <v>14.56</v>
          </cell>
          <cell r="H701" t="str">
            <v>24504</v>
          </cell>
        </row>
        <row r="702">
          <cell r="F702">
            <v>18.940000000000001</v>
          </cell>
          <cell r="H702" t="str">
            <v>24504</v>
          </cell>
        </row>
        <row r="703">
          <cell r="F703">
            <v>4.8899999999999997</v>
          </cell>
          <cell r="H703" t="str">
            <v>24504</v>
          </cell>
        </row>
        <row r="704">
          <cell r="F704">
            <v>8.52</v>
          </cell>
          <cell r="H704" t="str">
            <v>24504</v>
          </cell>
        </row>
        <row r="705">
          <cell r="F705">
            <v>7.41</v>
          </cell>
          <cell r="H705" t="str">
            <v>24504</v>
          </cell>
        </row>
        <row r="706">
          <cell r="F706">
            <v>3.61</v>
          </cell>
          <cell r="H706" t="str">
            <v>24504</v>
          </cell>
        </row>
        <row r="707">
          <cell r="F707">
            <v>36.450000000000003</v>
          </cell>
          <cell r="H707" t="str">
            <v>24504</v>
          </cell>
        </row>
        <row r="708">
          <cell r="F708">
            <v>37.590000000000003</v>
          </cell>
          <cell r="H708" t="str">
            <v>24504</v>
          </cell>
        </row>
        <row r="709">
          <cell r="F709">
            <v>4.72</v>
          </cell>
          <cell r="H709" t="str">
            <v>24504</v>
          </cell>
        </row>
        <row r="710">
          <cell r="F710">
            <v>20.88</v>
          </cell>
          <cell r="H710" t="str">
            <v>24504</v>
          </cell>
        </row>
        <row r="711">
          <cell r="F711">
            <v>45.16</v>
          </cell>
          <cell r="H711" t="str">
            <v>24504</v>
          </cell>
        </row>
        <row r="712">
          <cell r="F712">
            <v>7.17</v>
          </cell>
          <cell r="H712" t="str">
            <v>24504</v>
          </cell>
        </row>
        <row r="713">
          <cell r="F713">
            <v>5.65</v>
          </cell>
          <cell r="H713" t="str">
            <v>24504</v>
          </cell>
        </row>
        <row r="714">
          <cell r="F714">
            <v>26.33</v>
          </cell>
          <cell r="H714" t="str">
            <v>24504</v>
          </cell>
        </row>
        <row r="715">
          <cell r="F715">
            <v>7.73</v>
          </cell>
          <cell r="H715" t="str">
            <v>24504</v>
          </cell>
        </row>
        <row r="716">
          <cell r="F716">
            <v>6.55</v>
          </cell>
          <cell r="H716" t="str">
            <v>24504</v>
          </cell>
        </row>
        <row r="717">
          <cell r="F717">
            <v>11.61</v>
          </cell>
          <cell r="H717" t="str">
            <v>24504</v>
          </cell>
        </row>
        <row r="718">
          <cell r="F718">
            <v>30.07</v>
          </cell>
          <cell r="H718" t="str">
            <v>24551</v>
          </cell>
        </row>
        <row r="719">
          <cell r="F719">
            <v>24.69</v>
          </cell>
          <cell r="H719" t="str">
            <v>24603</v>
          </cell>
        </row>
        <row r="720">
          <cell r="F720">
            <v>8.92</v>
          </cell>
          <cell r="H720" t="str">
            <v>24945</v>
          </cell>
        </row>
        <row r="721">
          <cell r="F721">
            <v>5.28</v>
          </cell>
          <cell r="H721" t="str">
            <v>24987</v>
          </cell>
        </row>
        <row r="722">
          <cell r="F722">
            <v>72.23</v>
          </cell>
          <cell r="H722" t="str">
            <v>25041</v>
          </cell>
        </row>
        <row r="723">
          <cell r="F723">
            <v>8.25</v>
          </cell>
          <cell r="H723" t="str">
            <v>25158</v>
          </cell>
        </row>
        <row r="724">
          <cell r="F724">
            <v>12.52</v>
          </cell>
          <cell r="H724" t="str">
            <v>25498</v>
          </cell>
        </row>
        <row r="725">
          <cell r="F725">
            <v>48.78</v>
          </cell>
          <cell r="H725" t="str">
            <v>25498</v>
          </cell>
        </row>
        <row r="726">
          <cell r="F726">
            <v>3.5</v>
          </cell>
          <cell r="H726" t="str">
            <v>25498</v>
          </cell>
        </row>
        <row r="727">
          <cell r="F727">
            <v>7.08</v>
          </cell>
          <cell r="H727" t="str">
            <v>25498</v>
          </cell>
        </row>
        <row r="728">
          <cell r="F728">
            <v>40.950000000000003</v>
          </cell>
          <cell r="H728" t="str">
            <v>25498</v>
          </cell>
        </row>
        <row r="729">
          <cell r="F729">
            <v>3.82</v>
          </cell>
          <cell r="H729" t="str">
            <v>25498</v>
          </cell>
        </row>
        <row r="730">
          <cell r="F730">
            <v>13.41</v>
          </cell>
          <cell r="H730" t="str">
            <v>25498</v>
          </cell>
        </row>
        <row r="731">
          <cell r="F731">
            <v>3.16</v>
          </cell>
          <cell r="H731" t="str">
            <v>25498</v>
          </cell>
        </row>
        <row r="732">
          <cell r="F732">
            <v>7.53</v>
          </cell>
          <cell r="H732" t="str">
            <v>25498</v>
          </cell>
        </row>
        <row r="733">
          <cell r="F733">
            <v>9.6999999999999993</v>
          </cell>
          <cell r="H733" t="str">
            <v>25498</v>
          </cell>
        </row>
        <row r="734">
          <cell r="F734">
            <v>147.06</v>
          </cell>
          <cell r="H734" t="str">
            <v>25498</v>
          </cell>
        </row>
        <row r="735">
          <cell r="F735">
            <v>91.92</v>
          </cell>
          <cell r="H735" t="str">
            <v>25498</v>
          </cell>
        </row>
        <row r="736">
          <cell r="F736">
            <v>30.25</v>
          </cell>
          <cell r="H736" t="str">
            <v>25498</v>
          </cell>
        </row>
        <row r="737">
          <cell r="F737">
            <v>8.15</v>
          </cell>
          <cell r="H737" t="str">
            <v>25498</v>
          </cell>
        </row>
        <row r="738">
          <cell r="F738">
            <v>6.11</v>
          </cell>
          <cell r="H738" t="str">
            <v>25498</v>
          </cell>
        </row>
        <row r="739">
          <cell r="F739">
            <v>27.37</v>
          </cell>
          <cell r="H739" t="str">
            <v>25498</v>
          </cell>
        </row>
        <row r="740">
          <cell r="F740">
            <v>13.68</v>
          </cell>
          <cell r="H740" t="str">
            <v>25498</v>
          </cell>
        </row>
        <row r="741">
          <cell r="F741">
            <v>13.15</v>
          </cell>
          <cell r="H741" t="str">
            <v>25709</v>
          </cell>
        </row>
        <row r="742">
          <cell r="F742">
            <v>66.569999999999993</v>
          </cell>
          <cell r="H742" t="str">
            <v>25788</v>
          </cell>
        </row>
        <row r="743">
          <cell r="F743">
            <v>137.36000000000001</v>
          </cell>
          <cell r="H743" t="str">
            <v>26103</v>
          </cell>
        </row>
        <row r="744">
          <cell r="F744">
            <v>20.170000000000002</v>
          </cell>
          <cell r="H744" t="str">
            <v>26154</v>
          </cell>
        </row>
        <row r="745">
          <cell r="F745">
            <v>10.3</v>
          </cell>
          <cell r="H745" t="str">
            <v>26205</v>
          </cell>
        </row>
        <row r="746">
          <cell r="F746">
            <v>5.35</v>
          </cell>
          <cell r="H746" t="str">
            <v>26205</v>
          </cell>
        </row>
        <row r="747">
          <cell r="F747">
            <v>4.3</v>
          </cell>
          <cell r="H747" t="str">
            <v>26205</v>
          </cell>
        </row>
        <row r="748">
          <cell r="F748">
            <v>65.3</v>
          </cell>
          <cell r="H748" t="str">
            <v>26398</v>
          </cell>
        </row>
        <row r="749">
          <cell r="F749">
            <v>82.57</v>
          </cell>
          <cell r="H749" t="str">
            <v>26417</v>
          </cell>
        </row>
        <row r="750">
          <cell r="F750">
            <v>49.72</v>
          </cell>
          <cell r="H750" t="str">
            <v>26458</v>
          </cell>
        </row>
        <row r="751">
          <cell r="F751">
            <v>1.92</v>
          </cell>
          <cell r="H751" t="str">
            <v>26628</v>
          </cell>
        </row>
        <row r="752">
          <cell r="F752">
            <v>108.43</v>
          </cell>
          <cell r="H752" t="str">
            <v>26714</v>
          </cell>
        </row>
        <row r="753">
          <cell r="F753">
            <v>6.86</v>
          </cell>
          <cell r="H753" t="str">
            <v>26729</v>
          </cell>
        </row>
        <row r="754">
          <cell r="F754">
            <v>5.09</v>
          </cell>
          <cell r="H754" t="str">
            <v>26759</v>
          </cell>
        </row>
        <row r="755">
          <cell r="F755">
            <v>1.28</v>
          </cell>
          <cell r="H755" t="str">
            <v>26760</v>
          </cell>
        </row>
        <row r="756">
          <cell r="F756">
            <v>90.78</v>
          </cell>
          <cell r="H756" t="str">
            <v>26925</v>
          </cell>
        </row>
        <row r="757">
          <cell r="F757">
            <v>16.18</v>
          </cell>
          <cell r="H757" t="str">
            <v>26968</v>
          </cell>
        </row>
        <row r="758">
          <cell r="F758">
            <v>4.0199999999999996</v>
          </cell>
          <cell r="H758" t="str">
            <v>27029</v>
          </cell>
        </row>
        <row r="759">
          <cell r="F759">
            <v>8.9600000000000009</v>
          </cell>
          <cell r="H759" t="str">
            <v>27045</v>
          </cell>
        </row>
        <row r="760">
          <cell r="F760">
            <v>25.07</v>
          </cell>
          <cell r="H760" t="str">
            <v>27122</v>
          </cell>
        </row>
        <row r="761">
          <cell r="F761">
            <v>318.25</v>
          </cell>
          <cell r="H761" t="str">
            <v>27170</v>
          </cell>
        </row>
        <row r="762">
          <cell r="F762">
            <v>68.239999999999995</v>
          </cell>
          <cell r="H762" t="str">
            <v>27254</v>
          </cell>
        </row>
        <row r="763">
          <cell r="F763">
            <v>6.58</v>
          </cell>
          <cell r="H763" t="str">
            <v>27386</v>
          </cell>
        </row>
        <row r="764">
          <cell r="F764">
            <v>0.43</v>
          </cell>
          <cell r="H764" t="str">
            <v>27566</v>
          </cell>
        </row>
        <row r="765">
          <cell r="F765">
            <v>13.23</v>
          </cell>
          <cell r="H765" t="str">
            <v>27628</v>
          </cell>
        </row>
        <row r="766">
          <cell r="F766">
            <v>35.58</v>
          </cell>
          <cell r="H766" t="str">
            <v>27704</v>
          </cell>
        </row>
        <row r="767">
          <cell r="F767">
            <v>22.01</v>
          </cell>
          <cell r="H767" t="str">
            <v>27704</v>
          </cell>
        </row>
        <row r="768">
          <cell r="F768">
            <v>36.14</v>
          </cell>
          <cell r="H768" t="str">
            <v>27704</v>
          </cell>
        </row>
        <row r="769">
          <cell r="F769">
            <v>0</v>
          </cell>
          <cell r="H769" t="str">
            <v>27704</v>
          </cell>
        </row>
        <row r="770">
          <cell r="F770">
            <v>25.14</v>
          </cell>
          <cell r="H770" t="str">
            <v>27704</v>
          </cell>
        </row>
        <row r="771">
          <cell r="F771">
            <v>9.6199999999999992</v>
          </cell>
          <cell r="H771" t="str">
            <v>27704</v>
          </cell>
        </row>
        <row r="772">
          <cell r="F772">
            <v>1.1499999999999999</v>
          </cell>
          <cell r="H772" t="str">
            <v>27704</v>
          </cell>
        </row>
        <row r="773">
          <cell r="F773">
            <v>235.26</v>
          </cell>
          <cell r="H773" t="str">
            <v>27737</v>
          </cell>
        </row>
        <row r="774">
          <cell r="F774">
            <v>91.57</v>
          </cell>
          <cell r="H774" t="str">
            <v>27811</v>
          </cell>
        </row>
        <row r="775">
          <cell r="F775">
            <v>9.93</v>
          </cell>
          <cell r="H775" t="str">
            <v>27811</v>
          </cell>
        </row>
        <row r="776">
          <cell r="F776">
            <v>122.56</v>
          </cell>
          <cell r="H776" t="str">
            <v>27820</v>
          </cell>
        </row>
        <row r="777">
          <cell r="F777">
            <v>56.31</v>
          </cell>
          <cell r="H777" t="str">
            <v>27820</v>
          </cell>
        </row>
        <row r="778">
          <cell r="F778">
            <v>21.68</v>
          </cell>
          <cell r="H778" t="str">
            <v>27820</v>
          </cell>
        </row>
        <row r="779">
          <cell r="F779">
            <v>8.02</v>
          </cell>
          <cell r="H779" t="str">
            <v>27820</v>
          </cell>
        </row>
        <row r="780">
          <cell r="F780">
            <v>3.14</v>
          </cell>
          <cell r="H780" t="str">
            <v>27820</v>
          </cell>
        </row>
        <row r="781">
          <cell r="F781">
            <v>1.86</v>
          </cell>
          <cell r="H781" t="str">
            <v>27883</v>
          </cell>
        </row>
        <row r="782">
          <cell r="F782">
            <v>20.83</v>
          </cell>
          <cell r="H782" t="str">
            <v>28084</v>
          </cell>
        </row>
        <row r="783">
          <cell r="F783">
            <v>50.54</v>
          </cell>
          <cell r="H783" t="str">
            <v>28105</v>
          </cell>
        </row>
        <row r="784">
          <cell r="F784">
            <v>42.91</v>
          </cell>
          <cell r="H784" t="str">
            <v>28105</v>
          </cell>
        </row>
        <row r="785">
          <cell r="F785">
            <v>24.1</v>
          </cell>
          <cell r="H785" t="str">
            <v>28238</v>
          </cell>
        </row>
        <row r="786">
          <cell r="F786">
            <v>660.66</v>
          </cell>
          <cell r="H786" t="str">
            <v>28239</v>
          </cell>
        </row>
        <row r="787">
          <cell r="F787">
            <v>23.78</v>
          </cell>
          <cell r="H787" t="str">
            <v>28239</v>
          </cell>
        </row>
        <row r="788">
          <cell r="F788">
            <v>3.01</v>
          </cell>
          <cell r="H788" t="str">
            <v>28239</v>
          </cell>
        </row>
        <row r="789">
          <cell r="F789">
            <v>9.6199999999999992</v>
          </cell>
          <cell r="H789" t="str">
            <v>28239</v>
          </cell>
        </row>
        <row r="790">
          <cell r="F790">
            <v>17.37</v>
          </cell>
          <cell r="H790" t="str">
            <v>28244</v>
          </cell>
        </row>
        <row r="791">
          <cell r="F791">
            <v>61.24</v>
          </cell>
          <cell r="H791" t="str">
            <v>28351</v>
          </cell>
        </row>
        <row r="792">
          <cell r="F792">
            <v>10.5</v>
          </cell>
          <cell r="H792" t="str">
            <v>28351</v>
          </cell>
        </row>
        <row r="793">
          <cell r="F793">
            <v>25.97</v>
          </cell>
          <cell r="H793" t="str">
            <v>28429</v>
          </cell>
        </row>
        <row r="794">
          <cell r="F794">
            <v>8.3000000000000007</v>
          </cell>
          <cell r="H794" t="str">
            <v>28477</v>
          </cell>
        </row>
        <row r="795">
          <cell r="F795">
            <v>2.36</v>
          </cell>
          <cell r="H795" t="str">
            <v>28502</v>
          </cell>
        </row>
        <row r="796">
          <cell r="F796">
            <v>5.69</v>
          </cell>
          <cell r="H796" t="str">
            <v>28577</v>
          </cell>
        </row>
        <row r="797">
          <cell r="F797">
            <v>11.73</v>
          </cell>
          <cell r="H797" t="str">
            <v>28580</v>
          </cell>
        </row>
        <row r="798">
          <cell r="F798">
            <v>23.9</v>
          </cell>
          <cell r="H798" t="str">
            <v>28580</v>
          </cell>
        </row>
        <row r="799">
          <cell r="F799">
            <v>40.340000000000003</v>
          </cell>
          <cell r="H799" t="str">
            <v>28595</v>
          </cell>
        </row>
        <row r="800">
          <cell r="F800">
            <v>1.94</v>
          </cell>
          <cell r="H800" t="str">
            <v>28686</v>
          </cell>
        </row>
        <row r="801">
          <cell r="F801">
            <v>7.89</v>
          </cell>
          <cell r="H801" t="str">
            <v>28843</v>
          </cell>
        </row>
        <row r="802">
          <cell r="F802">
            <v>21.86</v>
          </cell>
          <cell r="H802" t="str">
            <v>28917</v>
          </cell>
        </row>
        <row r="803">
          <cell r="F803">
            <v>7.65</v>
          </cell>
          <cell r="H803" t="str">
            <v>28917</v>
          </cell>
        </row>
        <row r="804">
          <cell r="F804">
            <v>4.59</v>
          </cell>
          <cell r="H804" t="str">
            <v>28919</v>
          </cell>
        </row>
        <row r="805">
          <cell r="F805">
            <v>3.06</v>
          </cell>
          <cell r="H805" t="str">
            <v>28919</v>
          </cell>
        </row>
        <row r="806">
          <cell r="F806">
            <v>2.0499999999999998</v>
          </cell>
          <cell r="H806" t="str">
            <v>28928</v>
          </cell>
        </row>
        <row r="807">
          <cell r="F807">
            <v>16.239999999999998</v>
          </cell>
          <cell r="H807" t="str">
            <v>28928</v>
          </cell>
        </row>
        <row r="808">
          <cell r="F808">
            <v>50.6</v>
          </cell>
          <cell r="H808" t="str">
            <v>29044</v>
          </cell>
        </row>
        <row r="809">
          <cell r="F809">
            <v>0.59</v>
          </cell>
          <cell r="H809" t="str">
            <v>29044</v>
          </cell>
        </row>
        <row r="810">
          <cell r="F810">
            <v>17.739999999999998</v>
          </cell>
          <cell r="H810" t="str">
            <v>29044</v>
          </cell>
        </row>
        <row r="811">
          <cell r="F811">
            <v>6.81</v>
          </cell>
          <cell r="H811" t="str">
            <v>29074</v>
          </cell>
        </row>
        <row r="812">
          <cell r="F812">
            <v>67.040000000000006</v>
          </cell>
          <cell r="H812" t="str">
            <v>29094</v>
          </cell>
        </row>
        <row r="813">
          <cell r="F813">
            <v>155.75</v>
          </cell>
          <cell r="H813" t="str">
            <v>29094</v>
          </cell>
        </row>
        <row r="814">
          <cell r="F814">
            <v>29.48</v>
          </cell>
          <cell r="H814" t="str">
            <v>29119</v>
          </cell>
        </row>
        <row r="815">
          <cell r="F815">
            <v>9.1199999999999992</v>
          </cell>
          <cell r="H815" t="str">
            <v>29120</v>
          </cell>
        </row>
        <row r="816">
          <cell r="F816">
            <v>5.93</v>
          </cell>
          <cell r="H816" t="str">
            <v>29143</v>
          </cell>
        </row>
        <row r="817">
          <cell r="F817">
            <v>104.55</v>
          </cell>
          <cell r="H817" t="str">
            <v>29151</v>
          </cell>
        </row>
        <row r="818">
          <cell r="F818">
            <v>84.62</v>
          </cell>
          <cell r="H818" t="str">
            <v>29171</v>
          </cell>
        </row>
        <row r="819">
          <cell r="F819">
            <v>9.61</v>
          </cell>
          <cell r="H819" t="str">
            <v>29184</v>
          </cell>
        </row>
        <row r="820">
          <cell r="F820">
            <v>0.35</v>
          </cell>
          <cell r="H820" t="str">
            <v>29184</v>
          </cell>
        </row>
        <row r="821">
          <cell r="F821">
            <v>84.09</v>
          </cell>
          <cell r="H821" t="str">
            <v>29242</v>
          </cell>
        </row>
        <row r="822">
          <cell r="F822">
            <v>3.06</v>
          </cell>
          <cell r="H822" t="str">
            <v>29244</v>
          </cell>
        </row>
        <row r="823">
          <cell r="F823">
            <v>3.92</v>
          </cell>
          <cell r="H823" t="str">
            <v>29252</v>
          </cell>
        </row>
        <row r="824">
          <cell r="F824">
            <v>2.17</v>
          </cell>
          <cell r="H824" t="str">
            <v>29252</v>
          </cell>
        </row>
        <row r="825">
          <cell r="F825">
            <v>2.71</v>
          </cell>
          <cell r="H825" t="str">
            <v>29252</v>
          </cell>
        </row>
        <row r="826">
          <cell r="F826">
            <v>9.93</v>
          </cell>
          <cell r="H826" t="str">
            <v>29278</v>
          </cell>
        </row>
        <row r="827">
          <cell r="F827">
            <v>35.61</v>
          </cell>
          <cell r="H827" t="str">
            <v>29281</v>
          </cell>
        </row>
        <row r="828">
          <cell r="F828">
            <v>28.77</v>
          </cell>
          <cell r="H828" t="str">
            <v>29284</v>
          </cell>
        </row>
        <row r="829">
          <cell r="F829">
            <v>3.19</v>
          </cell>
          <cell r="H829" t="str">
            <v>29288</v>
          </cell>
        </row>
        <row r="830">
          <cell r="F830">
            <v>21.72</v>
          </cell>
          <cell r="H830" t="str">
            <v>29288</v>
          </cell>
        </row>
        <row r="831">
          <cell r="F831">
            <v>1.99</v>
          </cell>
          <cell r="H831" t="str">
            <v>29295</v>
          </cell>
        </row>
        <row r="832">
          <cell r="F832">
            <v>4.03</v>
          </cell>
          <cell r="H832" t="str">
            <v>29334</v>
          </cell>
        </row>
        <row r="833">
          <cell r="F833">
            <v>1.72</v>
          </cell>
          <cell r="H833" t="str">
            <v>29362</v>
          </cell>
        </row>
        <row r="834">
          <cell r="F834">
            <v>11.55</v>
          </cell>
          <cell r="H834" t="str">
            <v>29368</v>
          </cell>
        </row>
        <row r="835">
          <cell r="F835">
            <v>1.55</v>
          </cell>
          <cell r="H835" t="str">
            <v>29369</v>
          </cell>
        </row>
        <row r="836">
          <cell r="F836">
            <v>97.48</v>
          </cell>
          <cell r="H836" t="str">
            <v>29376</v>
          </cell>
        </row>
        <row r="837">
          <cell r="F837">
            <v>4.17</v>
          </cell>
          <cell r="H837" t="str">
            <v>29381</v>
          </cell>
        </row>
        <row r="838">
          <cell r="F838">
            <v>14.05</v>
          </cell>
          <cell r="H838" t="str">
            <v>29391</v>
          </cell>
        </row>
        <row r="839">
          <cell r="F839">
            <v>24.85</v>
          </cell>
          <cell r="H839" t="str">
            <v>29391</v>
          </cell>
        </row>
        <row r="840">
          <cell r="F840">
            <v>0.83</v>
          </cell>
          <cell r="H840" t="str">
            <v>29391</v>
          </cell>
        </row>
        <row r="841">
          <cell r="F841">
            <v>0.32</v>
          </cell>
          <cell r="H841" t="str">
            <v>29391</v>
          </cell>
        </row>
        <row r="842">
          <cell r="F842">
            <v>3.9</v>
          </cell>
          <cell r="H842" t="str">
            <v>29398</v>
          </cell>
        </row>
        <row r="843">
          <cell r="F843">
            <v>3.69</v>
          </cell>
          <cell r="H843" t="str">
            <v>29398</v>
          </cell>
        </row>
        <row r="844">
          <cell r="F844">
            <v>43.35</v>
          </cell>
          <cell r="H844" t="str">
            <v>29401</v>
          </cell>
        </row>
        <row r="845">
          <cell r="F845">
            <v>8.0299999999999994</v>
          </cell>
          <cell r="H845" t="str">
            <v>29417</v>
          </cell>
        </row>
        <row r="846">
          <cell r="F846">
            <v>14.32</v>
          </cell>
          <cell r="H846" t="str">
            <v>29424</v>
          </cell>
        </row>
        <row r="847">
          <cell r="F847">
            <v>13.1</v>
          </cell>
          <cell r="H847" t="str">
            <v>29470</v>
          </cell>
        </row>
        <row r="848">
          <cell r="F848">
            <v>2.5</v>
          </cell>
          <cell r="H848" t="str">
            <v>29488</v>
          </cell>
        </row>
        <row r="849">
          <cell r="F849">
            <v>3.95</v>
          </cell>
          <cell r="H849" t="str">
            <v>29488</v>
          </cell>
        </row>
        <row r="850">
          <cell r="F850">
            <v>1.91</v>
          </cell>
          <cell r="H850" t="str">
            <v>29496</v>
          </cell>
        </row>
        <row r="851">
          <cell r="F851">
            <v>2.5299999999999998</v>
          </cell>
          <cell r="H851" t="str">
            <v>29532</v>
          </cell>
        </row>
        <row r="852">
          <cell r="F852">
            <v>4.59</v>
          </cell>
          <cell r="H852" t="str">
            <v>29558</v>
          </cell>
        </row>
        <row r="853">
          <cell r="F853">
            <v>5.08</v>
          </cell>
          <cell r="H853" t="str">
            <v>29567</v>
          </cell>
        </row>
        <row r="854">
          <cell r="F854">
            <v>1.74</v>
          </cell>
          <cell r="H854" t="str">
            <v>29573</v>
          </cell>
        </row>
        <row r="855">
          <cell r="F855">
            <v>0.43</v>
          </cell>
          <cell r="H855" t="str">
            <v>29594</v>
          </cell>
        </row>
        <row r="856">
          <cell r="F856">
            <v>7.65</v>
          </cell>
          <cell r="H856" t="str">
            <v>29604</v>
          </cell>
        </row>
        <row r="857">
          <cell r="F857">
            <v>1.59</v>
          </cell>
          <cell r="H857" t="str">
            <v>29622</v>
          </cell>
        </row>
        <row r="858">
          <cell r="F858">
            <v>13.42</v>
          </cell>
          <cell r="H858" t="str">
            <v>29654</v>
          </cell>
        </row>
        <row r="859">
          <cell r="F859">
            <v>29.31</v>
          </cell>
          <cell r="H859" t="str">
            <v>29668</v>
          </cell>
        </row>
        <row r="860">
          <cell r="F860">
            <v>3.21</v>
          </cell>
          <cell r="H860" t="str">
            <v>29668</v>
          </cell>
        </row>
        <row r="861">
          <cell r="F861">
            <v>3.7</v>
          </cell>
          <cell r="H861" t="str">
            <v>29668</v>
          </cell>
        </row>
        <row r="862">
          <cell r="F862">
            <v>6.98</v>
          </cell>
          <cell r="H862" t="str">
            <v>29668</v>
          </cell>
        </row>
        <row r="863">
          <cell r="F863">
            <v>12.11</v>
          </cell>
          <cell r="H863" t="str">
            <v>29668</v>
          </cell>
        </row>
        <row r="864">
          <cell r="F864">
            <v>9.2899999999999991</v>
          </cell>
          <cell r="H864" t="str">
            <v>29668</v>
          </cell>
        </row>
        <row r="865">
          <cell r="F865">
            <v>4.12</v>
          </cell>
          <cell r="H865" t="str">
            <v>29669</v>
          </cell>
        </row>
        <row r="866">
          <cell r="F866">
            <v>9.34</v>
          </cell>
          <cell r="H866" t="str">
            <v>29670</v>
          </cell>
        </row>
        <row r="867">
          <cell r="F867">
            <v>4.88</v>
          </cell>
          <cell r="H867" t="str">
            <v>29672</v>
          </cell>
        </row>
        <row r="868">
          <cell r="F868">
            <v>8.43</v>
          </cell>
          <cell r="H868" t="str">
            <v>29707</v>
          </cell>
        </row>
        <row r="869">
          <cell r="F869">
            <v>6.57</v>
          </cell>
          <cell r="H869" t="str">
            <v>29774</v>
          </cell>
        </row>
        <row r="870">
          <cell r="F870">
            <v>5.09</v>
          </cell>
          <cell r="H870" t="str">
            <v>29834</v>
          </cell>
        </row>
        <row r="871">
          <cell r="F871">
            <v>1.82</v>
          </cell>
          <cell r="H871" t="str">
            <v>29835</v>
          </cell>
        </row>
        <row r="872">
          <cell r="F872">
            <v>1.18</v>
          </cell>
          <cell r="H872" t="str">
            <v>29836</v>
          </cell>
        </row>
        <row r="873">
          <cell r="F873">
            <v>87.95</v>
          </cell>
          <cell r="H873" t="str">
            <v>29839</v>
          </cell>
        </row>
        <row r="874">
          <cell r="F874">
            <v>2.79</v>
          </cell>
          <cell r="H874" t="str">
            <v>29856</v>
          </cell>
        </row>
        <row r="875">
          <cell r="F875">
            <v>2.84</v>
          </cell>
          <cell r="H875" t="str">
            <v>29901</v>
          </cell>
        </row>
        <row r="876">
          <cell r="F876">
            <v>9.0299999999999994</v>
          </cell>
          <cell r="H876" t="str">
            <v>29904</v>
          </cell>
        </row>
        <row r="877">
          <cell r="F877">
            <v>4.03</v>
          </cell>
          <cell r="H877" t="str">
            <v>29927</v>
          </cell>
        </row>
        <row r="878">
          <cell r="F878">
            <v>43.15</v>
          </cell>
          <cell r="H878" t="str">
            <v>29936</v>
          </cell>
        </row>
        <row r="879">
          <cell r="F879">
            <v>2.97</v>
          </cell>
          <cell r="H879" t="str">
            <v>29956</v>
          </cell>
        </row>
        <row r="880">
          <cell r="F880">
            <v>1.71</v>
          </cell>
          <cell r="H880" t="str">
            <v>29958</v>
          </cell>
        </row>
        <row r="881">
          <cell r="F881">
            <v>16.559999999999999</v>
          </cell>
          <cell r="H881" t="str">
            <v>29983</v>
          </cell>
        </row>
        <row r="882">
          <cell r="F882">
            <v>0</v>
          </cell>
          <cell r="H882" t="str">
            <v>30135</v>
          </cell>
        </row>
        <row r="883">
          <cell r="F883">
            <v>1.76</v>
          </cell>
          <cell r="H883" t="str">
            <v>30135</v>
          </cell>
        </row>
        <row r="884">
          <cell r="F884">
            <v>1.88</v>
          </cell>
          <cell r="H884" t="str">
            <v>30161</v>
          </cell>
        </row>
        <row r="885">
          <cell r="F885">
            <v>11.91</v>
          </cell>
          <cell r="H885" t="str">
            <v>30172</v>
          </cell>
        </row>
        <row r="886">
          <cell r="F886">
            <v>49.05</v>
          </cell>
          <cell r="H886" t="str">
            <v>30172</v>
          </cell>
        </row>
        <row r="887">
          <cell r="F887">
            <v>14.26</v>
          </cell>
          <cell r="H887" t="str">
            <v>30172</v>
          </cell>
        </row>
        <row r="888">
          <cell r="F888">
            <v>12.14</v>
          </cell>
          <cell r="H888" t="str">
            <v>30176</v>
          </cell>
        </row>
        <row r="889">
          <cell r="F889">
            <v>9.33</v>
          </cell>
          <cell r="H889" t="str">
            <v>30208</v>
          </cell>
        </row>
        <row r="890">
          <cell r="F890">
            <v>2.4500000000000002</v>
          </cell>
          <cell r="H890" t="str">
            <v>30208</v>
          </cell>
        </row>
        <row r="891">
          <cell r="F891">
            <v>3.77</v>
          </cell>
          <cell r="H891" t="str">
            <v>30298</v>
          </cell>
        </row>
        <row r="892">
          <cell r="F892">
            <v>38.08</v>
          </cell>
          <cell r="H892" t="str">
            <v>30299</v>
          </cell>
        </row>
        <row r="893">
          <cell r="F893">
            <v>5.71</v>
          </cell>
          <cell r="H893" t="str">
            <v>30299</v>
          </cell>
        </row>
        <row r="894">
          <cell r="F894">
            <v>0.95</v>
          </cell>
          <cell r="H894" t="str">
            <v>30344</v>
          </cell>
        </row>
        <row r="895">
          <cell r="F895">
            <v>0.9</v>
          </cell>
          <cell r="H895" t="str">
            <v>30346</v>
          </cell>
        </row>
        <row r="896">
          <cell r="F896">
            <v>14.93</v>
          </cell>
          <cell r="H896" t="str">
            <v>30391</v>
          </cell>
        </row>
        <row r="897">
          <cell r="F897">
            <v>2.57</v>
          </cell>
          <cell r="H897" t="str">
            <v>30398</v>
          </cell>
        </row>
        <row r="898">
          <cell r="F898">
            <v>16.48</v>
          </cell>
          <cell r="H898" t="str">
            <v>30398</v>
          </cell>
        </row>
        <row r="899">
          <cell r="F899">
            <v>14.12</v>
          </cell>
          <cell r="H899" t="str">
            <v>30425</v>
          </cell>
        </row>
        <row r="900">
          <cell r="F900">
            <v>11.21</v>
          </cell>
          <cell r="H900" t="str">
            <v>30427</v>
          </cell>
        </row>
        <row r="901">
          <cell r="F901">
            <v>2.08</v>
          </cell>
          <cell r="H901" t="str">
            <v>30444</v>
          </cell>
        </row>
        <row r="902">
          <cell r="F902">
            <v>11.49</v>
          </cell>
          <cell r="H902" t="str">
            <v>30462</v>
          </cell>
        </row>
        <row r="903">
          <cell r="F903">
            <v>0.49</v>
          </cell>
          <cell r="H903" t="str">
            <v>30485</v>
          </cell>
        </row>
        <row r="904">
          <cell r="F904">
            <v>0.21</v>
          </cell>
          <cell r="H904" t="str">
            <v>30609</v>
          </cell>
        </row>
        <row r="905">
          <cell r="F905">
            <v>9.43</v>
          </cell>
          <cell r="H905" t="str">
            <v>30639</v>
          </cell>
        </row>
        <row r="906">
          <cell r="F906">
            <v>1.01</v>
          </cell>
          <cell r="H906" t="str">
            <v>30642</v>
          </cell>
        </row>
        <row r="907">
          <cell r="F907">
            <v>4.33</v>
          </cell>
          <cell r="H907" t="str">
            <v>30648</v>
          </cell>
        </row>
        <row r="908">
          <cell r="F908">
            <v>7.92</v>
          </cell>
          <cell r="H908" t="str">
            <v>30648</v>
          </cell>
        </row>
        <row r="909">
          <cell r="F909">
            <v>38.17</v>
          </cell>
          <cell r="H909" t="str">
            <v>30649</v>
          </cell>
        </row>
        <row r="910">
          <cell r="F910">
            <v>2.19</v>
          </cell>
          <cell r="H910" t="str">
            <v>30653</v>
          </cell>
        </row>
        <row r="911">
          <cell r="F911">
            <v>2.52</v>
          </cell>
          <cell r="H911" t="str">
            <v>30655</v>
          </cell>
        </row>
        <row r="912">
          <cell r="F912">
            <v>2.8</v>
          </cell>
          <cell r="H912" t="str">
            <v>30690</v>
          </cell>
        </row>
        <row r="913">
          <cell r="F913">
            <v>5.62</v>
          </cell>
          <cell r="H913" t="str">
            <v>30770</v>
          </cell>
        </row>
        <row r="914">
          <cell r="F914">
            <v>8.11</v>
          </cell>
          <cell r="H914" t="str">
            <v>30788</v>
          </cell>
        </row>
        <row r="915">
          <cell r="F915">
            <v>8.23</v>
          </cell>
          <cell r="H915" t="str">
            <v>30834</v>
          </cell>
        </row>
        <row r="916">
          <cell r="F916">
            <v>11.45</v>
          </cell>
          <cell r="H916" t="str">
            <v>30840</v>
          </cell>
        </row>
        <row r="917">
          <cell r="F917">
            <v>17.43</v>
          </cell>
          <cell r="H917" t="str">
            <v>30840</v>
          </cell>
        </row>
        <row r="918">
          <cell r="F918">
            <v>5.38</v>
          </cell>
          <cell r="H918" t="str">
            <v>30869</v>
          </cell>
        </row>
        <row r="919">
          <cell r="F919">
            <v>1.07</v>
          </cell>
          <cell r="H919" t="str">
            <v>30907</v>
          </cell>
        </row>
        <row r="920">
          <cell r="F920">
            <v>5.05</v>
          </cell>
          <cell r="H920" t="str">
            <v>30959</v>
          </cell>
        </row>
        <row r="921">
          <cell r="F921">
            <v>12.27</v>
          </cell>
          <cell r="H921" t="str">
            <v>30965</v>
          </cell>
        </row>
        <row r="922">
          <cell r="F922">
            <v>1.48</v>
          </cell>
          <cell r="H922" t="str">
            <v>30972</v>
          </cell>
        </row>
        <row r="923">
          <cell r="F923">
            <v>11.4</v>
          </cell>
          <cell r="H923" t="str">
            <v>31001</v>
          </cell>
        </row>
        <row r="924">
          <cell r="F924">
            <v>0.93</v>
          </cell>
          <cell r="H924" t="str">
            <v>31003</v>
          </cell>
        </row>
        <row r="925">
          <cell r="F925">
            <v>6.12</v>
          </cell>
          <cell r="H925" t="str">
            <v>31042</v>
          </cell>
        </row>
        <row r="926">
          <cell r="F926">
            <v>2.06</v>
          </cell>
          <cell r="H926" t="str">
            <v>31057</v>
          </cell>
        </row>
        <row r="927">
          <cell r="F927">
            <v>8.15</v>
          </cell>
          <cell r="H927" t="str">
            <v>31057</v>
          </cell>
        </row>
        <row r="928">
          <cell r="F928">
            <v>5.0599999999999996</v>
          </cell>
          <cell r="H928" t="str">
            <v>31059</v>
          </cell>
        </row>
        <row r="929">
          <cell r="F929">
            <v>12.63</v>
          </cell>
          <cell r="H929" t="str">
            <v>31077</v>
          </cell>
        </row>
        <row r="930">
          <cell r="F930">
            <v>1.1399999999999999</v>
          </cell>
          <cell r="H930" t="str">
            <v>31088</v>
          </cell>
        </row>
        <row r="931">
          <cell r="F931">
            <v>0.67</v>
          </cell>
          <cell r="H931" t="str">
            <v>31103</v>
          </cell>
        </row>
        <row r="932">
          <cell r="F932">
            <v>13.08</v>
          </cell>
          <cell r="H932" t="str">
            <v>31110</v>
          </cell>
        </row>
        <row r="933">
          <cell r="F933">
            <v>20.89</v>
          </cell>
          <cell r="H933" t="str">
            <v>31110</v>
          </cell>
        </row>
        <row r="934">
          <cell r="F934">
            <v>3.49</v>
          </cell>
          <cell r="H934" t="str">
            <v>31117</v>
          </cell>
        </row>
        <row r="935">
          <cell r="F935">
            <v>5.43</v>
          </cell>
          <cell r="H935" t="str">
            <v>31133</v>
          </cell>
        </row>
        <row r="936">
          <cell r="F936">
            <v>45.6</v>
          </cell>
          <cell r="H936" t="str">
            <v>92640</v>
          </cell>
        </row>
        <row r="937">
          <cell r="F937">
            <v>21.29</v>
          </cell>
          <cell r="H937" t="str">
            <v>92640</v>
          </cell>
        </row>
        <row r="938">
          <cell r="F938">
            <v>20.86</v>
          </cell>
          <cell r="H938" t="str">
            <v>92640</v>
          </cell>
        </row>
        <row r="939">
          <cell r="F939">
            <v>43.87</v>
          </cell>
          <cell r="H939" t="str">
            <v>808686</v>
          </cell>
        </row>
        <row r="940">
          <cell r="F940">
            <v>70.41</v>
          </cell>
          <cell r="H940" t="str">
            <v>808806</v>
          </cell>
        </row>
        <row r="941">
          <cell r="F941">
            <v>34.28</v>
          </cell>
          <cell r="H941" t="str">
            <v>861256</v>
          </cell>
        </row>
        <row r="942">
          <cell r="F942">
            <v>18.36</v>
          </cell>
          <cell r="H942" t="str">
            <v>862780</v>
          </cell>
        </row>
        <row r="943">
          <cell r="F943">
            <v>75.95</v>
          </cell>
          <cell r="H943" t="str">
            <v>871925</v>
          </cell>
        </row>
        <row r="944">
          <cell r="F944">
            <v>38.479999999999997</v>
          </cell>
          <cell r="H944" t="str">
            <v>871925</v>
          </cell>
        </row>
        <row r="945">
          <cell r="F945">
            <v>343.75</v>
          </cell>
          <cell r="H945" t="str">
            <v>871940</v>
          </cell>
        </row>
        <row r="946">
          <cell r="F946">
            <v>10.050000000000001</v>
          </cell>
          <cell r="H946" t="str">
            <v>871950</v>
          </cell>
        </row>
        <row r="947">
          <cell r="F947">
            <v>15.06</v>
          </cell>
          <cell r="H947" t="str">
            <v>871967</v>
          </cell>
        </row>
        <row r="948">
          <cell r="F948">
            <v>302.27999999999997</v>
          </cell>
          <cell r="H948" t="str">
            <v>873912</v>
          </cell>
        </row>
        <row r="949">
          <cell r="F949">
            <v>18.64</v>
          </cell>
          <cell r="H949" t="str">
            <v>874082</v>
          </cell>
        </row>
        <row r="950">
          <cell r="F950">
            <v>46.6</v>
          </cell>
          <cell r="H950" t="str">
            <v>901746</v>
          </cell>
        </row>
        <row r="951">
          <cell r="F951">
            <v>22.65</v>
          </cell>
          <cell r="H951" t="str">
            <v>901749</v>
          </cell>
        </row>
        <row r="952">
          <cell r="F952">
            <v>42.26</v>
          </cell>
          <cell r="H952" t="str">
            <v>920093</v>
          </cell>
        </row>
        <row r="953">
          <cell r="F953">
            <v>28.52</v>
          </cell>
          <cell r="H953" t="str">
            <v>964821</v>
          </cell>
        </row>
        <row r="954">
          <cell r="F954">
            <v>221.07</v>
          </cell>
          <cell r="H954" t="str">
            <v>966168</v>
          </cell>
        </row>
        <row r="955">
          <cell r="F955">
            <v>173.33</v>
          </cell>
          <cell r="H955" t="str">
            <v>966429</v>
          </cell>
        </row>
        <row r="956">
          <cell r="F956">
            <v>14.8</v>
          </cell>
          <cell r="H956" t="str">
            <v>7817111</v>
          </cell>
        </row>
        <row r="957">
          <cell r="F957">
            <v>93.87</v>
          </cell>
          <cell r="H957" t="str">
            <v>7817147</v>
          </cell>
        </row>
        <row r="958">
          <cell r="F958">
            <v>49.69</v>
          </cell>
          <cell r="H958" t="str">
            <v>7817156</v>
          </cell>
        </row>
        <row r="959">
          <cell r="F959">
            <v>10.17</v>
          </cell>
          <cell r="H959" t="str">
            <v>7817156</v>
          </cell>
        </row>
        <row r="960">
          <cell r="F960">
            <v>2.19</v>
          </cell>
          <cell r="H960" t="str">
            <v>7817223</v>
          </cell>
        </row>
        <row r="961">
          <cell r="F961">
            <v>119.48</v>
          </cell>
          <cell r="H961" t="str">
            <v>7817267</v>
          </cell>
        </row>
        <row r="962">
          <cell r="F962">
            <v>31.16</v>
          </cell>
          <cell r="H962" t="str">
            <v>7817274</v>
          </cell>
        </row>
        <row r="963">
          <cell r="F963">
            <v>21.41</v>
          </cell>
          <cell r="H963" t="str">
            <v>7817275</v>
          </cell>
        </row>
        <row r="964">
          <cell r="F964">
            <v>840.63</v>
          </cell>
          <cell r="H964" t="str">
            <v>7817287</v>
          </cell>
        </row>
        <row r="965">
          <cell r="F965">
            <v>113.01</v>
          </cell>
          <cell r="H965" t="str">
            <v>7817287</v>
          </cell>
        </row>
        <row r="966">
          <cell r="F966">
            <v>10.14</v>
          </cell>
          <cell r="H966" t="str">
            <v>7817287</v>
          </cell>
        </row>
        <row r="967">
          <cell r="F967">
            <v>69.150000000000006</v>
          </cell>
          <cell r="H967" t="str">
            <v>7817294</v>
          </cell>
        </row>
        <row r="968">
          <cell r="F968">
            <v>4.2699999999999996</v>
          </cell>
          <cell r="H968" t="str">
            <v>7817304</v>
          </cell>
        </row>
        <row r="969">
          <cell r="F969">
            <v>113.57</v>
          </cell>
          <cell r="H969" t="str">
            <v>7817306</v>
          </cell>
        </row>
        <row r="970">
          <cell r="F970">
            <v>50.24</v>
          </cell>
          <cell r="H970" t="str">
            <v>7817396</v>
          </cell>
        </row>
        <row r="971">
          <cell r="F971">
            <v>70.98</v>
          </cell>
          <cell r="H971" t="str">
            <v>7817421</v>
          </cell>
        </row>
        <row r="972">
          <cell r="F972">
            <v>253.7</v>
          </cell>
          <cell r="H972" t="str">
            <v>7817432</v>
          </cell>
        </row>
        <row r="973">
          <cell r="F973">
            <v>108.91</v>
          </cell>
          <cell r="H973" t="str">
            <v>7817432</v>
          </cell>
        </row>
        <row r="974">
          <cell r="F974">
            <v>169.77</v>
          </cell>
          <cell r="H974" t="str">
            <v>7817432</v>
          </cell>
        </row>
        <row r="975">
          <cell r="F975">
            <v>4.79</v>
          </cell>
          <cell r="H975" t="str">
            <v>7817438</v>
          </cell>
        </row>
        <row r="976">
          <cell r="F976">
            <v>28</v>
          </cell>
          <cell r="H976" t="str">
            <v>7817443</v>
          </cell>
        </row>
        <row r="977">
          <cell r="F977">
            <v>91.26</v>
          </cell>
          <cell r="H977" t="str">
            <v>7817542</v>
          </cell>
        </row>
        <row r="978">
          <cell r="F978">
            <v>55.97</v>
          </cell>
          <cell r="H978" t="str">
            <v>7817576</v>
          </cell>
        </row>
        <row r="979">
          <cell r="F979">
            <v>40.74</v>
          </cell>
          <cell r="H979" t="str">
            <v>7817576</v>
          </cell>
        </row>
        <row r="980">
          <cell r="F980">
            <v>12.86</v>
          </cell>
          <cell r="H980" t="str">
            <v>7817588</v>
          </cell>
        </row>
        <row r="981">
          <cell r="F981">
            <v>159.47999999999999</v>
          </cell>
          <cell r="H981" t="str">
            <v>7817647</v>
          </cell>
        </row>
        <row r="982">
          <cell r="F982">
            <v>201.95</v>
          </cell>
          <cell r="H982" t="str">
            <v>7817651</v>
          </cell>
        </row>
        <row r="983">
          <cell r="F983">
            <v>212.51</v>
          </cell>
          <cell r="H983" t="str">
            <v>7817668</v>
          </cell>
        </row>
        <row r="984">
          <cell r="F984">
            <v>6.46</v>
          </cell>
          <cell r="H984" t="str">
            <v>7817668</v>
          </cell>
        </row>
        <row r="985">
          <cell r="F985">
            <v>233</v>
          </cell>
          <cell r="H985" t="str">
            <v>7817702</v>
          </cell>
        </row>
        <row r="986">
          <cell r="F986">
            <v>10.91</v>
          </cell>
          <cell r="H986" t="str">
            <v>7817704</v>
          </cell>
        </row>
        <row r="987">
          <cell r="F987">
            <v>103.56</v>
          </cell>
          <cell r="H987" t="str">
            <v>7817728</v>
          </cell>
        </row>
        <row r="988">
          <cell r="F988">
            <v>156.19999999999999</v>
          </cell>
          <cell r="H988" t="str">
            <v>7817774</v>
          </cell>
        </row>
        <row r="989">
          <cell r="F989">
            <v>6.79</v>
          </cell>
          <cell r="H989" t="str">
            <v>7817827</v>
          </cell>
        </row>
        <row r="990">
          <cell r="F990">
            <v>17.559999999999999</v>
          </cell>
          <cell r="H990" t="str">
            <v>7817843</v>
          </cell>
        </row>
        <row r="991">
          <cell r="F991">
            <v>57.41</v>
          </cell>
          <cell r="H991" t="str">
            <v>7817864</v>
          </cell>
        </row>
        <row r="992">
          <cell r="F992">
            <v>42.85</v>
          </cell>
          <cell r="H992" t="str">
            <v>7817871</v>
          </cell>
        </row>
        <row r="993">
          <cell r="F993">
            <v>130.66</v>
          </cell>
          <cell r="H993" t="str">
            <v>7817898</v>
          </cell>
        </row>
        <row r="994">
          <cell r="F994">
            <v>55.02</v>
          </cell>
          <cell r="H994" t="str">
            <v>7817914</v>
          </cell>
        </row>
        <row r="995">
          <cell r="F995">
            <v>56.08</v>
          </cell>
          <cell r="H995" t="str">
            <v>7817914</v>
          </cell>
        </row>
        <row r="996">
          <cell r="F996">
            <v>15.37</v>
          </cell>
          <cell r="H996" t="str">
            <v>7817914</v>
          </cell>
        </row>
        <row r="997">
          <cell r="F997">
            <v>25.23</v>
          </cell>
          <cell r="H997" t="str">
            <v>7817914</v>
          </cell>
        </row>
        <row r="998">
          <cell r="F998">
            <v>4.74</v>
          </cell>
          <cell r="H998" t="str">
            <v>7817918</v>
          </cell>
        </row>
        <row r="999">
          <cell r="F999">
            <v>73.44</v>
          </cell>
          <cell r="H999" t="str">
            <v>7817949</v>
          </cell>
        </row>
        <row r="1000">
          <cell r="F1000">
            <v>8.7100000000000009</v>
          </cell>
          <cell r="H1000" t="str">
            <v>7817965</v>
          </cell>
        </row>
        <row r="1001">
          <cell r="F1001">
            <v>0.38</v>
          </cell>
          <cell r="H1001" t="str">
            <v>7817999</v>
          </cell>
        </row>
        <row r="1002">
          <cell r="F1002">
            <v>5.85</v>
          </cell>
          <cell r="H1002" t="str">
            <v>7818036</v>
          </cell>
        </row>
        <row r="1003">
          <cell r="F1003">
            <v>188</v>
          </cell>
          <cell r="H1003" t="str">
            <v>7818050</v>
          </cell>
        </row>
        <row r="1004">
          <cell r="F1004">
            <v>61.16</v>
          </cell>
          <cell r="H1004" t="str">
            <v>7818065</v>
          </cell>
        </row>
        <row r="1005">
          <cell r="F1005">
            <v>36.28</v>
          </cell>
          <cell r="H1005" t="str">
            <v>7818131</v>
          </cell>
        </row>
        <row r="1006">
          <cell r="F1006">
            <v>27.15</v>
          </cell>
          <cell r="H1006" t="str">
            <v>7818136</v>
          </cell>
        </row>
        <row r="1007">
          <cell r="F1007">
            <v>119.45</v>
          </cell>
          <cell r="H1007" t="str">
            <v>7818173</v>
          </cell>
        </row>
        <row r="1008">
          <cell r="F1008">
            <v>1.83</v>
          </cell>
          <cell r="H1008" t="str">
            <v>7818173</v>
          </cell>
        </row>
        <row r="1009">
          <cell r="F1009">
            <v>17.18</v>
          </cell>
          <cell r="H1009" t="str">
            <v>7818176</v>
          </cell>
        </row>
        <row r="1010">
          <cell r="F1010">
            <v>112.26</v>
          </cell>
          <cell r="H1010" t="str">
            <v>7818179</v>
          </cell>
        </row>
        <row r="1011">
          <cell r="F1011">
            <v>92.82</v>
          </cell>
          <cell r="H1011" t="str">
            <v>7818181</v>
          </cell>
        </row>
        <row r="1012">
          <cell r="F1012">
            <v>65.62</v>
          </cell>
          <cell r="H1012" t="str">
            <v>7818181</v>
          </cell>
        </row>
        <row r="1013">
          <cell r="F1013">
            <v>20.100000000000001</v>
          </cell>
          <cell r="H1013" t="str">
            <v>7818292</v>
          </cell>
        </row>
        <row r="1014">
          <cell r="F1014">
            <v>0.81</v>
          </cell>
          <cell r="H1014" t="str">
            <v>7818292</v>
          </cell>
        </row>
        <row r="1015">
          <cell r="F1015">
            <v>236.1</v>
          </cell>
          <cell r="H1015" t="str">
            <v>7818349</v>
          </cell>
        </row>
        <row r="1016">
          <cell r="F1016">
            <v>23.27</v>
          </cell>
          <cell r="H1016" t="str">
            <v>7818350</v>
          </cell>
        </row>
        <row r="1017">
          <cell r="F1017">
            <v>15.76</v>
          </cell>
          <cell r="H1017" t="str">
            <v>7818350</v>
          </cell>
        </row>
        <row r="1018">
          <cell r="F1018">
            <v>249.65</v>
          </cell>
          <cell r="H1018" t="str">
            <v>7818351</v>
          </cell>
        </row>
        <row r="1019">
          <cell r="F1019">
            <v>55.86</v>
          </cell>
          <cell r="H1019" t="str">
            <v>7818358</v>
          </cell>
        </row>
        <row r="1020">
          <cell r="F1020">
            <v>41.9</v>
          </cell>
          <cell r="H1020" t="str">
            <v>7818380</v>
          </cell>
        </row>
        <row r="1021">
          <cell r="F1021">
            <v>28.3</v>
          </cell>
          <cell r="H1021" t="str">
            <v>7818383</v>
          </cell>
        </row>
        <row r="1022">
          <cell r="F1022">
            <v>203.97</v>
          </cell>
          <cell r="H1022" t="str">
            <v>7818385</v>
          </cell>
        </row>
        <row r="1023">
          <cell r="F1023">
            <v>83.04</v>
          </cell>
          <cell r="H1023" t="str">
            <v>7818388</v>
          </cell>
        </row>
        <row r="1024">
          <cell r="F1024">
            <v>33.22</v>
          </cell>
          <cell r="H1024" t="str">
            <v>7818388</v>
          </cell>
        </row>
        <row r="1025">
          <cell r="F1025">
            <v>22.27</v>
          </cell>
          <cell r="H1025" t="str">
            <v>7818426</v>
          </cell>
        </row>
        <row r="1026">
          <cell r="F1026">
            <v>55.1</v>
          </cell>
          <cell r="H1026" t="str">
            <v>7818429</v>
          </cell>
        </row>
        <row r="1027">
          <cell r="F1027">
            <v>49.75</v>
          </cell>
          <cell r="H1027" t="str">
            <v>7818464</v>
          </cell>
        </row>
        <row r="1028">
          <cell r="F1028">
            <v>13.97</v>
          </cell>
          <cell r="H1028" t="str">
            <v>7818465</v>
          </cell>
        </row>
        <row r="1029">
          <cell r="F1029">
            <v>26.97</v>
          </cell>
          <cell r="H1029" t="str">
            <v>7818465</v>
          </cell>
        </row>
        <row r="1030">
          <cell r="F1030">
            <v>26.24</v>
          </cell>
          <cell r="H1030" t="str">
            <v>7818504</v>
          </cell>
        </row>
        <row r="1031">
          <cell r="F1031">
            <v>1.17</v>
          </cell>
          <cell r="H1031" t="str">
            <v>7818504</v>
          </cell>
        </row>
        <row r="1032">
          <cell r="F1032">
            <v>4.9800000000000004</v>
          </cell>
          <cell r="H1032" t="str">
            <v>7818540</v>
          </cell>
        </row>
        <row r="1033">
          <cell r="F1033">
            <v>50.62</v>
          </cell>
          <cell r="H1033" t="str">
            <v>7818548</v>
          </cell>
        </row>
        <row r="1034">
          <cell r="F1034">
            <v>85.62</v>
          </cell>
          <cell r="H1034" t="str">
            <v>7818579</v>
          </cell>
        </row>
        <row r="1035">
          <cell r="F1035">
            <v>36.979999999999997</v>
          </cell>
          <cell r="H1035" t="str">
            <v>7818607</v>
          </cell>
        </row>
        <row r="1036">
          <cell r="F1036">
            <v>14.12</v>
          </cell>
          <cell r="H1036" t="str">
            <v>7818609</v>
          </cell>
        </row>
        <row r="1037">
          <cell r="F1037">
            <v>51.33</v>
          </cell>
          <cell r="H1037" t="str">
            <v>7818613</v>
          </cell>
        </row>
        <row r="1038">
          <cell r="F1038">
            <v>34.700000000000003</v>
          </cell>
          <cell r="H1038" t="str">
            <v>7818620</v>
          </cell>
        </row>
        <row r="1039">
          <cell r="F1039">
            <v>51.75</v>
          </cell>
          <cell r="H1039" t="str">
            <v>7818632</v>
          </cell>
        </row>
        <row r="1040">
          <cell r="F1040">
            <v>6.89</v>
          </cell>
          <cell r="H1040" t="str">
            <v>7818649</v>
          </cell>
        </row>
        <row r="1041">
          <cell r="F1041">
            <v>26.62</v>
          </cell>
          <cell r="H1041" t="str">
            <v>7818678</v>
          </cell>
        </row>
        <row r="1042">
          <cell r="F1042">
            <v>8.39</v>
          </cell>
          <cell r="H1042" t="str">
            <v>7818684</v>
          </cell>
        </row>
        <row r="1043">
          <cell r="F1043">
            <v>118.34</v>
          </cell>
          <cell r="H1043" t="str">
            <v>7818700</v>
          </cell>
        </row>
        <row r="1044">
          <cell r="F1044">
            <v>1.53</v>
          </cell>
          <cell r="H1044" t="str">
            <v>7818700</v>
          </cell>
        </row>
        <row r="1045">
          <cell r="F1045">
            <v>14.01</v>
          </cell>
          <cell r="H1045" t="str">
            <v>7818700</v>
          </cell>
        </row>
        <row r="1046">
          <cell r="F1046">
            <v>5.0199999999999996</v>
          </cell>
          <cell r="H1046" t="str">
            <v>7818710</v>
          </cell>
        </row>
        <row r="1047">
          <cell r="F1047">
            <v>274.70999999999998</v>
          </cell>
          <cell r="H1047" t="str">
            <v>7818776</v>
          </cell>
        </row>
        <row r="1048">
          <cell r="F1048">
            <v>8.3800000000000008</v>
          </cell>
          <cell r="H1048" t="str">
            <v>7818780</v>
          </cell>
        </row>
        <row r="1049">
          <cell r="F1049">
            <v>109.04</v>
          </cell>
          <cell r="H1049" t="str">
            <v>7818813</v>
          </cell>
        </row>
        <row r="1050">
          <cell r="F1050">
            <v>45.85</v>
          </cell>
          <cell r="H1050" t="str">
            <v>7818815</v>
          </cell>
        </row>
        <row r="1051">
          <cell r="F1051">
            <v>11.46</v>
          </cell>
          <cell r="H1051" t="str">
            <v>7818823</v>
          </cell>
        </row>
        <row r="1052">
          <cell r="F1052">
            <v>36.26</v>
          </cell>
          <cell r="H1052" t="str">
            <v>7818840</v>
          </cell>
        </row>
        <row r="1053">
          <cell r="F1053">
            <v>96.72</v>
          </cell>
          <cell r="H1053" t="str">
            <v>7818844</v>
          </cell>
        </row>
        <row r="1054">
          <cell r="F1054">
            <v>75.95</v>
          </cell>
          <cell r="H1054" t="str">
            <v>7818844</v>
          </cell>
        </row>
        <row r="1055">
          <cell r="F1055">
            <v>1.05</v>
          </cell>
          <cell r="H1055" t="str">
            <v>7818844</v>
          </cell>
        </row>
        <row r="1056">
          <cell r="F1056">
            <v>94.65</v>
          </cell>
          <cell r="H1056" t="str">
            <v>8000127</v>
          </cell>
        </row>
        <row r="1057">
          <cell r="F1057">
            <v>7.19</v>
          </cell>
          <cell r="H1057" t="str">
            <v>8000128</v>
          </cell>
        </row>
        <row r="1058">
          <cell r="F1058">
            <v>5.03</v>
          </cell>
          <cell r="H1058" t="str">
            <v>8000133</v>
          </cell>
        </row>
        <row r="1059">
          <cell r="F1059">
            <v>88.03</v>
          </cell>
          <cell r="H1059" t="str">
            <v>8000134</v>
          </cell>
        </row>
        <row r="1060">
          <cell r="F1060">
            <v>1.56</v>
          </cell>
          <cell r="H1060" t="str">
            <v>8000135</v>
          </cell>
        </row>
        <row r="1061">
          <cell r="F1061">
            <v>8.92</v>
          </cell>
          <cell r="H1061" t="str">
            <v>8000136</v>
          </cell>
        </row>
        <row r="1062">
          <cell r="F1062">
            <v>0</v>
          </cell>
          <cell r="H1062" t="str">
            <v>5573</v>
          </cell>
        </row>
        <row r="1063">
          <cell r="F1063">
            <v>0</v>
          </cell>
          <cell r="H1063" t="str">
            <v>7917</v>
          </cell>
        </row>
        <row r="1064">
          <cell r="F1064">
            <v>0</v>
          </cell>
          <cell r="H1064" t="str">
            <v>10341</v>
          </cell>
        </row>
        <row r="1065">
          <cell r="F1065">
            <v>0</v>
          </cell>
          <cell r="H1065" t="str">
            <v>10341</v>
          </cell>
        </row>
        <row r="1066">
          <cell r="F1066">
            <v>0</v>
          </cell>
          <cell r="H1066" t="str">
            <v>11006</v>
          </cell>
        </row>
        <row r="1067">
          <cell r="F1067">
            <v>0</v>
          </cell>
          <cell r="H1067" t="str">
            <v>11209</v>
          </cell>
        </row>
        <row r="1068">
          <cell r="F1068">
            <v>0</v>
          </cell>
          <cell r="H1068" t="str">
            <v>11460</v>
          </cell>
        </row>
        <row r="1069">
          <cell r="F1069">
            <v>0</v>
          </cell>
          <cell r="H1069" t="str">
            <v>12036</v>
          </cell>
        </row>
        <row r="1070">
          <cell r="F1070">
            <v>0</v>
          </cell>
          <cell r="H1070" t="str">
            <v>12036</v>
          </cell>
        </row>
        <row r="1071">
          <cell r="F1071">
            <v>0</v>
          </cell>
          <cell r="H1071" t="str">
            <v>12045</v>
          </cell>
        </row>
        <row r="1072">
          <cell r="F1072">
            <v>0</v>
          </cell>
          <cell r="H1072" t="str">
            <v>12190</v>
          </cell>
        </row>
        <row r="1073">
          <cell r="F1073">
            <v>0</v>
          </cell>
          <cell r="H1073" t="str">
            <v>12363</v>
          </cell>
        </row>
        <row r="1074">
          <cell r="F1074">
            <v>0</v>
          </cell>
          <cell r="H1074" t="str">
            <v>13133</v>
          </cell>
        </row>
        <row r="1075">
          <cell r="F1075">
            <v>0</v>
          </cell>
          <cell r="H1075" t="str">
            <v>13133</v>
          </cell>
        </row>
        <row r="1076">
          <cell r="F1076">
            <v>0</v>
          </cell>
          <cell r="H1076" t="str">
            <v>15118</v>
          </cell>
        </row>
        <row r="1077">
          <cell r="F1077">
            <v>0</v>
          </cell>
          <cell r="H1077" t="str">
            <v>16076</v>
          </cell>
        </row>
        <row r="1078">
          <cell r="F1078">
            <v>0</v>
          </cell>
          <cell r="H1078" t="str">
            <v>17302</v>
          </cell>
        </row>
        <row r="1079">
          <cell r="F1079">
            <v>0</v>
          </cell>
          <cell r="H1079" t="str">
            <v>17302</v>
          </cell>
        </row>
        <row r="1080">
          <cell r="F1080">
            <v>0</v>
          </cell>
          <cell r="H1080" t="str">
            <v>20454</v>
          </cell>
        </row>
        <row r="1081">
          <cell r="F1081">
            <v>0</v>
          </cell>
          <cell r="H1081" t="str">
            <v>20514</v>
          </cell>
        </row>
        <row r="1082">
          <cell r="F1082">
            <v>0</v>
          </cell>
          <cell r="H1082" t="str">
            <v>21156</v>
          </cell>
        </row>
        <row r="1083">
          <cell r="F1083">
            <v>0</v>
          </cell>
          <cell r="H1083" t="str">
            <v>21185</v>
          </cell>
        </row>
        <row r="1084">
          <cell r="F1084">
            <v>0</v>
          </cell>
          <cell r="H1084" t="str">
            <v>21185</v>
          </cell>
        </row>
        <row r="1085">
          <cell r="F1085">
            <v>0</v>
          </cell>
          <cell r="H1085" t="str">
            <v>23727</v>
          </cell>
        </row>
        <row r="1086">
          <cell r="F1086">
            <v>0</v>
          </cell>
          <cell r="H1086" t="str">
            <v>23735</v>
          </cell>
        </row>
        <row r="1087">
          <cell r="F1087">
            <v>0</v>
          </cell>
          <cell r="H1087" t="str">
            <v>23835</v>
          </cell>
        </row>
        <row r="1088">
          <cell r="F1088">
            <v>0</v>
          </cell>
          <cell r="H1088" t="str">
            <v>23841</v>
          </cell>
        </row>
        <row r="1089">
          <cell r="F1089">
            <v>0</v>
          </cell>
          <cell r="H1089" t="str">
            <v>24333</v>
          </cell>
        </row>
        <row r="1090">
          <cell r="F1090">
            <v>0</v>
          </cell>
          <cell r="H1090" t="str">
            <v>24431</v>
          </cell>
        </row>
        <row r="1091">
          <cell r="F1091">
            <v>0</v>
          </cell>
          <cell r="H1091" t="str">
            <v>24431</v>
          </cell>
        </row>
        <row r="1092">
          <cell r="F1092">
            <v>0</v>
          </cell>
          <cell r="H1092" t="str">
            <v>24431</v>
          </cell>
        </row>
        <row r="1093">
          <cell r="F1093">
            <v>0</v>
          </cell>
          <cell r="H1093" t="str">
            <v>24504</v>
          </cell>
        </row>
        <row r="1094">
          <cell r="F1094">
            <v>0</v>
          </cell>
          <cell r="H1094" t="str">
            <v>24504</v>
          </cell>
        </row>
        <row r="1095">
          <cell r="F1095">
            <v>0</v>
          </cell>
          <cell r="H1095" t="str">
            <v>24504</v>
          </cell>
        </row>
        <row r="1096">
          <cell r="F1096">
            <v>0</v>
          </cell>
          <cell r="H1096" t="str">
            <v>24504</v>
          </cell>
        </row>
        <row r="1097">
          <cell r="F1097">
            <v>0</v>
          </cell>
          <cell r="H1097" t="str">
            <v>24504</v>
          </cell>
        </row>
        <row r="1098">
          <cell r="F1098">
            <v>0</v>
          </cell>
          <cell r="H1098" t="str">
            <v>24504</v>
          </cell>
        </row>
        <row r="1099">
          <cell r="F1099">
            <v>0</v>
          </cell>
          <cell r="H1099" t="str">
            <v>24504</v>
          </cell>
        </row>
        <row r="1100">
          <cell r="F1100">
            <v>0</v>
          </cell>
          <cell r="H1100" t="str">
            <v>24504</v>
          </cell>
        </row>
        <row r="1101">
          <cell r="F1101">
            <v>0</v>
          </cell>
          <cell r="H1101" t="str">
            <v>24504</v>
          </cell>
        </row>
        <row r="1102">
          <cell r="F1102">
            <v>0</v>
          </cell>
          <cell r="H1102" t="str">
            <v>24504</v>
          </cell>
        </row>
        <row r="1103">
          <cell r="F1103">
            <v>0</v>
          </cell>
          <cell r="H1103" t="str">
            <v>24504</v>
          </cell>
        </row>
        <row r="1104">
          <cell r="F1104">
            <v>0</v>
          </cell>
          <cell r="H1104" t="str">
            <v>24504</v>
          </cell>
        </row>
        <row r="1105">
          <cell r="F1105">
            <v>0</v>
          </cell>
          <cell r="H1105" t="str">
            <v>24504</v>
          </cell>
        </row>
        <row r="1106">
          <cell r="F1106">
            <v>0</v>
          </cell>
          <cell r="H1106" t="str">
            <v>24504</v>
          </cell>
        </row>
        <row r="1107">
          <cell r="F1107">
            <v>0</v>
          </cell>
          <cell r="H1107" t="str">
            <v>24504</v>
          </cell>
        </row>
        <row r="1108">
          <cell r="F1108">
            <v>0</v>
          </cell>
          <cell r="H1108" t="str">
            <v>24504</v>
          </cell>
        </row>
        <row r="1109">
          <cell r="F1109">
            <v>0</v>
          </cell>
          <cell r="H1109" t="str">
            <v>24504</v>
          </cell>
        </row>
        <row r="1110">
          <cell r="F1110">
            <v>0</v>
          </cell>
          <cell r="H1110" t="str">
            <v>24504</v>
          </cell>
        </row>
        <row r="1111">
          <cell r="F1111">
            <v>0</v>
          </cell>
          <cell r="H1111" t="str">
            <v>24504</v>
          </cell>
        </row>
        <row r="1112">
          <cell r="F1112">
            <v>0</v>
          </cell>
          <cell r="H1112" t="str">
            <v>24504</v>
          </cell>
        </row>
        <row r="1113">
          <cell r="F1113">
            <v>0</v>
          </cell>
          <cell r="H1113" t="str">
            <v>24504</v>
          </cell>
        </row>
        <row r="1114">
          <cell r="F1114">
            <v>0</v>
          </cell>
          <cell r="H1114" t="str">
            <v>24504</v>
          </cell>
        </row>
        <row r="1115">
          <cell r="F1115">
            <v>0</v>
          </cell>
          <cell r="H1115" t="str">
            <v>24504</v>
          </cell>
        </row>
        <row r="1116">
          <cell r="F1116">
            <v>0</v>
          </cell>
          <cell r="H1116" t="str">
            <v>24504</v>
          </cell>
        </row>
        <row r="1117">
          <cell r="F1117">
            <v>0</v>
          </cell>
          <cell r="H1117" t="str">
            <v>24504</v>
          </cell>
        </row>
        <row r="1118">
          <cell r="F1118">
            <v>0</v>
          </cell>
          <cell r="H1118" t="str">
            <v>24504</v>
          </cell>
        </row>
        <row r="1119">
          <cell r="F1119">
            <v>0</v>
          </cell>
          <cell r="H1119" t="str">
            <v>24504</v>
          </cell>
        </row>
        <row r="1120">
          <cell r="F1120">
            <v>0</v>
          </cell>
          <cell r="H1120" t="str">
            <v>24504</v>
          </cell>
        </row>
        <row r="1121">
          <cell r="F1121">
            <v>0</v>
          </cell>
          <cell r="H1121" t="str">
            <v>24504</v>
          </cell>
        </row>
        <row r="1122">
          <cell r="F1122">
            <v>0</v>
          </cell>
          <cell r="H1122" t="str">
            <v>24504</v>
          </cell>
        </row>
        <row r="1123">
          <cell r="F1123">
            <v>0</v>
          </cell>
          <cell r="H1123" t="str">
            <v>24504</v>
          </cell>
        </row>
        <row r="1124">
          <cell r="F1124">
            <v>0</v>
          </cell>
          <cell r="H1124" t="str">
            <v>24504</v>
          </cell>
        </row>
        <row r="1125">
          <cell r="F1125">
            <v>0</v>
          </cell>
          <cell r="H1125" t="str">
            <v>24504</v>
          </cell>
        </row>
        <row r="1126">
          <cell r="F1126">
            <v>0</v>
          </cell>
          <cell r="H1126" t="str">
            <v>24504</v>
          </cell>
        </row>
        <row r="1127">
          <cell r="F1127">
            <v>0</v>
          </cell>
          <cell r="H1127" t="str">
            <v>24504</v>
          </cell>
        </row>
        <row r="1128">
          <cell r="F1128">
            <v>0</v>
          </cell>
          <cell r="H1128" t="str">
            <v>24504</v>
          </cell>
        </row>
        <row r="1129">
          <cell r="F1129">
            <v>0</v>
          </cell>
          <cell r="H1129" t="str">
            <v>24504</v>
          </cell>
        </row>
        <row r="1130">
          <cell r="F1130">
            <v>0</v>
          </cell>
          <cell r="H1130" t="str">
            <v>24504</v>
          </cell>
        </row>
        <row r="1131">
          <cell r="F1131">
            <v>0</v>
          </cell>
          <cell r="H1131" t="str">
            <v>24504</v>
          </cell>
        </row>
        <row r="1132">
          <cell r="F1132">
            <v>0</v>
          </cell>
          <cell r="H1132" t="str">
            <v>24504</v>
          </cell>
        </row>
        <row r="1133">
          <cell r="F1133">
            <v>0</v>
          </cell>
          <cell r="H1133" t="str">
            <v>24504</v>
          </cell>
        </row>
        <row r="1134">
          <cell r="F1134">
            <v>0</v>
          </cell>
          <cell r="H1134" t="str">
            <v>24504</v>
          </cell>
        </row>
        <row r="1135">
          <cell r="F1135">
            <v>0</v>
          </cell>
          <cell r="H1135" t="str">
            <v>24504</v>
          </cell>
        </row>
        <row r="1136">
          <cell r="F1136">
            <v>0</v>
          </cell>
          <cell r="H1136" t="str">
            <v>24504</v>
          </cell>
        </row>
        <row r="1137">
          <cell r="F1137">
            <v>0</v>
          </cell>
          <cell r="H1137" t="str">
            <v>24504</v>
          </cell>
        </row>
        <row r="1138">
          <cell r="F1138">
            <v>0</v>
          </cell>
          <cell r="H1138" t="str">
            <v>24504</v>
          </cell>
        </row>
        <row r="1139">
          <cell r="F1139">
            <v>0</v>
          </cell>
          <cell r="H1139" t="str">
            <v>24504</v>
          </cell>
        </row>
        <row r="1140">
          <cell r="F1140">
            <v>0</v>
          </cell>
          <cell r="H1140" t="str">
            <v>24504</v>
          </cell>
        </row>
        <row r="1141">
          <cell r="F1141">
            <v>0</v>
          </cell>
          <cell r="H1141" t="str">
            <v>24504</v>
          </cell>
        </row>
        <row r="1142">
          <cell r="F1142">
            <v>0</v>
          </cell>
          <cell r="H1142" t="str">
            <v>24504</v>
          </cell>
        </row>
        <row r="1143">
          <cell r="F1143">
            <v>0</v>
          </cell>
          <cell r="H1143" t="str">
            <v>24504</v>
          </cell>
        </row>
        <row r="1144">
          <cell r="F1144">
            <v>0</v>
          </cell>
          <cell r="H1144" t="str">
            <v>24504</v>
          </cell>
        </row>
        <row r="1145">
          <cell r="F1145">
            <v>0</v>
          </cell>
          <cell r="H1145" t="str">
            <v>24504</v>
          </cell>
        </row>
        <row r="1146">
          <cell r="F1146">
            <v>0</v>
          </cell>
          <cell r="H1146" t="str">
            <v>24504</v>
          </cell>
        </row>
        <row r="1147">
          <cell r="F1147">
            <v>0</v>
          </cell>
          <cell r="H1147" t="str">
            <v>24504</v>
          </cell>
        </row>
        <row r="1148">
          <cell r="F1148">
            <v>0</v>
          </cell>
          <cell r="H1148" t="str">
            <v>24504</v>
          </cell>
        </row>
        <row r="1149">
          <cell r="F1149">
            <v>0</v>
          </cell>
          <cell r="H1149" t="str">
            <v>24551</v>
          </cell>
        </row>
        <row r="1150">
          <cell r="F1150">
            <v>0</v>
          </cell>
          <cell r="H1150" t="str">
            <v>25158</v>
          </cell>
        </row>
        <row r="1151">
          <cell r="F1151">
            <v>0</v>
          </cell>
          <cell r="H1151" t="str">
            <v>25498</v>
          </cell>
        </row>
        <row r="1152">
          <cell r="F1152">
            <v>0</v>
          </cell>
          <cell r="H1152" t="str">
            <v>25498</v>
          </cell>
        </row>
        <row r="1153">
          <cell r="F1153">
            <v>0</v>
          </cell>
          <cell r="H1153" t="str">
            <v>25498</v>
          </cell>
        </row>
        <row r="1154">
          <cell r="F1154">
            <v>0</v>
          </cell>
          <cell r="H1154" t="str">
            <v>25498</v>
          </cell>
        </row>
        <row r="1155">
          <cell r="F1155">
            <v>0</v>
          </cell>
          <cell r="H1155" t="str">
            <v>25498</v>
          </cell>
        </row>
        <row r="1156">
          <cell r="F1156">
            <v>0</v>
          </cell>
          <cell r="H1156" t="str">
            <v>25498</v>
          </cell>
        </row>
        <row r="1157">
          <cell r="F1157">
            <v>0</v>
          </cell>
          <cell r="H1157" t="str">
            <v>25498</v>
          </cell>
        </row>
        <row r="1158">
          <cell r="F1158">
            <v>0</v>
          </cell>
          <cell r="H1158" t="str">
            <v>25498</v>
          </cell>
        </row>
        <row r="1159">
          <cell r="F1159">
            <v>0</v>
          </cell>
          <cell r="H1159" t="str">
            <v>25498</v>
          </cell>
        </row>
        <row r="1160">
          <cell r="F1160">
            <v>0</v>
          </cell>
          <cell r="H1160" t="str">
            <v>25498</v>
          </cell>
        </row>
        <row r="1161">
          <cell r="F1161">
            <v>0</v>
          </cell>
          <cell r="H1161" t="str">
            <v>26154</v>
          </cell>
        </row>
        <row r="1162">
          <cell r="F1162">
            <v>0</v>
          </cell>
          <cell r="H1162" t="str">
            <v>26205</v>
          </cell>
        </row>
        <row r="1163">
          <cell r="F1163">
            <v>0</v>
          </cell>
          <cell r="H1163" t="str">
            <v>26372</v>
          </cell>
        </row>
        <row r="1164">
          <cell r="F1164">
            <v>0</v>
          </cell>
          <cell r="H1164" t="str">
            <v>26458</v>
          </cell>
        </row>
        <row r="1165">
          <cell r="F1165">
            <v>0</v>
          </cell>
          <cell r="H1165" t="str">
            <v>26760</v>
          </cell>
        </row>
        <row r="1166">
          <cell r="F1166">
            <v>0</v>
          </cell>
          <cell r="H1166" t="str">
            <v>26925</v>
          </cell>
        </row>
        <row r="1167">
          <cell r="F1167">
            <v>0</v>
          </cell>
          <cell r="H1167" t="str">
            <v>27122</v>
          </cell>
        </row>
        <row r="1168">
          <cell r="F1168">
            <v>0</v>
          </cell>
          <cell r="H1168" t="str">
            <v>27170</v>
          </cell>
        </row>
        <row r="1169">
          <cell r="F1169">
            <v>0</v>
          </cell>
          <cell r="H1169" t="str">
            <v>27566</v>
          </cell>
        </row>
        <row r="1170">
          <cell r="F1170">
            <v>0</v>
          </cell>
          <cell r="H1170" t="str">
            <v>27704</v>
          </cell>
        </row>
        <row r="1171">
          <cell r="F1171">
            <v>0</v>
          </cell>
          <cell r="H1171" t="str">
            <v>27704</v>
          </cell>
        </row>
        <row r="1172">
          <cell r="F1172">
            <v>0</v>
          </cell>
          <cell r="H1172" t="str">
            <v>28105</v>
          </cell>
        </row>
        <row r="1173">
          <cell r="F1173">
            <v>0</v>
          </cell>
          <cell r="H1173" t="str">
            <v>28105</v>
          </cell>
        </row>
        <row r="1174">
          <cell r="F1174">
            <v>0</v>
          </cell>
          <cell r="H1174" t="str">
            <v>28169</v>
          </cell>
        </row>
        <row r="1175">
          <cell r="F1175">
            <v>0</v>
          </cell>
          <cell r="H1175" t="str">
            <v>28238</v>
          </cell>
        </row>
        <row r="1176">
          <cell r="F1176">
            <v>0</v>
          </cell>
          <cell r="H1176" t="str">
            <v>28239</v>
          </cell>
        </row>
        <row r="1177">
          <cell r="F1177">
            <v>0</v>
          </cell>
          <cell r="H1177" t="str">
            <v>28239</v>
          </cell>
        </row>
        <row r="1178">
          <cell r="F1178">
            <v>0</v>
          </cell>
          <cell r="H1178" t="str">
            <v>28239</v>
          </cell>
        </row>
        <row r="1179">
          <cell r="F1179">
            <v>0</v>
          </cell>
          <cell r="H1179" t="str">
            <v>28351</v>
          </cell>
        </row>
        <row r="1180">
          <cell r="F1180">
            <v>0</v>
          </cell>
          <cell r="H1180" t="str">
            <v>28351</v>
          </cell>
        </row>
        <row r="1181">
          <cell r="F1181">
            <v>0</v>
          </cell>
          <cell r="H1181" t="str">
            <v>28580</v>
          </cell>
        </row>
        <row r="1182">
          <cell r="F1182">
            <v>0</v>
          </cell>
          <cell r="H1182" t="str">
            <v>28595</v>
          </cell>
        </row>
        <row r="1183">
          <cell r="F1183">
            <v>0</v>
          </cell>
          <cell r="H1183" t="str">
            <v>28928</v>
          </cell>
        </row>
        <row r="1184">
          <cell r="F1184">
            <v>0</v>
          </cell>
          <cell r="H1184" t="str">
            <v>29044</v>
          </cell>
        </row>
        <row r="1185">
          <cell r="F1185">
            <v>0</v>
          </cell>
          <cell r="H1185" t="str">
            <v>29094</v>
          </cell>
        </row>
        <row r="1186">
          <cell r="F1186">
            <v>0</v>
          </cell>
          <cell r="H1186" t="str">
            <v>29094</v>
          </cell>
        </row>
        <row r="1187">
          <cell r="F1187">
            <v>0</v>
          </cell>
          <cell r="H1187" t="str">
            <v>29119</v>
          </cell>
        </row>
        <row r="1188">
          <cell r="F1188">
            <v>0</v>
          </cell>
          <cell r="H1188" t="str">
            <v>29151</v>
          </cell>
        </row>
        <row r="1189">
          <cell r="F1189">
            <v>0</v>
          </cell>
          <cell r="H1189" t="str">
            <v>29171</v>
          </cell>
        </row>
        <row r="1190">
          <cell r="F1190">
            <v>0</v>
          </cell>
          <cell r="H1190" t="str">
            <v>29184</v>
          </cell>
        </row>
        <row r="1191">
          <cell r="F1191">
            <v>0</v>
          </cell>
          <cell r="H1191" t="str">
            <v>29242</v>
          </cell>
        </row>
        <row r="1192">
          <cell r="F1192">
            <v>0</v>
          </cell>
          <cell r="H1192" t="str">
            <v>29284</v>
          </cell>
        </row>
        <row r="1193">
          <cell r="F1193">
            <v>0</v>
          </cell>
          <cell r="H1193" t="str">
            <v>29376</v>
          </cell>
        </row>
        <row r="1194">
          <cell r="F1194">
            <v>0</v>
          </cell>
          <cell r="H1194" t="str">
            <v>29391</v>
          </cell>
        </row>
        <row r="1195">
          <cell r="F1195">
            <v>0</v>
          </cell>
          <cell r="H1195" t="str">
            <v>29391</v>
          </cell>
        </row>
        <row r="1196">
          <cell r="F1196">
            <v>0</v>
          </cell>
          <cell r="H1196" t="str">
            <v>29391</v>
          </cell>
        </row>
        <row r="1197">
          <cell r="F1197">
            <v>0</v>
          </cell>
          <cell r="H1197" t="str">
            <v>29398</v>
          </cell>
        </row>
        <row r="1198">
          <cell r="F1198">
            <v>0</v>
          </cell>
          <cell r="H1198" t="str">
            <v>29654</v>
          </cell>
        </row>
        <row r="1199">
          <cell r="F1199">
            <v>0</v>
          </cell>
          <cell r="H1199" t="str">
            <v>29936</v>
          </cell>
        </row>
        <row r="1200">
          <cell r="F1200">
            <v>0</v>
          </cell>
          <cell r="H1200" t="str">
            <v>30161</v>
          </cell>
        </row>
        <row r="1201">
          <cell r="F1201">
            <v>0</v>
          </cell>
          <cell r="H1201" t="str">
            <v>30208</v>
          </cell>
        </row>
        <row r="1202">
          <cell r="F1202">
            <v>0</v>
          </cell>
          <cell r="H1202" t="str">
            <v>30344</v>
          </cell>
        </row>
        <row r="1203">
          <cell r="F1203">
            <v>0</v>
          </cell>
          <cell r="H1203" t="str">
            <v>30648</v>
          </cell>
        </row>
        <row r="1204">
          <cell r="F1204">
            <v>0</v>
          </cell>
          <cell r="H1204" t="str">
            <v>30649</v>
          </cell>
        </row>
        <row r="1205">
          <cell r="F1205">
            <v>0</v>
          </cell>
          <cell r="H1205" t="str">
            <v>30840</v>
          </cell>
        </row>
        <row r="1206">
          <cell r="F1206">
            <v>0</v>
          </cell>
          <cell r="H1206" t="str">
            <v>30959</v>
          </cell>
        </row>
        <row r="1207">
          <cell r="F1207">
            <v>0</v>
          </cell>
          <cell r="H1207" t="str">
            <v>31057</v>
          </cell>
        </row>
        <row r="1208">
          <cell r="F1208">
            <v>0</v>
          </cell>
          <cell r="H1208" t="str">
            <v>92640</v>
          </cell>
        </row>
        <row r="1209">
          <cell r="F1209">
            <v>0</v>
          </cell>
          <cell r="H1209" t="str">
            <v>808806</v>
          </cell>
        </row>
        <row r="1210">
          <cell r="F1210">
            <v>0</v>
          </cell>
          <cell r="H1210" t="str">
            <v>862780</v>
          </cell>
        </row>
        <row r="1211">
          <cell r="F1211">
            <v>0</v>
          </cell>
          <cell r="H1211" t="str">
            <v>871925</v>
          </cell>
        </row>
        <row r="1212">
          <cell r="F1212">
            <v>0</v>
          </cell>
          <cell r="H1212" t="str">
            <v>871940</v>
          </cell>
        </row>
        <row r="1213">
          <cell r="F1213">
            <v>0</v>
          </cell>
          <cell r="H1213" t="str">
            <v>873912</v>
          </cell>
        </row>
        <row r="1214">
          <cell r="F1214">
            <v>0</v>
          </cell>
          <cell r="H1214" t="str">
            <v>901746</v>
          </cell>
        </row>
        <row r="1215">
          <cell r="F1215">
            <v>0</v>
          </cell>
          <cell r="H1215" t="str">
            <v>901747</v>
          </cell>
        </row>
        <row r="1216">
          <cell r="F1216">
            <v>0</v>
          </cell>
          <cell r="H1216" t="str">
            <v>920093</v>
          </cell>
        </row>
        <row r="1217">
          <cell r="F1217">
            <v>0</v>
          </cell>
          <cell r="H1217" t="str">
            <v>966168</v>
          </cell>
        </row>
        <row r="1218">
          <cell r="F1218">
            <v>0</v>
          </cell>
          <cell r="H1218" t="str">
            <v>966168</v>
          </cell>
        </row>
        <row r="1219">
          <cell r="F1219">
            <v>0</v>
          </cell>
          <cell r="H1219" t="str">
            <v>7817147</v>
          </cell>
        </row>
        <row r="1220">
          <cell r="F1220">
            <v>0</v>
          </cell>
          <cell r="H1220" t="str">
            <v>7817156</v>
          </cell>
        </row>
        <row r="1221">
          <cell r="F1221">
            <v>0</v>
          </cell>
          <cell r="H1221" t="str">
            <v>7817275</v>
          </cell>
        </row>
        <row r="1222">
          <cell r="F1222">
            <v>0</v>
          </cell>
          <cell r="H1222" t="str">
            <v>7817287</v>
          </cell>
        </row>
        <row r="1223">
          <cell r="F1223">
            <v>0</v>
          </cell>
          <cell r="H1223" t="str">
            <v>7817287</v>
          </cell>
        </row>
        <row r="1224">
          <cell r="F1224">
            <v>0</v>
          </cell>
          <cell r="H1224" t="str">
            <v>7817287</v>
          </cell>
        </row>
        <row r="1225">
          <cell r="F1225">
            <v>0</v>
          </cell>
          <cell r="H1225" t="str">
            <v>7817306</v>
          </cell>
        </row>
        <row r="1226">
          <cell r="F1226">
            <v>0</v>
          </cell>
          <cell r="H1226" t="str">
            <v>7817396</v>
          </cell>
        </row>
        <row r="1227">
          <cell r="F1227">
            <v>0</v>
          </cell>
          <cell r="H1227" t="str">
            <v>7817432</v>
          </cell>
        </row>
        <row r="1228">
          <cell r="F1228">
            <v>0</v>
          </cell>
          <cell r="H1228" t="str">
            <v>7817432</v>
          </cell>
        </row>
        <row r="1229">
          <cell r="F1229">
            <v>0</v>
          </cell>
          <cell r="H1229" t="str">
            <v>7817432</v>
          </cell>
        </row>
        <row r="1230">
          <cell r="F1230">
            <v>0</v>
          </cell>
          <cell r="H1230" t="str">
            <v>7817542</v>
          </cell>
        </row>
        <row r="1231">
          <cell r="F1231">
            <v>0</v>
          </cell>
          <cell r="H1231" t="str">
            <v>7817576</v>
          </cell>
        </row>
        <row r="1232">
          <cell r="F1232">
            <v>0</v>
          </cell>
          <cell r="H1232" t="str">
            <v>7817647</v>
          </cell>
        </row>
        <row r="1233">
          <cell r="F1233">
            <v>0</v>
          </cell>
          <cell r="H1233" t="str">
            <v>7817651</v>
          </cell>
        </row>
        <row r="1234">
          <cell r="F1234">
            <v>0</v>
          </cell>
          <cell r="H1234" t="str">
            <v>7817668</v>
          </cell>
        </row>
        <row r="1235">
          <cell r="F1235">
            <v>0</v>
          </cell>
          <cell r="H1235" t="str">
            <v>7817702</v>
          </cell>
        </row>
        <row r="1236">
          <cell r="F1236">
            <v>0</v>
          </cell>
          <cell r="H1236" t="str">
            <v>7817704</v>
          </cell>
        </row>
        <row r="1237">
          <cell r="F1237">
            <v>0</v>
          </cell>
          <cell r="H1237" t="str">
            <v>7817843</v>
          </cell>
        </row>
        <row r="1238">
          <cell r="F1238">
            <v>0</v>
          </cell>
          <cell r="H1238" t="str">
            <v>7817864</v>
          </cell>
        </row>
        <row r="1239">
          <cell r="F1239">
            <v>0</v>
          </cell>
          <cell r="H1239" t="str">
            <v>7817871</v>
          </cell>
        </row>
        <row r="1240">
          <cell r="F1240">
            <v>0</v>
          </cell>
          <cell r="H1240" t="str">
            <v>7817914</v>
          </cell>
        </row>
        <row r="1241">
          <cell r="F1241">
            <v>0</v>
          </cell>
          <cell r="H1241" t="str">
            <v>7817914</v>
          </cell>
        </row>
        <row r="1242">
          <cell r="F1242">
            <v>0</v>
          </cell>
          <cell r="H1242" t="str">
            <v>7817914</v>
          </cell>
        </row>
        <row r="1243">
          <cell r="F1243">
            <v>0</v>
          </cell>
          <cell r="H1243" t="str">
            <v>7818050</v>
          </cell>
        </row>
        <row r="1244">
          <cell r="F1244">
            <v>0</v>
          </cell>
          <cell r="H1244" t="str">
            <v>7818065</v>
          </cell>
        </row>
        <row r="1245">
          <cell r="F1245">
            <v>0</v>
          </cell>
          <cell r="H1245" t="str">
            <v>7818131</v>
          </cell>
        </row>
        <row r="1246">
          <cell r="F1246">
            <v>0</v>
          </cell>
          <cell r="H1246" t="str">
            <v>7818176</v>
          </cell>
        </row>
        <row r="1247">
          <cell r="F1247">
            <v>0</v>
          </cell>
          <cell r="H1247" t="str">
            <v>7818181</v>
          </cell>
        </row>
        <row r="1248">
          <cell r="F1248">
            <v>0</v>
          </cell>
          <cell r="H1248" t="str">
            <v>7818181</v>
          </cell>
        </row>
        <row r="1249">
          <cell r="F1249">
            <v>0</v>
          </cell>
          <cell r="H1249" t="str">
            <v>7818351</v>
          </cell>
        </row>
        <row r="1250">
          <cell r="F1250">
            <v>0</v>
          </cell>
          <cell r="H1250" t="str">
            <v>7818358</v>
          </cell>
        </row>
        <row r="1251">
          <cell r="F1251">
            <v>0</v>
          </cell>
          <cell r="H1251" t="str">
            <v>7818385</v>
          </cell>
        </row>
        <row r="1252">
          <cell r="F1252">
            <v>0</v>
          </cell>
          <cell r="H1252" t="str">
            <v>7818388</v>
          </cell>
        </row>
        <row r="1253">
          <cell r="F1253">
            <v>0</v>
          </cell>
          <cell r="H1253" t="str">
            <v>7818426</v>
          </cell>
        </row>
        <row r="1254">
          <cell r="F1254">
            <v>0</v>
          </cell>
          <cell r="H1254" t="str">
            <v>7818429</v>
          </cell>
        </row>
        <row r="1255">
          <cell r="F1255">
            <v>0</v>
          </cell>
          <cell r="H1255" t="str">
            <v>7818465</v>
          </cell>
        </row>
        <row r="1256">
          <cell r="F1256">
            <v>0</v>
          </cell>
          <cell r="H1256" t="str">
            <v>7818503</v>
          </cell>
        </row>
        <row r="1257">
          <cell r="F1257">
            <v>0</v>
          </cell>
          <cell r="H1257" t="str">
            <v>7818504</v>
          </cell>
        </row>
        <row r="1258">
          <cell r="F1258">
            <v>0</v>
          </cell>
          <cell r="H1258" t="str">
            <v>7818540</v>
          </cell>
        </row>
        <row r="1259">
          <cell r="F1259">
            <v>0</v>
          </cell>
          <cell r="H1259" t="str">
            <v>7818548</v>
          </cell>
        </row>
        <row r="1260">
          <cell r="F1260">
            <v>0</v>
          </cell>
          <cell r="H1260" t="str">
            <v>7818609</v>
          </cell>
        </row>
        <row r="1261">
          <cell r="F1261">
            <v>0</v>
          </cell>
          <cell r="H1261" t="str">
            <v>7818700</v>
          </cell>
        </row>
        <row r="1262">
          <cell r="F1262">
            <v>0</v>
          </cell>
          <cell r="H1262" t="str">
            <v>7818815</v>
          </cell>
        </row>
        <row r="1263">
          <cell r="F1263">
            <v>0</v>
          </cell>
          <cell r="H1263" t="str">
            <v>7818844</v>
          </cell>
        </row>
        <row r="1264">
          <cell r="F1264">
            <v>0</v>
          </cell>
          <cell r="H1264" t="str">
            <v>7818844</v>
          </cell>
        </row>
        <row r="1265">
          <cell r="F1265">
            <v>0</v>
          </cell>
          <cell r="H1265" t="str">
            <v>8000135</v>
          </cell>
        </row>
        <row r="1266">
          <cell r="F1266">
            <v>0</v>
          </cell>
          <cell r="H1266" t="str">
            <v>8000136</v>
          </cell>
        </row>
        <row r="1267">
          <cell r="F1267">
            <v>0</v>
          </cell>
          <cell r="H1267" t="str">
            <v>6325</v>
          </cell>
        </row>
        <row r="1268">
          <cell r="F1268">
            <v>0</v>
          </cell>
          <cell r="H1268" t="str">
            <v>29901</v>
          </cell>
        </row>
        <row r="1269">
          <cell r="F1269">
            <v>0</v>
          </cell>
          <cell r="H1269" t="str">
            <v>10341</v>
          </cell>
        </row>
        <row r="1270">
          <cell r="F1270">
            <v>0</v>
          </cell>
          <cell r="H1270" t="str">
            <v>24183</v>
          </cell>
        </row>
        <row r="1271">
          <cell r="F1271">
            <v>0</v>
          </cell>
          <cell r="H1271" t="str">
            <v>24431</v>
          </cell>
        </row>
        <row r="1272">
          <cell r="F1272">
            <v>0</v>
          </cell>
          <cell r="H1272" t="str">
            <v>28105</v>
          </cell>
        </row>
        <row r="1273">
          <cell r="F1273">
            <v>0</v>
          </cell>
          <cell r="H1273" t="str">
            <v>28239</v>
          </cell>
        </row>
        <row r="1274">
          <cell r="F1274">
            <v>0</v>
          </cell>
          <cell r="H1274" t="str">
            <v>28239</v>
          </cell>
        </row>
        <row r="1275">
          <cell r="F1275">
            <v>0</v>
          </cell>
          <cell r="H1275" t="str">
            <v>29044</v>
          </cell>
        </row>
        <row r="1276">
          <cell r="F1276">
            <v>0</v>
          </cell>
          <cell r="H1276" t="str">
            <v>29242</v>
          </cell>
        </row>
        <row r="1277">
          <cell r="F1277">
            <v>0</v>
          </cell>
          <cell r="H1277" t="str">
            <v>7817287</v>
          </cell>
        </row>
        <row r="1278">
          <cell r="F1278">
            <v>0</v>
          </cell>
          <cell r="H1278" t="str">
            <v>7817702</v>
          </cell>
        </row>
        <row r="1279">
          <cell r="F1279">
            <v>0</v>
          </cell>
          <cell r="H1279" t="str">
            <v>7818131</v>
          </cell>
        </row>
        <row r="1280">
          <cell r="F1280">
            <v>0</v>
          </cell>
          <cell r="H1280" t="str">
            <v>7818429</v>
          </cell>
        </row>
        <row r="1281">
          <cell r="F1281">
            <v>0</v>
          </cell>
          <cell r="H1281" t="str">
            <v>966429</v>
          </cell>
        </row>
        <row r="1282">
          <cell r="F1282">
            <v>0</v>
          </cell>
          <cell r="H1282" t="str">
            <v>6325</v>
          </cell>
        </row>
        <row r="1283">
          <cell r="F1283">
            <v>0</v>
          </cell>
          <cell r="H1283" t="str">
            <v>11209</v>
          </cell>
        </row>
        <row r="1284">
          <cell r="F1284">
            <v>0</v>
          </cell>
          <cell r="H1284" t="str">
            <v>11599</v>
          </cell>
        </row>
        <row r="1285">
          <cell r="F1285">
            <v>0</v>
          </cell>
          <cell r="H1285" t="str">
            <v>12036</v>
          </cell>
        </row>
        <row r="1286">
          <cell r="F1286">
            <v>0</v>
          </cell>
          <cell r="H1286" t="str">
            <v>12036</v>
          </cell>
        </row>
        <row r="1287">
          <cell r="F1287">
            <v>0</v>
          </cell>
          <cell r="H1287" t="str">
            <v>13133</v>
          </cell>
        </row>
        <row r="1288">
          <cell r="F1288">
            <v>0</v>
          </cell>
          <cell r="H1288" t="str">
            <v>13133</v>
          </cell>
        </row>
        <row r="1289">
          <cell r="F1289">
            <v>0</v>
          </cell>
          <cell r="H1289" t="str">
            <v>15118</v>
          </cell>
        </row>
        <row r="1290">
          <cell r="F1290">
            <v>0</v>
          </cell>
          <cell r="H1290" t="str">
            <v>17302</v>
          </cell>
        </row>
        <row r="1291">
          <cell r="F1291">
            <v>0</v>
          </cell>
          <cell r="H1291" t="str">
            <v>23841</v>
          </cell>
        </row>
        <row r="1292">
          <cell r="F1292">
            <v>0</v>
          </cell>
          <cell r="H1292" t="str">
            <v>24333</v>
          </cell>
        </row>
        <row r="1293">
          <cell r="F1293">
            <v>0</v>
          </cell>
          <cell r="H1293" t="str">
            <v>24431</v>
          </cell>
        </row>
        <row r="1294">
          <cell r="F1294">
            <v>0</v>
          </cell>
          <cell r="H1294" t="str">
            <v>24504</v>
          </cell>
        </row>
        <row r="1295">
          <cell r="F1295">
            <v>0</v>
          </cell>
          <cell r="H1295" t="str">
            <v>24504</v>
          </cell>
        </row>
        <row r="1296">
          <cell r="F1296">
            <v>0</v>
          </cell>
          <cell r="H1296" t="str">
            <v>24504</v>
          </cell>
        </row>
        <row r="1297">
          <cell r="F1297">
            <v>0</v>
          </cell>
          <cell r="H1297" t="str">
            <v>24504</v>
          </cell>
        </row>
        <row r="1298">
          <cell r="F1298">
            <v>0</v>
          </cell>
          <cell r="H1298" t="str">
            <v>24504</v>
          </cell>
        </row>
        <row r="1299">
          <cell r="F1299">
            <v>0</v>
          </cell>
          <cell r="H1299" t="str">
            <v>24504</v>
          </cell>
        </row>
        <row r="1300">
          <cell r="F1300">
            <v>0</v>
          </cell>
          <cell r="H1300" t="str">
            <v>24504</v>
          </cell>
        </row>
        <row r="1301">
          <cell r="F1301">
            <v>0</v>
          </cell>
          <cell r="H1301" t="str">
            <v>26103</v>
          </cell>
        </row>
        <row r="1302">
          <cell r="F1302">
            <v>0</v>
          </cell>
          <cell r="H1302" t="str">
            <v>26925</v>
          </cell>
        </row>
        <row r="1303">
          <cell r="F1303">
            <v>0</v>
          </cell>
          <cell r="H1303" t="str">
            <v>27737</v>
          </cell>
        </row>
        <row r="1304">
          <cell r="F1304">
            <v>0</v>
          </cell>
          <cell r="H1304" t="str">
            <v>27883</v>
          </cell>
        </row>
        <row r="1305">
          <cell r="F1305">
            <v>0</v>
          </cell>
          <cell r="H1305" t="str">
            <v>28239</v>
          </cell>
        </row>
        <row r="1306">
          <cell r="F1306">
            <v>0</v>
          </cell>
          <cell r="H1306" t="str">
            <v>28239</v>
          </cell>
        </row>
        <row r="1307">
          <cell r="F1307">
            <v>0</v>
          </cell>
          <cell r="H1307" t="str">
            <v>28351</v>
          </cell>
        </row>
        <row r="1308">
          <cell r="F1308">
            <v>0</v>
          </cell>
          <cell r="H1308" t="str">
            <v>28686</v>
          </cell>
        </row>
        <row r="1309">
          <cell r="F1309">
            <v>0</v>
          </cell>
          <cell r="H1309" t="str">
            <v>29094</v>
          </cell>
        </row>
        <row r="1310">
          <cell r="F1310">
            <v>0</v>
          </cell>
          <cell r="H1310" t="str">
            <v>29094</v>
          </cell>
        </row>
        <row r="1311">
          <cell r="F1311">
            <v>0</v>
          </cell>
          <cell r="H1311" t="str">
            <v>29171</v>
          </cell>
        </row>
        <row r="1312">
          <cell r="F1312">
            <v>0</v>
          </cell>
          <cell r="H1312" t="str">
            <v>29376</v>
          </cell>
        </row>
        <row r="1313">
          <cell r="F1313">
            <v>0</v>
          </cell>
          <cell r="H1313" t="str">
            <v>30435</v>
          </cell>
        </row>
        <row r="1314">
          <cell r="F1314">
            <v>0</v>
          </cell>
          <cell r="H1314" t="str">
            <v>92640</v>
          </cell>
        </row>
        <row r="1315">
          <cell r="F1315">
            <v>0</v>
          </cell>
          <cell r="H1315" t="str">
            <v>92640</v>
          </cell>
        </row>
        <row r="1316">
          <cell r="F1316">
            <v>0</v>
          </cell>
          <cell r="H1316" t="str">
            <v>808806</v>
          </cell>
        </row>
        <row r="1317">
          <cell r="F1317">
            <v>0</v>
          </cell>
          <cell r="H1317" t="str">
            <v>871925</v>
          </cell>
        </row>
        <row r="1318">
          <cell r="F1318">
            <v>0</v>
          </cell>
          <cell r="H1318" t="str">
            <v>871940</v>
          </cell>
        </row>
        <row r="1319">
          <cell r="F1319">
            <v>0</v>
          </cell>
          <cell r="H1319" t="str">
            <v>901746</v>
          </cell>
        </row>
        <row r="1320">
          <cell r="F1320">
            <v>0</v>
          </cell>
          <cell r="H1320" t="str">
            <v>901747</v>
          </cell>
        </row>
        <row r="1321">
          <cell r="F1321">
            <v>0</v>
          </cell>
          <cell r="H1321" t="str">
            <v>7817147</v>
          </cell>
        </row>
        <row r="1322">
          <cell r="F1322">
            <v>0</v>
          </cell>
          <cell r="H1322" t="str">
            <v>7817156</v>
          </cell>
        </row>
        <row r="1323">
          <cell r="F1323">
            <v>0</v>
          </cell>
          <cell r="H1323" t="str">
            <v>7817432</v>
          </cell>
        </row>
        <row r="1324">
          <cell r="F1324">
            <v>0</v>
          </cell>
          <cell r="H1324" t="str">
            <v>7817432</v>
          </cell>
        </row>
        <row r="1325">
          <cell r="F1325">
            <v>0</v>
          </cell>
          <cell r="H1325" t="str">
            <v>7817432</v>
          </cell>
        </row>
        <row r="1326">
          <cell r="F1326">
            <v>0</v>
          </cell>
          <cell r="H1326" t="str">
            <v>7817576</v>
          </cell>
        </row>
        <row r="1327">
          <cell r="F1327">
            <v>0</v>
          </cell>
          <cell r="H1327" t="str">
            <v>7817647</v>
          </cell>
        </row>
        <row r="1328">
          <cell r="F1328">
            <v>0</v>
          </cell>
          <cell r="H1328" t="str">
            <v>7817668</v>
          </cell>
        </row>
        <row r="1329">
          <cell r="F1329">
            <v>0</v>
          </cell>
          <cell r="H1329" t="str">
            <v>7817871</v>
          </cell>
        </row>
        <row r="1330">
          <cell r="F1330">
            <v>0</v>
          </cell>
          <cell r="H1330" t="str">
            <v>7818349</v>
          </cell>
        </row>
        <row r="1331">
          <cell r="F1331">
            <v>0</v>
          </cell>
          <cell r="H1331" t="str">
            <v>7818358</v>
          </cell>
        </row>
        <row r="1332">
          <cell r="F1332">
            <v>0</v>
          </cell>
          <cell r="H1332" t="str">
            <v>7818388</v>
          </cell>
        </row>
        <row r="1333">
          <cell r="F1333">
            <v>0</v>
          </cell>
          <cell r="H1333" t="str">
            <v>7818426</v>
          </cell>
        </row>
        <row r="1334">
          <cell r="F1334">
            <v>0</v>
          </cell>
          <cell r="H1334" t="str">
            <v>7818609</v>
          </cell>
        </row>
        <row r="1335">
          <cell r="F1335">
            <v>0</v>
          </cell>
          <cell r="H1335" t="str">
            <v>7818813</v>
          </cell>
        </row>
        <row r="1336">
          <cell r="F1336">
            <v>0</v>
          </cell>
          <cell r="H1336" t="str">
            <v>26759</v>
          </cell>
        </row>
        <row r="1337">
          <cell r="F1337">
            <v>0</v>
          </cell>
          <cell r="H1337" t="str">
            <v>30649</v>
          </cell>
        </row>
        <row r="1338">
          <cell r="F1338">
            <v>0</v>
          </cell>
          <cell r="H1338" t="str">
            <v>11460</v>
          </cell>
        </row>
        <row r="1339">
          <cell r="F1339">
            <v>0</v>
          </cell>
          <cell r="H1339" t="str">
            <v>26968</v>
          </cell>
        </row>
        <row r="1340">
          <cell r="F1340">
            <v>0</v>
          </cell>
          <cell r="H1340" t="str">
            <v>27254</v>
          </cell>
        </row>
        <row r="1341">
          <cell r="F1341">
            <v>0</v>
          </cell>
          <cell r="H1341" t="str">
            <v>27820</v>
          </cell>
        </row>
        <row r="1342">
          <cell r="F1342">
            <v>0</v>
          </cell>
          <cell r="H1342" t="str">
            <v>28105</v>
          </cell>
        </row>
        <row r="1343">
          <cell r="F1343">
            <v>0</v>
          </cell>
          <cell r="H1343" t="str">
            <v>28105</v>
          </cell>
        </row>
        <row r="1344">
          <cell r="F1344">
            <v>0</v>
          </cell>
          <cell r="H1344" t="str">
            <v>29094</v>
          </cell>
        </row>
        <row r="1345">
          <cell r="F1345">
            <v>0</v>
          </cell>
          <cell r="H1345" t="str">
            <v>29120</v>
          </cell>
        </row>
        <row r="1346">
          <cell r="F1346">
            <v>0</v>
          </cell>
          <cell r="H1346" t="str">
            <v>29242</v>
          </cell>
        </row>
        <row r="1347">
          <cell r="F1347">
            <v>0</v>
          </cell>
          <cell r="H1347" t="str">
            <v>29594</v>
          </cell>
        </row>
        <row r="1348">
          <cell r="F1348">
            <v>0</v>
          </cell>
          <cell r="H1348" t="str">
            <v>29668</v>
          </cell>
        </row>
        <row r="1349">
          <cell r="F1349">
            <v>0</v>
          </cell>
          <cell r="H1349" t="str">
            <v>29969</v>
          </cell>
        </row>
        <row r="1350">
          <cell r="F1350">
            <v>0</v>
          </cell>
          <cell r="H1350" t="str">
            <v>871925</v>
          </cell>
        </row>
        <row r="1351">
          <cell r="F1351">
            <v>0</v>
          </cell>
          <cell r="H1351" t="str">
            <v>871925</v>
          </cell>
        </row>
        <row r="1352">
          <cell r="F1352">
            <v>0</v>
          </cell>
          <cell r="H1352" t="str">
            <v>7817914</v>
          </cell>
        </row>
        <row r="1353">
          <cell r="F1353">
            <v>0</v>
          </cell>
          <cell r="H1353" t="str">
            <v>7917</v>
          </cell>
        </row>
        <row r="1354">
          <cell r="F1354">
            <v>0</v>
          </cell>
          <cell r="H1354" t="str">
            <v>14553</v>
          </cell>
        </row>
        <row r="1355">
          <cell r="F1355">
            <v>0</v>
          </cell>
          <cell r="H1355" t="str">
            <v>24504</v>
          </cell>
        </row>
        <row r="1356">
          <cell r="F1356">
            <v>0</v>
          </cell>
          <cell r="H1356" t="str">
            <v>24504</v>
          </cell>
        </row>
        <row r="1357">
          <cell r="F1357">
            <v>0</v>
          </cell>
          <cell r="H1357" t="str">
            <v>25498</v>
          </cell>
        </row>
        <row r="1358">
          <cell r="F1358">
            <v>0</v>
          </cell>
          <cell r="H1358" t="str">
            <v>26205</v>
          </cell>
        </row>
        <row r="1359">
          <cell r="F1359">
            <v>0</v>
          </cell>
          <cell r="H1359" t="str">
            <v>27170</v>
          </cell>
        </row>
        <row r="1360">
          <cell r="F1360">
            <v>0</v>
          </cell>
          <cell r="H1360" t="str">
            <v>28239</v>
          </cell>
        </row>
        <row r="1361">
          <cell r="F1361">
            <v>0</v>
          </cell>
          <cell r="H1361" t="str">
            <v>28580</v>
          </cell>
        </row>
        <row r="1362">
          <cell r="F1362">
            <v>0</v>
          </cell>
          <cell r="H1362" t="str">
            <v>29252</v>
          </cell>
        </row>
        <row r="1363">
          <cell r="F1363">
            <v>0</v>
          </cell>
          <cell r="H1363" t="str">
            <v>29252</v>
          </cell>
        </row>
        <row r="1364">
          <cell r="F1364">
            <v>0</v>
          </cell>
          <cell r="H1364" t="str">
            <v>29391</v>
          </cell>
        </row>
        <row r="1365">
          <cell r="F1365">
            <v>0</v>
          </cell>
          <cell r="H1365" t="str">
            <v>29391</v>
          </cell>
        </row>
        <row r="1366">
          <cell r="F1366">
            <v>0</v>
          </cell>
          <cell r="H1366" t="str">
            <v>29435</v>
          </cell>
        </row>
        <row r="1367">
          <cell r="F1367">
            <v>0</v>
          </cell>
          <cell r="H1367" t="str">
            <v>29668</v>
          </cell>
        </row>
        <row r="1368">
          <cell r="F1368">
            <v>0</v>
          </cell>
          <cell r="H1368" t="str">
            <v>29774</v>
          </cell>
        </row>
        <row r="1369">
          <cell r="F1369">
            <v>0</v>
          </cell>
          <cell r="H1369" t="str">
            <v>29901</v>
          </cell>
        </row>
        <row r="1370">
          <cell r="F1370">
            <v>0</v>
          </cell>
          <cell r="H1370" t="str">
            <v>30172</v>
          </cell>
        </row>
        <row r="1371">
          <cell r="F1371">
            <v>0</v>
          </cell>
          <cell r="H1371" t="str">
            <v>30172</v>
          </cell>
        </row>
        <row r="1372">
          <cell r="F1372">
            <v>0</v>
          </cell>
          <cell r="H1372" t="str">
            <v>30649</v>
          </cell>
        </row>
        <row r="1373">
          <cell r="F1373">
            <v>0</v>
          </cell>
          <cell r="H1373" t="str">
            <v>871925</v>
          </cell>
        </row>
        <row r="1374">
          <cell r="F1374">
            <v>0</v>
          </cell>
          <cell r="H1374" t="str">
            <v>871925</v>
          </cell>
        </row>
        <row r="1375">
          <cell r="F1375">
            <v>0</v>
          </cell>
          <cell r="H1375" t="str">
            <v>7817421</v>
          </cell>
        </row>
        <row r="1376">
          <cell r="F1376">
            <v>0</v>
          </cell>
          <cell r="H1376" t="str">
            <v>7817668</v>
          </cell>
        </row>
        <row r="1377">
          <cell r="F1377">
            <v>0</v>
          </cell>
          <cell r="H1377" t="str">
            <v>7818181</v>
          </cell>
        </row>
        <row r="1378">
          <cell r="F1378">
            <v>0</v>
          </cell>
          <cell r="H1378" t="str">
            <v>7818181</v>
          </cell>
        </row>
        <row r="1379">
          <cell r="F1379">
            <v>0</v>
          </cell>
          <cell r="H1379" t="str">
            <v>7818540</v>
          </cell>
        </row>
        <row r="1380">
          <cell r="F1380">
            <v>0</v>
          </cell>
          <cell r="H1380" t="str">
            <v>7818632</v>
          </cell>
        </row>
        <row r="1381">
          <cell r="F1381">
            <v>0</v>
          </cell>
          <cell r="H1381" t="str">
            <v>15118</v>
          </cell>
        </row>
        <row r="1382">
          <cell r="F1382">
            <v>0</v>
          </cell>
          <cell r="H1382" t="str">
            <v>24504</v>
          </cell>
        </row>
        <row r="1383">
          <cell r="F1383">
            <v>0</v>
          </cell>
          <cell r="H1383" t="str">
            <v>24504</v>
          </cell>
        </row>
        <row r="1384">
          <cell r="F1384">
            <v>0</v>
          </cell>
          <cell r="H1384" t="str">
            <v>24504</v>
          </cell>
        </row>
        <row r="1385">
          <cell r="F1385">
            <v>0</v>
          </cell>
          <cell r="H1385" t="str">
            <v>24504</v>
          </cell>
        </row>
        <row r="1386">
          <cell r="F1386">
            <v>0</v>
          </cell>
          <cell r="H1386" t="str">
            <v>24504</v>
          </cell>
        </row>
        <row r="1387">
          <cell r="F1387">
            <v>0</v>
          </cell>
          <cell r="H1387" t="str">
            <v>24504</v>
          </cell>
        </row>
        <row r="1388">
          <cell r="F1388">
            <v>0</v>
          </cell>
          <cell r="H1388" t="str">
            <v>24504</v>
          </cell>
        </row>
        <row r="1389">
          <cell r="F1389">
            <v>0</v>
          </cell>
          <cell r="H1389" t="str">
            <v>24504</v>
          </cell>
        </row>
        <row r="1390">
          <cell r="F1390">
            <v>0</v>
          </cell>
          <cell r="H1390" t="str">
            <v>24504</v>
          </cell>
        </row>
        <row r="1391">
          <cell r="F1391">
            <v>0</v>
          </cell>
          <cell r="H1391" t="str">
            <v>24504</v>
          </cell>
        </row>
        <row r="1392">
          <cell r="F1392">
            <v>0</v>
          </cell>
          <cell r="H1392" t="str">
            <v>24504</v>
          </cell>
        </row>
        <row r="1393">
          <cell r="F1393">
            <v>0</v>
          </cell>
          <cell r="H1393" t="str">
            <v>24504</v>
          </cell>
        </row>
        <row r="1394">
          <cell r="F1394">
            <v>0</v>
          </cell>
          <cell r="H1394" t="str">
            <v>25498</v>
          </cell>
        </row>
        <row r="1395">
          <cell r="F1395">
            <v>0</v>
          </cell>
          <cell r="H1395" t="str">
            <v>25498</v>
          </cell>
        </row>
        <row r="1396">
          <cell r="F1396">
            <v>0</v>
          </cell>
          <cell r="H1396" t="str">
            <v>26561</v>
          </cell>
        </row>
        <row r="1397">
          <cell r="F1397">
            <v>0</v>
          </cell>
          <cell r="H1397" t="str">
            <v>27820</v>
          </cell>
        </row>
        <row r="1398">
          <cell r="F1398">
            <v>0</v>
          </cell>
          <cell r="H1398" t="str">
            <v>27820</v>
          </cell>
        </row>
        <row r="1399">
          <cell r="F1399">
            <v>0</v>
          </cell>
          <cell r="H1399" t="str">
            <v>29244</v>
          </cell>
        </row>
        <row r="1400">
          <cell r="F1400">
            <v>0</v>
          </cell>
          <cell r="H1400" t="str">
            <v>29604</v>
          </cell>
        </row>
        <row r="1401">
          <cell r="F1401">
            <v>0</v>
          </cell>
          <cell r="H1401" t="str">
            <v>29668</v>
          </cell>
        </row>
        <row r="1402">
          <cell r="F1402">
            <v>0</v>
          </cell>
          <cell r="H1402" t="str">
            <v>29668</v>
          </cell>
        </row>
        <row r="1403">
          <cell r="F1403">
            <v>0</v>
          </cell>
          <cell r="H1403" t="str">
            <v>29672</v>
          </cell>
        </row>
        <row r="1404">
          <cell r="F1404">
            <v>0</v>
          </cell>
          <cell r="H1404" t="str">
            <v>29835</v>
          </cell>
        </row>
        <row r="1405">
          <cell r="F1405">
            <v>0</v>
          </cell>
          <cell r="H1405" t="str">
            <v>29927</v>
          </cell>
        </row>
        <row r="1406">
          <cell r="F1406">
            <v>0</v>
          </cell>
          <cell r="H1406" t="str">
            <v>30485</v>
          </cell>
        </row>
        <row r="1407">
          <cell r="F1407">
            <v>0</v>
          </cell>
          <cell r="H1407" t="str">
            <v>30487</v>
          </cell>
        </row>
        <row r="1408">
          <cell r="F1408">
            <v>0</v>
          </cell>
          <cell r="H1408" t="str">
            <v>30840</v>
          </cell>
        </row>
        <row r="1409">
          <cell r="F1409">
            <v>0</v>
          </cell>
          <cell r="H1409" t="str">
            <v>862780</v>
          </cell>
        </row>
        <row r="1410">
          <cell r="F1410">
            <v>0</v>
          </cell>
          <cell r="H1410" t="str">
            <v>7817277</v>
          </cell>
        </row>
        <row r="1411">
          <cell r="F1411">
            <v>0</v>
          </cell>
          <cell r="H1411" t="str">
            <v>7817588</v>
          </cell>
        </row>
        <row r="1412">
          <cell r="F1412">
            <v>0</v>
          </cell>
          <cell r="H1412" t="str">
            <v>7817827</v>
          </cell>
        </row>
        <row r="1413">
          <cell r="F1413">
            <v>0</v>
          </cell>
          <cell r="H1413" t="str">
            <v>7817918</v>
          </cell>
        </row>
        <row r="1414">
          <cell r="F1414">
            <v>0</v>
          </cell>
          <cell r="H1414" t="str">
            <v>12036</v>
          </cell>
        </row>
        <row r="1415">
          <cell r="F1415">
            <v>13.89</v>
          </cell>
          <cell r="H1415" t="str">
            <v>5573</v>
          </cell>
        </row>
        <row r="1416">
          <cell r="F1416">
            <v>2.85</v>
          </cell>
          <cell r="H1416" t="str">
            <v>5761</v>
          </cell>
        </row>
        <row r="1417">
          <cell r="F1417">
            <v>3.35</v>
          </cell>
          <cell r="H1417" t="str">
            <v>6325</v>
          </cell>
        </row>
        <row r="1418">
          <cell r="F1418">
            <v>43.8</v>
          </cell>
          <cell r="H1418" t="str">
            <v>11006</v>
          </cell>
        </row>
        <row r="1419">
          <cell r="F1419">
            <v>1.4</v>
          </cell>
          <cell r="H1419" t="str">
            <v>11209</v>
          </cell>
        </row>
        <row r="1420">
          <cell r="F1420">
            <v>2.4500000000000002</v>
          </cell>
          <cell r="H1420" t="str">
            <v>12036</v>
          </cell>
        </row>
        <row r="1421">
          <cell r="F1421">
            <v>6.42</v>
          </cell>
          <cell r="H1421" t="str">
            <v>12190</v>
          </cell>
        </row>
        <row r="1422">
          <cell r="F1422">
            <v>12.09</v>
          </cell>
          <cell r="H1422" t="str">
            <v>12363</v>
          </cell>
        </row>
        <row r="1423">
          <cell r="F1423">
            <v>7.49</v>
          </cell>
          <cell r="H1423" t="str">
            <v>13133</v>
          </cell>
        </row>
        <row r="1424">
          <cell r="F1424">
            <v>3.23</v>
          </cell>
          <cell r="H1424" t="str">
            <v>13133</v>
          </cell>
        </row>
        <row r="1425">
          <cell r="F1425">
            <v>10.02</v>
          </cell>
          <cell r="H1425" t="str">
            <v>13183</v>
          </cell>
        </row>
        <row r="1426">
          <cell r="F1426">
            <v>18.489999999999998</v>
          </cell>
          <cell r="H1426" t="str">
            <v>13485</v>
          </cell>
        </row>
        <row r="1427">
          <cell r="F1427">
            <v>16.920000000000002</v>
          </cell>
          <cell r="H1427" t="str">
            <v>13485</v>
          </cell>
        </row>
        <row r="1428">
          <cell r="F1428">
            <v>6.44</v>
          </cell>
          <cell r="H1428" t="str">
            <v>13485</v>
          </cell>
        </row>
        <row r="1429">
          <cell r="F1429">
            <v>1.24</v>
          </cell>
          <cell r="H1429" t="str">
            <v>13668</v>
          </cell>
        </row>
        <row r="1430">
          <cell r="F1430">
            <v>1.28</v>
          </cell>
          <cell r="H1430" t="str">
            <v>15118</v>
          </cell>
        </row>
        <row r="1431">
          <cell r="F1431">
            <v>6.77</v>
          </cell>
          <cell r="H1431" t="str">
            <v>16330</v>
          </cell>
        </row>
        <row r="1432">
          <cell r="F1432">
            <v>4.71</v>
          </cell>
          <cell r="H1432" t="str">
            <v>17302</v>
          </cell>
        </row>
        <row r="1433">
          <cell r="F1433">
            <v>3.9</v>
          </cell>
          <cell r="H1433" t="str">
            <v>21231</v>
          </cell>
        </row>
        <row r="1434">
          <cell r="F1434">
            <v>5.36</v>
          </cell>
          <cell r="H1434" t="str">
            <v>21263</v>
          </cell>
        </row>
        <row r="1435">
          <cell r="F1435">
            <v>7.47</v>
          </cell>
          <cell r="H1435" t="str">
            <v>23727</v>
          </cell>
        </row>
        <row r="1436">
          <cell r="F1436">
            <v>1.1599999999999999</v>
          </cell>
          <cell r="H1436" t="str">
            <v>23735</v>
          </cell>
        </row>
        <row r="1437">
          <cell r="F1437">
            <v>1.55</v>
          </cell>
          <cell r="H1437" t="str">
            <v>23835</v>
          </cell>
        </row>
        <row r="1438">
          <cell r="F1438">
            <v>1.76</v>
          </cell>
          <cell r="H1438" t="str">
            <v>23841</v>
          </cell>
        </row>
        <row r="1439">
          <cell r="F1439">
            <v>87.18</v>
          </cell>
          <cell r="H1439" t="str">
            <v>24040</v>
          </cell>
        </row>
        <row r="1440">
          <cell r="F1440">
            <v>1.37</v>
          </cell>
          <cell r="H1440" t="str">
            <v>24333</v>
          </cell>
        </row>
        <row r="1441">
          <cell r="F1441">
            <v>1.83</v>
          </cell>
          <cell r="H1441" t="str">
            <v>24431</v>
          </cell>
        </row>
        <row r="1442">
          <cell r="F1442">
            <v>3.78</v>
          </cell>
          <cell r="H1442" t="str">
            <v>24431</v>
          </cell>
        </row>
        <row r="1443">
          <cell r="F1443">
            <v>8.5399999999999991</v>
          </cell>
          <cell r="H1443" t="str">
            <v>24504</v>
          </cell>
        </row>
        <row r="1444">
          <cell r="F1444">
            <v>3.38</v>
          </cell>
          <cell r="H1444" t="str">
            <v>24504</v>
          </cell>
        </row>
        <row r="1445">
          <cell r="F1445">
            <v>3.09</v>
          </cell>
          <cell r="H1445" t="str">
            <v>24504</v>
          </cell>
        </row>
        <row r="1446">
          <cell r="F1446">
            <v>7.86</v>
          </cell>
          <cell r="H1446" t="str">
            <v>24504</v>
          </cell>
        </row>
        <row r="1447">
          <cell r="F1447">
            <v>3.9</v>
          </cell>
          <cell r="H1447" t="str">
            <v>24504</v>
          </cell>
        </row>
        <row r="1448">
          <cell r="F1448">
            <v>6.56</v>
          </cell>
          <cell r="H1448" t="str">
            <v>24504</v>
          </cell>
        </row>
        <row r="1449">
          <cell r="F1449">
            <v>7.1</v>
          </cell>
          <cell r="H1449" t="str">
            <v>24504</v>
          </cell>
        </row>
        <row r="1450">
          <cell r="F1450">
            <v>10.7</v>
          </cell>
          <cell r="H1450" t="str">
            <v>24504</v>
          </cell>
        </row>
        <row r="1451">
          <cell r="F1451">
            <v>3.55</v>
          </cell>
          <cell r="H1451" t="str">
            <v>24504</v>
          </cell>
        </row>
        <row r="1452">
          <cell r="F1452">
            <v>9.17</v>
          </cell>
          <cell r="H1452" t="str">
            <v>24504</v>
          </cell>
        </row>
        <row r="1453">
          <cell r="F1453">
            <v>6.08</v>
          </cell>
          <cell r="H1453" t="str">
            <v>24504</v>
          </cell>
        </row>
        <row r="1454">
          <cell r="F1454">
            <v>3.47</v>
          </cell>
          <cell r="H1454" t="str">
            <v>24504</v>
          </cell>
        </row>
        <row r="1455">
          <cell r="F1455">
            <v>13.26</v>
          </cell>
          <cell r="H1455" t="str">
            <v>24504</v>
          </cell>
        </row>
        <row r="1456">
          <cell r="F1456">
            <v>6.1</v>
          </cell>
          <cell r="H1456" t="str">
            <v>24504</v>
          </cell>
        </row>
        <row r="1457">
          <cell r="F1457">
            <v>6.05</v>
          </cell>
          <cell r="H1457" t="str">
            <v>24504</v>
          </cell>
        </row>
        <row r="1458">
          <cell r="F1458">
            <v>4.08</v>
          </cell>
          <cell r="H1458" t="str">
            <v>24504</v>
          </cell>
        </row>
        <row r="1459">
          <cell r="F1459">
            <v>6.08</v>
          </cell>
          <cell r="H1459" t="str">
            <v>24504</v>
          </cell>
        </row>
        <row r="1460">
          <cell r="F1460">
            <v>1.31</v>
          </cell>
          <cell r="H1460" t="str">
            <v>24504</v>
          </cell>
        </row>
        <row r="1461">
          <cell r="F1461">
            <v>8.43</v>
          </cell>
          <cell r="H1461" t="str">
            <v>24504</v>
          </cell>
        </row>
        <row r="1462">
          <cell r="F1462">
            <v>9.25</v>
          </cell>
          <cell r="H1462" t="str">
            <v>24504</v>
          </cell>
        </row>
        <row r="1463">
          <cell r="F1463">
            <v>3.2</v>
          </cell>
          <cell r="H1463" t="str">
            <v>24504</v>
          </cell>
        </row>
        <row r="1464">
          <cell r="F1464">
            <v>9.76</v>
          </cell>
          <cell r="H1464" t="str">
            <v>24504</v>
          </cell>
        </row>
        <row r="1465">
          <cell r="F1465">
            <v>7.29</v>
          </cell>
          <cell r="H1465" t="str">
            <v>24551</v>
          </cell>
        </row>
        <row r="1466">
          <cell r="F1466">
            <v>1.37</v>
          </cell>
          <cell r="H1466" t="str">
            <v>24603</v>
          </cell>
        </row>
        <row r="1467">
          <cell r="F1467">
            <v>5.34</v>
          </cell>
          <cell r="H1467" t="str">
            <v>24945</v>
          </cell>
        </row>
        <row r="1468">
          <cell r="F1468">
            <v>2.2400000000000002</v>
          </cell>
          <cell r="H1468" t="str">
            <v>25041</v>
          </cell>
        </row>
        <row r="1469">
          <cell r="F1469">
            <v>1.64</v>
          </cell>
          <cell r="H1469" t="str">
            <v>25158</v>
          </cell>
        </row>
        <row r="1470">
          <cell r="F1470">
            <v>25.91</v>
          </cell>
          <cell r="H1470" t="str">
            <v>25498</v>
          </cell>
        </row>
        <row r="1471">
          <cell r="F1471">
            <v>14.2</v>
          </cell>
          <cell r="H1471" t="str">
            <v>25498</v>
          </cell>
        </row>
        <row r="1472">
          <cell r="F1472">
            <v>3.93</v>
          </cell>
          <cell r="H1472" t="str">
            <v>25498</v>
          </cell>
        </row>
        <row r="1473">
          <cell r="F1473">
            <v>11.23</v>
          </cell>
          <cell r="H1473" t="str">
            <v>25498</v>
          </cell>
        </row>
        <row r="1474">
          <cell r="F1474">
            <v>0.45</v>
          </cell>
          <cell r="H1474" t="str">
            <v>25498</v>
          </cell>
        </row>
        <row r="1475">
          <cell r="F1475">
            <v>59.58</v>
          </cell>
          <cell r="H1475" t="str">
            <v>25498</v>
          </cell>
        </row>
        <row r="1476">
          <cell r="F1476">
            <v>11.23</v>
          </cell>
          <cell r="H1476" t="str">
            <v>25498</v>
          </cell>
        </row>
        <row r="1477">
          <cell r="F1477">
            <v>5.34</v>
          </cell>
          <cell r="H1477" t="str">
            <v>25498</v>
          </cell>
        </row>
        <row r="1478">
          <cell r="F1478">
            <v>8.1199999999999992</v>
          </cell>
          <cell r="H1478" t="str">
            <v>25498</v>
          </cell>
        </row>
        <row r="1479">
          <cell r="F1479">
            <v>9.09</v>
          </cell>
          <cell r="H1479" t="str">
            <v>25498</v>
          </cell>
        </row>
        <row r="1480">
          <cell r="F1480">
            <v>2.0099999999999998</v>
          </cell>
          <cell r="H1480" t="str">
            <v>26103</v>
          </cell>
        </row>
        <row r="1481">
          <cell r="F1481">
            <v>4.0599999999999996</v>
          </cell>
          <cell r="H1481" t="str">
            <v>26372</v>
          </cell>
        </row>
        <row r="1482">
          <cell r="F1482">
            <v>53.02</v>
          </cell>
          <cell r="H1482" t="str">
            <v>26398</v>
          </cell>
        </row>
        <row r="1483">
          <cell r="F1483">
            <v>1.63</v>
          </cell>
          <cell r="H1483" t="str">
            <v>26458</v>
          </cell>
        </row>
        <row r="1484">
          <cell r="F1484">
            <v>3.32</v>
          </cell>
          <cell r="H1484" t="str">
            <v>26714</v>
          </cell>
        </row>
        <row r="1485">
          <cell r="F1485">
            <v>4.3</v>
          </cell>
          <cell r="H1485" t="str">
            <v>26729</v>
          </cell>
        </row>
        <row r="1486">
          <cell r="F1486">
            <v>3.21</v>
          </cell>
          <cell r="H1486" t="str">
            <v>26968</v>
          </cell>
        </row>
        <row r="1487">
          <cell r="F1487">
            <v>1.74</v>
          </cell>
          <cell r="H1487" t="str">
            <v>27254</v>
          </cell>
        </row>
        <row r="1488">
          <cell r="F1488">
            <v>7.42</v>
          </cell>
          <cell r="H1488" t="str">
            <v>27704</v>
          </cell>
        </row>
        <row r="1489">
          <cell r="F1489">
            <v>0</v>
          </cell>
          <cell r="H1489" t="str">
            <v>27704</v>
          </cell>
        </row>
        <row r="1490">
          <cell r="F1490">
            <v>0</v>
          </cell>
          <cell r="H1490" t="str">
            <v>27704</v>
          </cell>
        </row>
        <row r="1491">
          <cell r="F1491">
            <v>1.91</v>
          </cell>
          <cell r="H1491" t="str">
            <v>27704</v>
          </cell>
        </row>
        <row r="1492">
          <cell r="F1492">
            <v>12.93</v>
          </cell>
          <cell r="H1492" t="str">
            <v>27704</v>
          </cell>
        </row>
        <row r="1493">
          <cell r="F1493">
            <v>18.96</v>
          </cell>
          <cell r="H1493" t="str">
            <v>27704</v>
          </cell>
        </row>
        <row r="1494">
          <cell r="F1494">
            <v>0</v>
          </cell>
          <cell r="H1494" t="str">
            <v>27704</v>
          </cell>
        </row>
        <row r="1495">
          <cell r="F1495">
            <v>18.38</v>
          </cell>
          <cell r="H1495" t="str">
            <v>27820</v>
          </cell>
        </row>
        <row r="1496">
          <cell r="F1496">
            <v>7.8</v>
          </cell>
          <cell r="H1496" t="str">
            <v>27820</v>
          </cell>
        </row>
        <row r="1497">
          <cell r="F1497">
            <v>2.86</v>
          </cell>
          <cell r="H1497" t="str">
            <v>27820</v>
          </cell>
        </row>
        <row r="1498">
          <cell r="F1498">
            <v>2.2400000000000002</v>
          </cell>
          <cell r="H1498" t="str">
            <v>27820</v>
          </cell>
        </row>
        <row r="1499">
          <cell r="F1499">
            <v>7.92</v>
          </cell>
          <cell r="H1499" t="str">
            <v>28238</v>
          </cell>
        </row>
        <row r="1500">
          <cell r="F1500">
            <v>23.36</v>
          </cell>
          <cell r="H1500" t="str">
            <v>28239</v>
          </cell>
        </row>
        <row r="1501">
          <cell r="F1501">
            <v>23.5</v>
          </cell>
          <cell r="H1501" t="str">
            <v>28351</v>
          </cell>
        </row>
        <row r="1502">
          <cell r="F1502">
            <v>1.82</v>
          </cell>
          <cell r="H1502" t="str">
            <v>28502</v>
          </cell>
        </row>
        <row r="1503">
          <cell r="F1503">
            <v>18.63</v>
          </cell>
          <cell r="H1503" t="str">
            <v>28580</v>
          </cell>
        </row>
        <row r="1504">
          <cell r="F1504">
            <v>7.1</v>
          </cell>
          <cell r="H1504" t="str">
            <v>28686</v>
          </cell>
        </row>
        <row r="1505">
          <cell r="F1505">
            <v>3.84</v>
          </cell>
          <cell r="H1505" t="str">
            <v>28975</v>
          </cell>
        </row>
        <row r="1506">
          <cell r="F1506">
            <v>0.48</v>
          </cell>
          <cell r="H1506" t="str">
            <v>29044</v>
          </cell>
        </row>
        <row r="1507">
          <cell r="F1507">
            <v>0.08</v>
          </cell>
          <cell r="H1507" t="str">
            <v>29044</v>
          </cell>
        </row>
        <row r="1508">
          <cell r="F1508">
            <v>0.39</v>
          </cell>
          <cell r="H1508" t="str">
            <v>29094</v>
          </cell>
        </row>
        <row r="1509">
          <cell r="F1509">
            <v>8.35</v>
          </cell>
          <cell r="H1509" t="str">
            <v>29094</v>
          </cell>
        </row>
        <row r="1510">
          <cell r="F1510">
            <v>44.24</v>
          </cell>
          <cell r="H1510" t="str">
            <v>29171</v>
          </cell>
        </row>
        <row r="1511">
          <cell r="F1511">
            <v>4.12</v>
          </cell>
          <cell r="H1511" t="str">
            <v>29368</v>
          </cell>
        </row>
        <row r="1512">
          <cell r="F1512">
            <v>6.15</v>
          </cell>
          <cell r="H1512" t="str">
            <v>29435</v>
          </cell>
        </row>
        <row r="1513">
          <cell r="F1513">
            <v>3.01</v>
          </cell>
          <cell r="H1513" t="str">
            <v>29532</v>
          </cell>
        </row>
        <row r="1514">
          <cell r="F1514">
            <v>2.08</v>
          </cell>
          <cell r="H1514" t="str">
            <v>29752</v>
          </cell>
        </row>
        <row r="1515">
          <cell r="F1515">
            <v>2.4700000000000002</v>
          </cell>
          <cell r="H1515" t="str">
            <v>29756</v>
          </cell>
        </row>
        <row r="1516">
          <cell r="F1516">
            <v>8.9</v>
          </cell>
          <cell r="H1516" t="str">
            <v>29774</v>
          </cell>
        </row>
        <row r="1517">
          <cell r="F1517">
            <v>1.48</v>
          </cell>
          <cell r="H1517" t="str">
            <v>29804</v>
          </cell>
        </row>
        <row r="1518">
          <cell r="F1518">
            <v>4.2300000000000004</v>
          </cell>
          <cell r="H1518" t="str">
            <v>29834</v>
          </cell>
        </row>
        <row r="1519">
          <cell r="F1519">
            <v>1.89</v>
          </cell>
          <cell r="H1519" t="str">
            <v>29835</v>
          </cell>
        </row>
        <row r="1520">
          <cell r="F1520">
            <v>1.82</v>
          </cell>
          <cell r="H1520" t="str">
            <v>29839</v>
          </cell>
        </row>
        <row r="1521">
          <cell r="F1521">
            <v>0.42</v>
          </cell>
          <cell r="H1521" t="str">
            <v>29921</v>
          </cell>
        </row>
        <row r="1522">
          <cell r="F1522">
            <v>1.1399999999999999</v>
          </cell>
          <cell r="H1522" t="str">
            <v>30135</v>
          </cell>
        </row>
        <row r="1523">
          <cell r="F1523">
            <v>10.88</v>
          </cell>
          <cell r="H1523" t="str">
            <v>30172</v>
          </cell>
        </row>
        <row r="1524">
          <cell r="F1524">
            <v>3</v>
          </cell>
          <cell r="H1524" t="str">
            <v>30176</v>
          </cell>
        </row>
        <row r="1525">
          <cell r="F1525">
            <v>4.41</v>
          </cell>
          <cell r="H1525" t="str">
            <v>30267</v>
          </cell>
        </row>
        <row r="1526">
          <cell r="F1526">
            <v>3.91</v>
          </cell>
          <cell r="H1526" t="str">
            <v>30299</v>
          </cell>
        </row>
        <row r="1527">
          <cell r="F1527">
            <v>0.95</v>
          </cell>
          <cell r="H1527" t="str">
            <v>30300</v>
          </cell>
        </row>
        <row r="1528">
          <cell r="F1528">
            <v>0.5</v>
          </cell>
          <cell r="H1528" t="str">
            <v>30398</v>
          </cell>
        </row>
        <row r="1529">
          <cell r="F1529">
            <v>6.17</v>
          </cell>
          <cell r="H1529" t="str">
            <v>30425</v>
          </cell>
        </row>
        <row r="1530">
          <cell r="F1530">
            <v>0</v>
          </cell>
          <cell r="H1530" t="str">
            <v>30441</v>
          </cell>
        </row>
        <row r="1531">
          <cell r="F1531">
            <v>9.0399999999999991</v>
          </cell>
          <cell r="H1531" t="str">
            <v>30487</v>
          </cell>
        </row>
        <row r="1532">
          <cell r="F1532">
            <v>2.44</v>
          </cell>
          <cell r="H1532" t="str">
            <v>30609</v>
          </cell>
        </row>
        <row r="1533">
          <cell r="F1533">
            <v>6.56</v>
          </cell>
          <cell r="H1533" t="str">
            <v>30649</v>
          </cell>
        </row>
        <row r="1534">
          <cell r="F1534">
            <v>2.69</v>
          </cell>
          <cell r="H1534" t="str">
            <v>30720</v>
          </cell>
        </row>
        <row r="1535">
          <cell r="F1535">
            <v>1.67</v>
          </cell>
          <cell r="H1535" t="str">
            <v>30887</v>
          </cell>
        </row>
        <row r="1536">
          <cell r="F1536">
            <v>1.23</v>
          </cell>
          <cell r="H1536" t="str">
            <v>30941</v>
          </cell>
        </row>
        <row r="1537">
          <cell r="F1537">
            <v>11.3</v>
          </cell>
          <cell r="H1537" t="str">
            <v>31001</v>
          </cell>
        </row>
        <row r="1538">
          <cell r="F1538">
            <v>1.58</v>
          </cell>
          <cell r="H1538" t="str">
            <v>92640</v>
          </cell>
        </row>
        <row r="1539">
          <cell r="F1539">
            <v>0.69</v>
          </cell>
          <cell r="H1539" t="str">
            <v>808806</v>
          </cell>
        </row>
        <row r="1540">
          <cell r="F1540">
            <v>4.37</v>
          </cell>
          <cell r="H1540" t="str">
            <v>861256</v>
          </cell>
        </row>
        <row r="1541">
          <cell r="F1541">
            <v>4.93</v>
          </cell>
          <cell r="H1541" t="str">
            <v>871925</v>
          </cell>
        </row>
        <row r="1542">
          <cell r="F1542">
            <v>21.46</v>
          </cell>
          <cell r="H1542" t="str">
            <v>871925</v>
          </cell>
        </row>
        <row r="1543">
          <cell r="F1543">
            <v>2.17</v>
          </cell>
          <cell r="H1543" t="str">
            <v>871940</v>
          </cell>
        </row>
        <row r="1544">
          <cell r="F1544">
            <v>3.77</v>
          </cell>
          <cell r="H1544" t="str">
            <v>871967</v>
          </cell>
        </row>
        <row r="1545">
          <cell r="F1545">
            <v>3.02</v>
          </cell>
          <cell r="H1545" t="str">
            <v>873912</v>
          </cell>
        </row>
        <row r="1546">
          <cell r="F1546">
            <v>5.19</v>
          </cell>
          <cell r="H1546" t="str">
            <v>874082</v>
          </cell>
        </row>
        <row r="1547">
          <cell r="F1547">
            <v>4.2699999999999996</v>
          </cell>
          <cell r="H1547" t="str">
            <v>965527</v>
          </cell>
        </row>
        <row r="1548">
          <cell r="F1548">
            <v>6.94</v>
          </cell>
          <cell r="H1548" t="str">
            <v>966168</v>
          </cell>
        </row>
        <row r="1549">
          <cell r="F1549">
            <v>2.62</v>
          </cell>
          <cell r="H1549" t="str">
            <v>7817111</v>
          </cell>
        </row>
        <row r="1550">
          <cell r="F1550">
            <v>63.13</v>
          </cell>
          <cell r="H1550" t="str">
            <v>7817147</v>
          </cell>
        </row>
        <row r="1551">
          <cell r="F1551">
            <v>13.63</v>
          </cell>
          <cell r="H1551" t="str">
            <v>7817156</v>
          </cell>
        </row>
        <row r="1552">
          <cell r="F1552">
            <v>5.61</v>
          </cell>
          <cell r="H1552" t="str">
            <v>7817156</v>
          </cell>
        </row>
        <row r="1553">
          <cell r="F1553">
            <v>1.43</v>
          </cell>
          <cell r="H1553" t="str">
            <v>7817274</v>
          </cell>
        </row>
        <row r="1554">
          <cell r="F1554">
            <v>15.37</v>
          </cell>
          <cell r="H1554" t="str">
            <v>7817275</v>
          </cell>
        </row>
        <row r="1555">
          <cell r="F1555">
            <v>10.06</v>
          </cell>
          <cell r="H1555" t="str">
            <v>7817287</v>
          </cell>
        </row>
        <row r="1556">
          <cell r="F1556">
            <v>6.16</v>
          </cell>
          <cell r="H1556" t="str">
            <v>7817287</v>
          </cell>
        </row>
        <row r="1557">
          <cell r="F1557">
            <v>1.1100000000000001</v>
          </cell>
          <cell r="H1557" t="str">
            <v>7817306</v>
          </cell>
        </row>
        <row r="1558">
          <cell r="F1558">
            <v>2.92</v>
          </cell>
          <cell r="H1558" t="str">
            <v>7817396</v>
          </cell>
        </row>
        <row r="1559">
          <cell r="F1559">
            <v>4.08</v>
          </cell>
          <cell r="H1559" t="str">
            <v>7817421</v>
          </cell>
        </row>
        <row r="1560">
          <cell r="F1560">
            <v>3.65</v>
          </cell>
          <cell r="H1560" t="str">
            <v>7817432</v>
          </cell>
        </row>
        <row r="1561">
          <cell r="F1561">
            <v>3.97</v>
          </cell>
          <cell r="H1561" t="str">
            <v>7817432</v>
          </cell>
        </row>
        <row r="1562">
          <cell r="F1562">
            <v>2.97</v>
          </cell>
          <cell r="H1562" t="str">
            <v>7817432</v>
          </cell>
        </row>
        <row r="1563">
          <cell r="F1563">
            <v>2.17</v>
          </cell>
          <cell r="H1563" t="str">
            <v>7817438</v>
          </cell>
        </row>
        <row r="1564">
          <cell r="F1564">
            <v>8.43</v>
          </cell>
          <cell r="H1564" t="str">
            <v>7817443</v>
          </cell>
        </row>
        <row r="1565">
          <cell r="F1565">
            <v>27.26</v>
          </cell>
          <cell r="H1565" t="str">
            <v>7817542</v>
          </cell>
        </row>
        <row r="1566">
          <cell r="F1566">
            <v>8.84</v>
          </cell>
          <cell r="H1566" t="str">
            <v>7817576</v>
          </cell>
        </row>
        <row r="1567">
          <cell r="F1567">
            <v>26.07</v>
          </cell>
          <cell r="H1567" t="str">
            <v>7817576</v>
          </cell>
        </row>
        <row r="1568">
          <cell r="F1568">
            <v>2.0699999999999998</v>
          </cell>
          <cell r="H1568" t="str">
            <v>7817647</v>
          </cell>
        </row>
        <row r="1569">
          <cell r="F1569">
            <v>149.96</v>
          </cell>
          <cell r="H1569" t="str">
            <v>7817651</v>
          </cell>
        </row>
        <row r="1570">
          <cell r="F1570">
            <v>5.3</v>
          </cell>
          <cell r="H1570" t="str">
            <v>7817704</v>
          </cell>
        </row>
        <row r="1571">
          <cell r="F1571">
            <v>73.260000000000005</v>
          </cell>
          <cell r="H1571" t="str">
            <v>7817774</v>
          </cell>
        </row>
        <row r="1572">
          <cell r="F1572">
            <v>20.61</v>
          </cell>
          <cell r="H1572" t="str">
            <v>7817898</v>
          </cell>
        </row>
        <row r="1573">
          <cell r="F1573">
            <v>14.62</v>
          </cell>
          <cell r="H1573" t="str">
            <v>7817914</v>
          </cell>
        </row>
        <row r="1574">
          <cell r="F1574">
            <v>21.57</v>
          </cell>
          <cell r="H1574" t="str">
            <v>7817914</v>
          </cell>
        </row>
        <row r="1575">
          <cell r="F1575">
            <v>6.44</v>
          </cell>
          <cell r="H1575" t="str">
            <v>7817914</v>
          </cell>
        </row>
        <row r="1576">
          <cell r="F1576">
            <v>10.96</v>
          </cell>
          <cell r="H1576" t="str">
            <v>7817914</v>
          </cell>
        </row>
        <row r="1577">
          <cell r="F1577">
            <v>84.7</v>
          </cell>
          <cell r="H1577" t="str">
            <v>7818050</v>
          </cell>
        </row>
        <row r="1578">
          <cell r="F1578">
            <v>14.88</v>
          </cell>
          <cell r="H1578" t="str">
            <v>7818136</v>
          </cell>
        </row>
        <row r="1579">
          <cell r="F1579">
            <v>33.28</v>
          </cell>
          <cell r="H1579" t="str">
            <v>7818173</v>
          </cell>
        </row>
        <row r="1580">
          <cell r="F1580">
            <v>25.26</v>
          </cell>
          <cell r="H1580" t="str">
            <v>7818179</v>
          </cell>
        </row>
        <row r="1581">
          <cell r="F1581">
            <v>28.02</v>
          </cell>
          <cell r="H1581" t="str">
            <v>7818181</v>
          </cell>
        </row>
        <row r="1582">
          <cell r="F1582">
            <v>29.44</v>
          </cell>
          <cell r="H1582" t="str">
            <v>7818181</v>
          </cell>
        </row>
        <row r="1583">
          <cell r="F1583">
            <v>1.19</v>
          </cell>
          <cell r="H1583" t="str">
            <v>7818292</v>
          </cell>
        </row>
        <row r="1584">
          <cell r="F1584">
            <v>16.55</v>
          </cell>
          <cell r="H1584" t="str">
            <v>7818358</v>
          </cell>
        </row>
        <row r="1585">
          <cell r="F1585">
            <v>6.7</v>
          </cell>
          <cell r="H1585" t="str">
            <v>7818380</v>
          </cell>
        </row>
        <row r="1586">
          <cell r="F1586">
            <v>5.65</v>
          </cell>
          <cell r="H1586" t="str">
            <v>7818388</v>
          </cell>
        </row>
        <row r="1587">
          <cell r="F1587">
            <v>9.1300000000000008</v>
          </cell>
          <cell r="H1587" t="str">
            <v>7818388</v>
          </cell>
        </row>
        <row r="1588">
          <cell r="F1588">
            <v>0.42</v>
          </cell>
          <cell r="H1588" t="str">
            <v>7818426</v>
          </cell>
        </row>
        <row r="1589">
          <cell r="F1589">
            <v>13.16</v>
          </cell>
          <cell r="H1589" t="str">
            <v>7818465</v>
          </cell>
        </row>
        <row r="1590">
          <cell r="F1590">
            <v>1.54</v>
          </cell>
          <cell r="H1590" t="str">
            <v>7818579</v>
          </cell>
        </row>
        <row r="1591">
          <cell r="F1591">
            <v>1.1299999999999999</v>
          </cell>
          <cell r="H1591" t="str">
            <v>7818609</v>
          </cell>
        </row>
        <row r="1592">
          <cell r="F1592">
            <v>2.0499999999999998</v>
          </cell>
          <cell r="H1592" t="str">
            <v>7818613</v>
          </cell>
        </row>
        <row r="1593">
          <cell r="F1593">
            <v>8.3699999999999992</v>
          </cell>
          <cell r="H1593" t="str">
            <v>7818632</v>
          </cell>
        </row>
        <row r="1594">
          <cell r="F1594">
            <v>0.37</v>
          </cell>
          <cell r="H1594" t="str">
            <v>7818710</v>
          </cell>
        </row>
        <row r="1595">
          <cell r="F1595">
            <v>0.87</v>
          </cell>
          <cell r="H1595" t="str">
            <v>7818780</v>
          </cell>
        </row>
        <row r="1596">
          <cell r="F1596">
            <v>49.97</v>
          </cell>
          <cell r="H1596" t="str">
            <v>7818813</v>
          </cell>
        </row>
        <row r="1597">
          <cell r="F1597">
            <v>1.22</v>
          </cell>
          <cell r="H1597" t="str">
            <v>7818823</v>
          </cell>
        </row>
        <row r="1598">
          <cell r="F1598">
            <v>1.27</v>
          </cell>
          <cell r="H1598" t="str">
            <v>7818840</v>
          </cell>
        </row>
        <row r="1599">
          <cell r="F1599">
            <v>2.0699999999999998</v>
          </cell>
          <cell r="H1599" t="str">
            <v>7818844</v>
          </cell>
        </row>
        <row r="1600">
          <cell r="F1600">
            <v>3.75</v>
          </cell>
          <cell r="H1600" t="str">
            <v>8000127</v>
          </cell>
        </row>
        <row r="1601">
          <cell r="F1601">
            <v>0.81</v>
          </cell>
          <cell r="H1601" t="str">
            <v>8000128</v>
          </cell>
        </row>
        <row r="1602">
          <cell r="F1602">
            <v>10.7</v>
          </cell>
          <cell r="H1602" t="str">
            <v>8000133</v>
          </cell>
        </row>
      </sheetData>
      <sheetData sheetId="46">
        <row r="1">
          <cell r="A1" t="str">
            <v>LBSQL/WUTCDISIND</v>
          </cell>
          <cell r="G1">
            <v>55.349999999999994</v>
          </cell>
        </row>
        <row r="3">
          <cell r="A3" t="str">
            <v>Material Type</v>
          </cell>
          <cell r="D3" t="str">
            <v>Month</v>
          </cell>
          <cell r="G3" t="str">
            <v>Disposal'quantity</v>
          </cell>
          <cell r="J3" t="str">
            <v>Rev.'Dist'Code</v>
          </cell>
          <cell r="L3" t="str">
            <v>Container'Type</v>
          </cell>
        </row>
        <row r="4">
          <cell r="A4" t="str">
            <v>RCY</v>
          </cell>
          <cell r="D4">
            <v>1</v>
          </cell>
          <cell r="G4">
            <v>5.26</v>
          </cell>
          <cell r="J4" t="str">
            <v>7C</v>
          </cell>
          <cell r="L4" t="str">
            <v>IR</v>
          </cell>
        </row>
        <row r="5">
          <cell r="A5" t="str">
            <v>RCY</v>
          </cell>
          <cell r="D5">
            <v>3</v>
          </cell>
          <cell r="G5">
            <v>4.9400000000000004</v>
          </cell>
          <cell r="J5" t="str">
            <v>7C</v>
          </cell>
          <cell r="L5" t="str">
            <v>IR</v>
          </cell>
        </row>
        <row r="6">
          <cell r="A6" t="str">
            <v>RCY</v>
          </cell>
          <cell r="D6">
            <v>4</v>
          </cell>
          <cell r="G6">
            <v>3.76</v>
          </cell>
          <cell r="J6" t="str">
            <v>7C</v>
          </cell>
          <cell r="L6" t="str">
            <v>IR</v>
          </cell>
        </row>
        <row r="7">
          <cell r="A7" t="str">
            <v>RCY</v>
          </cell>
          <cell r="D7">
            <v>4</v>
          </cell>
          <cell r="G7">
            <v>1.76</v>
          </cell>
          <cell r="J7" t="str">
            <v>7C</v>
          </cell>
          <cell r="L7" t="str">
            <v>IR</v>
          </cell>
        </row>
        <row r="8">
          <cell r="A8" t="str">
            <v>RCY</v>
          </cell>
          <cell r="D8">
            <v>6</v>
          </cell>
          <cell r="G8">
            <v>4.37</v>
          </cell>
          <cell r="J8" t="str">
            <v>7C</v>
          </cell>
          <cell r="L8" t="str">
            <v>IR</v>
          </cell>
        </row>
        <row r="9">
          <cell r="A9" t="str">
            <v>RCY</v>
          </cell>
          <cell r="D9">
            <v>7</v>
          </cell>
          <cell r="G9">
            <v>4.67</v>
          </cell>
          <cell r="J9" t="str">
            <v>7C</v>
          </cell>
          <cell r="L9" t="str">
            <v>IR</v>
          </cell>
        </row>
        <row r="10">
          <cell r="A10" t="str">
            <v>RCY</v>
          </cell>
          <cell r="D10">
            <v>9</v>
          </cell>
          <cell r="G10">
            <v>4.53</v>
          </cell>
          <cell r="J10" t="str">
            <v>7C</v>
          </cell>
          <cell r="L10" t="str">
            <v>IR</v>
          </cell>
        </row>
        <row r="11">
          <cell r="A11" t="str">
            <v>RCY</v>
          </cell>
          <cell r="D11">
            <v>10</v>
          </cell>
          <cell r="G11">
            <v>4.74</v>
          </cell>
          <cell r="J11" t="str">
            <v>7C</v>
          </cell>
          <cell r="L11" t="str">
            <v>IR</v>
          </cell>
        </row>
        <row r="12">
          <cell r="A12" t="str">
            <v>RCY</v>
          </cell>
          <cell r="D12">
            <v>12</v>
          </cell>
          <cell r="G12">
            <v>4.62</v>
          </cell>
          <cell r="J12" t="str">
            <v>7C</v>
          </cell>
          <cell r="L12" t="str">
            <v>IR</v>
          </cell>
        </row>
        <row r="13">
          <cell r="A13" t="str">
            <v>YW</v>
          </cell>
          <cell r="D13">
            <v>4</v>
          </cell>
          <cell r="G13">
            <v>7.69</v>
          </cell>
          <cell r="J13" t="str">
            <v>7D</v>
          </cell>
          <cell r="L13" t="str">
            <v>IR</v>
          </cell>
        </row>
        <row r="14">
          <cell r="A14" t="str">
            <v>YW</v>
          </cell>
          <cell r="D14">
            <v>5</v>
          </cell>
          <cell r="G14">
            <v>5.19</v>
          </cell>
          <cell r="J14" t="str">
            <v>7D</v>
          </cell>
          <cell r="L14" t="str">
            <v>IR</v>
          </cell>
        </row>
        <row r="15">
          <cell r="A15" t="str">
            <v>MSW</v>
          </cell>
          <cell r="D15">
            <v>8</v>
          </cell>
          <cell r="G15">
            <v>5.09</v>
          </cell>
          <cell r="J15" t="str">
            <v>7D</v>
          </cell>
          <cell r="L15" t="str">
            <v>IR</v>
          </cell>
        </row>
        <row r="16">
          <cell r="A16" t="str">
            <v>YW</v>
          </cell>
          <cell r="D16">
            <v>11</v>
          </cell>
          <cell r="G16">
            <v>5.86</v>
          </cell>
          <cell r="J16" t="str">
            <v>7D</v>
          </cell>
          <cell r="L16" t="str">
            <v>IR</v>
          </cell>
        </row>
        <row r="17">
          <cell r="A17" t="str">
            <v>RCY</v>
          </cell>
          <cell r="D17">
            <v>1</v>
          </cell>
          <cell r="G17">
            <v>3.33</v>
          </cell>
          <cell r="J17" t="str">
            <v>7C</v>
          </cell>
          <cell r="L17" t="str">
            <v>IR</v>
          </cell>
        </row>
        <row r="18">
          <cell r="A18" t="str">
            <v>RCY</v>
          </cell>
          <cell r="D18">
            <v>4</v>
          </cell>
          <cell r="G18">
            <v>3.43</v>
          </cell>
          <cell r="J18" t="str">
            <v>7C</v>
          </cell>
          <cell r="L18" t="str">
            <v>IR</v>
          </cell>
        </row>
        <row r="19">
          <cell r="A19" t="str">
            <v>RCY</v>
          </cell>
          <cell r="D19">
            <v>9</v>
          </cell>
          <cell r="G19">
            <v>3.29</v>
          </cell>
          <cell r="J19" t="str">
            <v>7C</v>
          </cell>
          <cell r="L19" t="str">
            <v>IR</v>
          </cell>
        </row>
        <row r="20">
          <cell r="A20" t="str">
            <v>RCY</v>
          </cell>
          <cell r="D20">
            <v>2</v>
          </cell>
          <cell r="G20">
            <v>3.12</v>
          </cell>
          <cell r="J20" t="str">
            <v>7C</v>
          </cell>
          <cell r="L20" t="str">
            <v>IR</v>
          </cell>
        </row>
        <row r="21">
          <cell r="A21" t="str">
            <v>RCY</v>
          </cell>
          <cell r="D21">
            <v>5</v>
          </cell>
          <cell r="G21">
            <v>3.95</v>
          </cell>
          <cell r="J21" t="str">
            <v>7C</v>
          </cell>
          <cell r="L21" t="str">
            <v>IR</v>
          </cell>
        </row>
        <row r="22">
          <cell r="A22" t="str">
            <v>RCY</v>
          </cell>
          <cell r="D22">
            <v>7</v>
          </cell>
          <cell r="G22">
            <v>3.24</v>
          </cell>
          <cell r="J22" t="str">
            <v>7C</v>
          </cell>
          <cell r="L22" t="str">
            <v>IR</v>
          </cell>
        </row>
        <row r="23">
          <cell r="A23" t="str">
            <v>RCY</v>
          </cell>
          <cell r="D23">
            <v>8</v>
          </cell>
          <cell r="G23">
            <v>2.5</v>
          </cell>
          <cell r="J23" t="str">
            <v>7C</v>
          </cell>
          <cell r="L23" t="str">
            <v>IR</v>
          </cell>
        </row>
        <row r="24">
          <cell r="A24" t="str">
            <v>RCY</v>
          </cell>
          <cell r="D24">
            <v>10</v>
          </cell>
          <cell r="G24">
            <v>2.25</v>
          </cell>
          <cell r="J24" t="str">
            <v>7C</v>
          </cell>
          <cell r="L24" t="str">
            <v>IR</v>
          </cell>
        </row>
        <row r="25">
          <cell r="A25" t="str">
            <v>RCY</v>
          </cell>
          <cell r="D25">
            <v>11</v>
          </cell>
          <cell r="G25">
            <v>3.77</v>
          </cell>
          <cell r="J25" t="str">
            <v>7C</v>
          </cell>
          <cell r="L25" t="str">
            <v>IR</v>
          </cell>
        </row>
        <row r="26">
          <cell r="A26" t="str">
            <v>RCY</v>
          </cell>
          <cell r="D26">
            <v>1</v>
          </cell>
          <cell r="G26">
            <v>1.41</v>
          </cell>
          <cell r="J26" t="str">
            <v>7C</v>
          </cell>
          <cell r="L26" t="str">
            <v>IR</v>
          </cell>
        </row>
        <row r="27">
          <cell r="A27" t="str">
            <v>RCY</v>
          </cell>
          <cell r="D27">
            <v>1</v>
          </cell>
          <cell r="G27">
            <v>1.38</v>
          </cell>
          <cell r="J27" t="str">
            <v>7C</v>
          </cell>
          <cell r="L27" t="str">
            <v>IR</v>
          </cell>
        </row>
        <row r="28">
          <cell r="A28" t="str">
            <v>RCY</v>
          </cell>
          <cell r="D28">
            <v>1</v>
          </cell>
          <cell r="G28">
            <v>2.08</v>
          </cell>
          <cell r="J28" t="str">
            <v>7C</v>
          </cell>
          <cell r="L28" t="str">
            <v>IR</v>
          </cell>
        </row>
        <row r="29">
          <cell r="A29" t="str">
            <v>RCY</v>
          </cell>
          <cell r="D29">
            <v>1</v>
          </cell>
          <cell r="G29">
            <v>2.29</v>
          </cell>
          <cell r="J29" t="str">
            <v>7C</v>
          </cell>
          <cell r="L29" t="str">
            <v>IR</v>
          </cell>
        </row>
        <row r="30">
          <cell r="A30" t="str">
            <v>RCY</v>
          </cell>
          <cell r="D30">
            <v>1</v>
          </cell>
          <cell r="G30">
            <v>6.14</v>
          </cell>
          <cell r="J30" t="str">
            <v>7C</v>
          </cell>
          <cell r="L30" t="str">
            <v>IR</v>
          </cell>
        </row>
        <row r="31">
          <cell r="A31" t="str">
            <v>RCY</v>
          </cell>
          <cell r="D31">
            <v>1</v>
          </cell>
          <cell r="G31">
            <v>2.2999999999999998</v>
          </cell>
          <cell r="J31" t="str">
            <v>7C</v>
          </cell>
          <cell r="L31" t="str">
            <v>IR</v>
          </cell>
        </row>
        <row r="32">
          <cell r="A32" t="str">
            <v>RCY</v>
          </cell>
          <cell r="D32">
            <v>1</v>
          </cell>
          <cell r="G32">
            <v>2.25</v>
          </cell>
          <cell r="J32" t="str">
            <v>7C</v>
          </cell>
          <cell r="L32" t="str">
            <v>IR</v>
          </cell>
        </row>
        <row r="33">
          <cell r="A33" t="str">
            <v>RCY</v>
          </cell>
          <cell r="D33">
            <v>1</v>
          </cell>
          <cell r="G33">
            <v>1.29</v>
          </cell>
          <cell r="J33" t="str">
            <v>7C</v>
          </cell>
          <cell r="L33" t="str">
            <v>IR</v>
          </cell>
        </row>
        <row r="34">
          <cell r="A34" t="str">
            <v>RCY</v>
          </cell>
          <cell r="D34">
            <v>1</v>
          </cell>
          <cell r="G34">
            <v>2.0699999999999998</v>
          </cell>
          <cell r="J34" t="str">
            <v>7C</v>
          </cell>
          <cell r="L34" t="str">
            <v>IR</v>
          </cell>
        </row>
        <row r="35">
          <cell r="A35" t="str">
            <v>RCY</v>
          </cell>
          <cell r="D35">
            <v>1</v>
          </cell>
          <cell r="G35">
            <v>1.74</v>
          </cell>
          <cell r="J35" t="str">
            <v>7C</v>
          </cell>
          <cell r="L35" t="str">
            <v>IR</v>
          </cell>
        </row>
        <row r="36">
          <cell r="A36" t="str">
            <v>RCY</v>
          </cell>
          <cell r="D36">
            <v>1</v>
          </cell>
          <cell r="G36">
            <v>1.33</v>
          </cell>
          <cell r="J36" t="str">
            <v>7C</v>
          </cell>
          <cell r="L36" t="str">
            <v>IR</v>
          </cell>
        </row>
        <row r="37">
          <cell r="A37" t="str">
            <v>RCY</v>
          </cell>
          <cell r="D37">
            <v>1</v>
          </cell>
          <cell r="G37">
            <v>1.57</v>
          </cell>
          <cell r="J37" t="str">
            <v>7C</v>
          </cell>
          <cell r="L37" t="str">
            <v>IR</v>
          </cell>
        </row>
        <row r="38">
          <cell r="A38" t="str">
            <v>RCY</v>
          </cell>
          <cell r="D38">
            <v>2</v>
          </cell>
          <cell r="G38">
            <v>2.25</v>
          </cell>
          <cell r="J38" t="str">
            <v>7C</v>
          </cell>
          <cell r="L38" t="str">
            <v>IR</v>
          </cell>
        </row>
        <row r="39">
          <cell r="A39" t="str">
            <v>RCY</v>
          </cell>
          <cell r="D39">
            <v>2</v>
          </cell>
          <cell r="G39">
            <v>1.49</v>
          </cell>
          <cell r="J39" t="str">
            <v>7C</v>
          </cell>
          <cell r="L39" t="str">
            <v>IR</v>
          </cell>
        </row>
        <row r="40">
          <cell r="A40" t="str">
            <v>RCY</v>
          </cell>
          <cell r="D40">
            <v>2</v>
          </cell>
          <cell r="G40">
            <v>0.82</v>
          </cell>
          <cell r="J40" t="str">
            <v>7C</v>
          </cell>
          <cell r="L40" t="str">
            <v>IR</v>
          </cell>
        </row>
        <row r="41">
          <cell r="A41" t="str">
            <v>RCY</v>
          </cell>
          <cell r="D41">
            <v>2</v>
          </cell>
          <cell r="G41">
            <v>3.73</v>
          </cell>
          <cell r="J41" t="str">
            <v>7C</v>
          </cell>
          <cell r="L41" t="str">
            <v>IR</v>
          </cell>
        </row>
        <row r="42">
          <cell r="A42" t="str">
            <v>RCY</v>
          </cell>
          <cell r="D42">
            <v>2</v>
          </cell>
          <cell r="G42">
            <v>2.85</v>
          </cell>
          <cell r="J42" t="str">
            <v>7C</v>
          </cell>
          <cell r="L42" t="str">
            <v>IR</v>
          </cell>
        </row>
        <row r="43">
          <cell r="A43" t="str">
            <v>RCY</v>
          </cell>
          <cell r="D43">
            <v>2</v>
          </cell>
          <cell r="G43">
            <v>0.87</v>
          </cell>
          <cell r="J43" t="str">
            <v>7C</v>
          </cell>
          <cell r="L43" t="str">
            <v>IR</v>
          </cell>
        </row>
        <row r="44">
          <cell r="A44" t="str">
            <v>RCY</v>
          </cell>
          <cell r="D44">
            <v>2</v>
          </cell>
          <cell r="G44">
            <v>2.9</v>
          </cell>
          <cell r="J44" t="str">
            <v>7C</v>
          </cell>
          <cell r="L44" t="str">
            <v>IR</v>
          </cell>
        </row>
        <row r="45">
          <cell r="A45" t="str">
            <v>RCY</v>
          </cell>
          <cell r="D45">
            <v>2</v>
          </cell>
          <cell r="G45">
            <v>1.78</v>
          </cell>
          <cell r="J45" t="str">
            <v>7C</v>
          </cell>
          <cell r="L45" t="str">
            <v>IR</v>
          </cell>
        </row>
        <row r="46">
          <cell r="A46" t="str">
            <v>RCY</v>
          </cell>
          <cell r="D46">
            <v>2</v>
          </cell>
          <cell r="G46">
            <v>3.58</v>
          </cell>
          <cell r="J46" t="str">
            <v>7C</v>
          </cell>
          <cell r="L46" t="str">
            <v>IR</v>
          </cell>
        </row>
        <row r="47">
          <cell r="A47" t="str">
            <v>RCY</v>
          </cell>
          <cell r="D47">
            <v>2</v>
          </cell>
          <cell r="G47">
            <v>1.44</v>
          </cell>
          <cell r="J47" t="str">
            <v>7C</v>
          </cell>
          <cell r="L47" t="str">
            <v>IR</v>
          </cell>
        </row>
        <row r="48">
          <cell r="A48" t="str">
            <v>RCY</v>
          </cell>
          <cell r="D48">
            <v>2</v>
          </cell>
          <cell r="G48">
            <v>2.1800000000000002</v>
          </cell>
          <cell r="J48" t="str">
            <v>7C</v>
          </cell>
          <cell r="L48" t="str">
            <v>IR</v>
          </cell>
        </row>
        <row r="49">
          <cell r="A49" t="str">
            <v>RCY</v>
          </cell>
          <cell r="D49">
            <v>2</v>
          </cell>
          <cell r="G49">
            <v>0.94</v>
          </cell>
          <cell r="J49" t="str">
            <v>7C</v>
          </cell>
          <cell r="L49" t="str">
            <v>IR</v>
          </cell>
        </row>
        <row r="50">
          <cell r="A50" t="str">
            <v>RCY</v>
          </cell>
          <cell r="D50">
            <v>2</v>
          </cell>
          <cell r="G50">
            <v>4.92</v>
          </cell>
          <cell r="J50" t="str">
            <v>7C</v>
          </cell>
          <cell r="L50" t="str">
            <v>IR</v>
          </cell>
        </row>
        <row r="51">
          <cell r="A51" t="str">
            <v>RCY</v>
          </cell>
          <cell r="D51">
            <v>3</v>
          </cell>
          <cell r="G51">
            <v>1.21</v>
          </cell>
          <cell r="J51" t="str">
            <v>7C</v>
          </cell>
          <cell r="L51" t="str">
            <v>IR</v>
          </cell>
        </row>
        <row r="52">
          <cell r="A52" t="str">
            <v>RCY</v>
          </cell>
          <cell r="D52">
            <v>3</v>
          </cell>
          <cell r="G52">
            <v>1.71</v>
          </cell>
          <cell r="J52" t="str">
            <v>7C</v>
          </cell>
          <cell r="L52" t="str">
            <v>IR</v>
          </cell>
        </row>
        <row r="53">
          <cell r="A53" t="str">
            <v>RCY</v>
          </cell>
          <cell r="D53">
            <v>3</v>
          </cell>
          <cell r="G53">
            <v>1.1000000000000001</v>
          </cell>
          <cell r="J53" t="str">
            <v>7C</v>
          </cell>
          <cell r="L53" t="str">
            <v>IR</v>
          </cell>
        </row>
        <row r="54">
          <cell r="A54" t="str">
            <v>RCY</v>
          </cell>
          <cell r="D54">
            <v>3</v>
          </cell>
          <cell r="G54">
            <v>2.16</v>
          </cell>
          <cell r="J54" t="str">
            <v>7C</v>
          </cell>
          <cell r="L54" t="str">
            <v>IR</v>
          </cell>
        </row>
        <row r="55">
          <cell r="A55" t="str">
            <v>RCY</v>
          </cell>
          <cell r="D55">
            <v>3</v>
          </cell>
          <cell r="G55">
            <v>1.83</v>
          </cell>
          <cell r="J55" t="str">
            <v>7C</v>
          </cell>
          <cell r="L55" t="str">
            <v>IR</v>
          </cell>
        </row>
        <row r="56">
          <cell r="A56" t="str">
            <v>RCY</v>
          </cell>
          <cell r="D56">
            <v>3</v>
          </cell>
          <cell r="G56">
            <v>5.04</v>
          </cell>
          <cell r="J56" t="str">
            <v>7C</v>
          </cell>
          <cell r="L56" t="str">
            <v>IR</v>
          </cell>
        </row>
        <row r="57">
          <cell r="A57" t="str">
            <v>RCY</v>
          </cell>
          <cell r="D57">
            <v>3</v>
          </cell>
          <cell r="G57">
            <v>2.71</v>
          </cell>
          <cell r="J57" t="str">
            <v>7C</v>
          </cell>
          <cell r="L57" t="str">
            <v>IR</v>
          </cell>
        </row>
        <row r="58">
          <cell r="A58" t="str">
            <v>RCY</v>
          </cell>
          <cell r="D58">
            <v>3</v>
          </cell>
          <cell r="G58">
            <v>2.83</v>
          </cell>
          <cell r="J58" t="str">
            <v>7C</v>
          </cell>
          <cell r="L58" t="str">
            <v>IR</v>
          </cell>
        </row>
        <row r="59">
          <cell r="A59" t="str">
            <v>RCY</v>
          </cell>
          <cell r="D59">
            <v>3</v>
          </cell>
          <cell r="G59">
            <v>1.78</v>
          </cell>
          <cell r="J59" t="str">
            <v>7C</v>
          </cell>
          <cell r="L59" t="str">
            <v>IR</v>
          </cell>
        </row>
        <row r="60">
          <cell r="A60" t="str">
            <v>RCY</v>
          </cell>
          <cell r="D60">
            <v>3</v>
          </cell>
          <cell r="G60">
            <v>1.25</v>
          </cell>
          <cell r="J60" t="str">
            <v>7C</v>
          </cell>
          <cell r="L60" t="str">
            <v>IR</v>
          </cell>
        </row>
        <row r="61">
          <cell r="A61" t="str">
            <v>RCY</v>
          </cell>
          <cell r="D61">
            <v>3</v>
          </cell>
          <cell r="G61">
            <v>1.59</v>
          </cell>
          <cell r="J61" t="str">
            <v>7C</v>
          </cell>
          <cell r="L61" t="str">
            <v>IR</v>
          </cell>
        </row>
        <row r="62">
          <cell r="A62" t="str">
            <v>RCY</v>
          </cell>
          <cell r="D62">
            <v>3</v>
          </cell>
          <cell r="G62">
            <v>1.68</v>
          </cell>
          <cell r="J62" t="str">
            <v>7C</v>
          </cell>
          <cell r="L62" t="str">
            <v>IR</v>
          </cell>
        </row>
        <row r="63">
          <cell r="A63" t="str">
            <v>RCY</v>
          </cell>
          <cell r="D63">
            <v>3</v>
          </cell>
          <cell r="G63">
            <v>1.45</v>
          </cell>
          <cell r="J63" t="str">
            <v>7C</v>
          </cell>
          <cell r="L63" t="str">
            <v>IR</v>
          </cell>
        </row>
        <row r="64">
          <cell r="A64" t="str">
            <v>RCY</v>
          </cell>
          <cell r="D64">
            <v>4</v>
          </cell>
          <cell r="G64">
            <v>0.67</v>
          </cell>
          <cell r="J64" t="str">
            <v>7C</v>
          </cell>
          <cell r="L64" t="str">
            <v>IR</v>
          </cell>
        </row>
        <row r="65">
          <cell r="A65" t="str">
            <v>RCY</v>
          </cell>
          <cell r="D65">
            <v>4</v>
          </cell>
          <cell r="G65">
            <v>1.99</v>
          </cell>
          <cell r="J65" t="str">
            <v>7C</v>
          </cell>
          <cell r="L65" t="str">
            <v>IR</v>
          </cell>
        </row>
        <row r="66">
          <cell r="A66" t="str">
            <v>RCY</v>
          </cell>
          <cell r="D66">
            <v>4</v>
          </cell>
          <cell r="G66">
            <v>1.41</v>
          </cell>
          <cell r="J66" t="str">
            <v>7C</v>
          </cell>
          <cell r="L66" t="str">
            <v>IR</v>
          </cell>
        </row>
        <row r="67">
          <cell r="A67" t="str">
            <v>RCY</v>
          </cell>
          <cell r="D67">
            <v>4</v>
          </cell>
          <cell r="G67">
            <v>1.28</v>
          </cell>
          <cell r="J67" t="str">
            <v>7C</v>
          </cell>
          <cell r="L67" t="str">
            <v>IR</v>
          </cell>
        </row>
        <row r="68">
          <cell r="A68" t="str">
            <v>RCY</v>
          </cell>
          <cell r="D68">
            <v>4</v>
          </cell>
          <cell r="G68">
            <v>1.39</v>
          </cell>
          <cell r="J68" t="str">
            <v>7C</v>
          </cell>
          <cell r="L68" t="str">
            <v>IR</v>
          </cell>
        </row>
        <row r="69">
          <cell r="A69" t="str">
            <v>RCY</v>
          </cell>
          <cell r="D69">
            <v>4</v>
          </cell>
          <cell r="G69">
            <v>1.58</v>
          </cell>
          <cell r="J69" t="str">
            <v>7C</v>
          </cell>
          <cell r="L69" t="str">
            <v>IR</v>
          </cell>
        </row>
        <row r="70">
          <cell r="A70" t="str">
            <v>RCY</v>
          </cell>
          <cell r="D70">
            <v>4</v>
          </cell>
          <cell r="G70">
            <v>1.82</v>
          </cell>
          <cell r="J70" t="str">
            <v>7C</v>
          </cell>
          <cell r="L70" t="str">
            <v>IR</v>
          </cell>
        </row>
        <row r="71">
          <cell r="A71" t="str">
            <v>RCY</v>
          </cell>
          <cell r="D71">
            <v>4</v>
          </cell>
          <cell r="G71">
            <v>0.69</v>
          </cell>
          <cell r="J71" t="str">
            <v>7C</v>
          </cell>
          <cell r="L71" t="str">
            <v>IR</v>
          </cell>
        </row>
        <row r="72">
          <cell r="A72" t="str">
            <v>RCY</v>
          </cell>
          <cell r="D72">
            <v>4</v>
          </cell>
          <cell r="G72">
            <v>1.26</v>
          </cell>
          <cell r="J72" t="str">
            <v>7C</v>
          </cell>
          <cell r="L72" t="str">
            <v>IR</v>
          </cell>
        </row>
        <row r="73">
          <cell r="A73" t="str">
            <v>RCY</v>
          </cell>
          <cell r="D73">
            <v>4</v>
          </cell>
          <cell r="G73">
            <v>4.29</v>
          </cell>
          <cell r="J73" t="str">
            <v>7C</v>
          </cell>
          <cell r="L73" t="str">
            <v>IR</v>
          </cell>
        </row>
        <row r="74">
          <cell r="A74" t="str">
            <v>RCY</v>
          </cell>
          <cell r="D74">
            <v>4</v>
          </cell>
          <cell r="G74">
            <v>1.31</v>
          </cell>
          <cell r="J74" t="str">
            <v>7C</v>
          </cell>
          <cell r="L74" t="str">
            <v>IR</v>
          </cell>
        </row>
        <row r="75">
          <cell r="A75" t="str">
            <v>RCY</v>
          </cell>
          <cell r="D75">
            <v>4</v>
          </cell>
          <cell r="G75">
            <v>1.17</v>
          </cell>
          <cell r="J75" t="str">
            <v>7C</v>
          </cell>
          <cell r="L75" t="str">
            <v>IR</v>
          </cell>
        </row>
        <row r="76">
          <cell r="A76" t="str">
            <v>RCY</v>
          </cell>
          <cell r="D76">
            <v>4</v>
          </cell>
          <cell r="G76">
            <v>1.94</v>
          </cell>
          <cell r="J76" t="str">
            <v>7C</v>
          </cell>
          <cell r="L76" t="str">
            <v>IR</v>
          </cell>
        </row>
        <row r="77">
          <cell r="A77" t="str">
            <v>RCY</v>
          </cell>
          <cell r="D77">
            <v>5</v>
          </cell>
          <cell r="G77">
            <v>0.45</v>
          </cell>
          <cell r="J77" t="str">
            <v>7C</v>
          </cell>
          <cell r="L77" t="str">
            <v>IR</v>
          </cell>
        </row>
        <row r="78">
          <cell r="A78" t="str">
            <v>RCY</v>
          </cell>
          <cell r="D78">
            <v>5</v>
          </cell>
          <cell r="G78">
            <v>2.72</v>
          </cell>
          <cell r="J78" t="str">
            <v>7C</v>
          </cell>
          <cell r="L78" t="str">
            <v>IR</v>
          </cell>
        </row>
        <row r="79">
          <cell r="A79" t="str">
            <v>RCY</v>
          </cell>
          <cell r="D79">
            <v>5</v>
          </cell>
          <cell r="G79">
            <v>3</v>
          </cell>
          <cell r="J79" t="str">
            <v>7C</v>
          </cell>
          <cell r="L79" t="str">
            <v>IR</v>
          </cell>
        </row>
        <row r="80">
          <cell r="A80" t="str">
            <v>RCY</v>
          </cell>
          <cell r="D80">
            <v>5</v>
          </cell>
          <cell r="G80">
            <v>1.1000000000000001</v>
          </cell>
          <cell r="J80" t="str">
            <v>7C</v>
          </cell>
          <cell r="L80" t="str">
            <v>IR</v>
          </cell>
        </row>
        <row r="81">
          <cell r="A81" t="str">
            <v>RCY</v>
          </cell>
          <cell r="D81">
            <v>5</v>
          </cell>
          <cell r="G81">
            <v>3.98</v>
          </cell>
          <cell r="J81" t="str">
            <v>7C</v>
          </cell>
          <cell r="L81" t="str">
            <v>IR</v>
          </cell>
        </row>
        <row r="82">
          <cell r="A82" t="str">
            <v>RCY</v>
          </cell>
          <cell r="D82">
            <v>5</v>
          </cell>
          <cell r="G82">
            <v>2.09</v>
          </cell>
          <cell r="J82" t="str">
            <v>7C</v>
          </cell>
          <cell r="L82" t="str">
            <v>IR</v>
          </cell>
        </row>
        <row r="83">
          <cell r="A83" t="str">
            <v>RCY</v>
          </cell>
          <cell r="D83">
            <v>5</v>
          </cell>
          <cell r="G83">
            <v>1.07</v>
          </cell>
          <cell r="J83" t="str">
            <v>7C</v>
          </cell>
          <cell r="L83" t="str">
            <v>IR</v>
          </cell>
        </row>
        <row r="84">
          <cell r="A84" t="str">
            <v>RCY</v>
          </cell>
          <cell r="D84">
            <v>5</v>
          </cell>
          <cell r="G84">
            <v>1.67</v>
          </cell>
          <cell r="J84" t="str">
            <v>7C</v>
          </cell>
          <cell r="L84" t="str">
            <v>IR</v>
          </cell>
        </row>
        <row r="85">
          <cell r="A85" t="str">
            <v>RCY</v>
          </cell>
          <cell r="D85">
            <v>5</v>
          </cell>
          <cell r="G85">
            <v>3.19</v>
          </cell>
          <cell r="J85" t="str">
            <v>7C</v>
          </cell>
          <cell r="L85" t="str">
            <v>IR</v>
          </cell>
        </row>
        <row r="86">
          <cell r="A86" t="str">
            <v>RCY</v>
          </cell>
          <cell r="D86">
            <v>5</v>
          </cell>
          <cell r="G86">
            <v>2.2599999999999998</v>
          </cell>
          <cell r="J86" t="str">
            <v>7C</v>
          </cell>
          <cell r="L86" t="str">
            <v>IR</v>
          </cell>
        </row>
        <row r="87">
          <cell r="A87" t="str">
            <v>RCY</v>
          </cell>
          <cell r="D87">
            <v>5</v>
          </cell>
          <cell r="G87">
            <v>1.37</v>
          </cell>
          <cell r="J87" t="str">
            <v>7C</v>
          </cell>
          <cell r="L87" t="str">
            <v>IR</v>
          </cell>
        </row>
        <row r="88">
          <cell r="A88" t="str">
            <v>RCY</v>
          </cell>
          <cell r="D88">
            <v>5</v>
          </cell>
          <cell r="G88">
            <v>4.38</v>
          </cell>
          <cell r="J88" t="str">
            <v>7C</v>
          </cell>
          <cell r="L88" t="str">
            <v>IR</v>
          </cell>
        </row>
        <row r="89">
          <cell r="A89" t="str">
            <v>RCY</v>
          </cell>
          <cell r="D89">
            <v>5</v>
          </cell>
          <cell r="G89">
            <v>0.69</v>
          </cell>
          <cell r="J89" t="str">
            <v>7C</v>
          </cell>
          <cell r="L89" t="str">
            <v>IR</v>
          </cell>
        </row>
        <row r="90">
          <cell r="A90" t="str">
            <v>RCY</v>
          </cell>
          <cell r="D90">
            <v>6</v>
          </cell>
          <cell r="G90">
            <v>0.56000000000000005</v>
          </cell>
          <cell r="J90" t="str">
            <v>7C</v>
          </cell>
          <cell r="L90" t="str">
            <v>IR</v>
          </cell>
        </row>
        <row r="91">
          <cell r="A91" t="str">
            <v>RCY</v>
          </cell>
          <cell r="D91">
            <v>6</v>
          </cell>
          <cell r="G91">
            <v>5.85</v>
          </cell>
          <cell r="J91" t="str">
            <v>7C</v>
          </cell>
          <cell r="L91" t="str">
            <v>IR</v>
          </cell>
        </row>
        <row r="92">
          <cell r="A92" t="str">
            <v>RCY</v>
          </cell>
          <cell r="D92">
            <v>6</v>
          </cell>
          <cell r="G92">
            <v>3.05</v>
          </cell>
          <cell r="J92" t="str">
            <v>7C</v>
          </cell>
          <cell r="L92" t="str">
            <v>IR</v>
          </cell>
        </row>
        <row r="93">
          <cell r="A93" t="str">
            <v>RCY</v>
          </cell>
          <cell r="D93">
            <v>6</v>
          </cell>
          <cell r="G93">
            <v>3.98</v>
          </cell>
          <cell r="J93" t="str">
            <v>7C</v>
          </cell>
          <cell r="L93" t="str">
            <v>IR</v>
          </cell>
        </row>
        <row r="94">
          <cell r="A94" t="str">
            <v>RCY</v>
          </cell>
          <cell r="D94">
            <v>6</v>
          </cell>
          <cell r="G94">
            <v>2.16</v>
          </cell>
          <cell r="J94" t="str">
            <v>7C</v>
          </cell>
          <cell r="L94" t="str">
            <v>IR</v>
          </cell>
        </row>
        <row r="95">
          <cell r="A95" t="str">
            <v>RCY</v>
          </cell>
          <cell r="D95">
            <v>6</v>
          </cell>
          <cell r="G95">
            <v>2.33</v>
          </cell>
          <cell r="J95" t="str">
            <v>7C</v>
          </cell>
          <cell r="L95" t="str">
            <v>IR</v>
          </cell>
        </row>
        <row r="96">
          <cell r="A96" t="str">
            <v>RCY</v>
          </cell>
          <cell r="D96">
            <v>6</v>
          </cell>
          <cell r="G96">
            <v>1.98</v>
          </cell>
          <cell r="J96" t="str">
            <v>7C</v>
          </cell>
          <cell r="L96" t="str">
            <v>IR</v>
          </cell>
        </row>
        <row r="97">
          <cell r="A97" t="str">
            <v>RCY</v>
          </cell>
          <cell r="D97">
            <v>6</v>
          </cell>
          <cell r="G97">
            <v>1.1399999999999999</v>
          </cell>
          <cell r="J97" t="str">
            <v>7C</v>
          </cell>
          <cell r="L97" t="str">
            <v>IR</v>
          </cell>
        </row>
        <row r="98">
          <cell r="A98" t="str">
            <v>RCY</v>
          </cell>
          <cell r="D98">
            <v>6</v>
          </cell>
          <cell r="G98">
            <v>2.16</v>
          </cell>
          <cell r="J98" t="str">
            <v>7C</v>
          </cell>
          <cell r="L98" t="str">
            <v>IR</v>
          </cell>
        </row>
        <row r="99">
          <cell r="A99" t="str">
            <v>RCY</v>
          </cell>
          <cell r="D99">
            <v>6</v>
          </cell>
          <cell r="G99">
            <v>1.94</v>
          </cell>
          <cell r="J99" t="str">
            <v>7C</v>
          </cell>
          <cell r="L99" t="str">
            <v>IR</v>
          </cell>
        </row>
        <row r="100">
          <cell r="A100" t="str">
            <v>RCY</v>
          </cell>
          <cell r="D100">
            <v>6</v>
          </cell>
          <cell r="G100">
            <v>1.37</v>
          </cell>
          <cell r="J100" t="str">
            <v>7C</v>
          </cell>
          <cell r="L100" t="str">
            <v>IR</v>
          </cell>
        </row>
        <row r="101">
          <cell r="A101" t="str">
            <v>RCY</v>
          </cell>
          <cell r="D101">
            <v>6</v>
          </cell>
          <cell r="G101">
            <v>1.06</v>
          </cell>
          <cell r="J101" t="str">
            <v>7C</v>
          </cell>
          <cell r="L101" t="str">
            <v>IR</v>
          </cell>
        </row>
        <row r="102">
          <cell r="A102" t="str">
            <v>RCY</v>
          </cell>
          <cell r="D102">
            <v>6</v>
          </cell>
          <cell r="G102">
            <v>0.7</v>
          </cell>
          <cell r="J102" t="str">
            <v>7C</v>
          </cell>
          <cell r="L102" t="str">
            <v>IR</v>
          </cell>
        </row>
        <row r="103">
          <cell r="A103" t="str">
            <v>RCY</v>
          </cell>
          <cell r="D103">
            <v>7</v>
          </cell>
          <cell r="G103">
            <v>2.83</v>
          </cell>
          <cell r="J103" t="str">
            <v>7C</v>
          </cell>
          <cell r="L103" t="str">
            <v>IR</v>
          </cell>
        </row>
        <row r="104">
          <cell r="A104" t="str">
            <v>RCY</v>
          </cell>
          <cell r="D104">
            <v>7</v>
          </cell>
          <cell r="G104">
            <v>0.75</v>
          </cell>
          <cell r="J104" t="str">
            <v>7C</v>
          </cell>
          <cell r="L104" t="str">
            <v>IR</v>
          </cell>
        </row>
        <row r="105">
          <cell r="A105" t="str">
            <v>RCY</v>
          </cell>
          <cell r="D105">
            <v>7</v>
          </cell>
          <cell r="G105">
            <v>3.26</v>
          </cell>
          <cell r="J105" t="str">
            <v>7C</v>
          </cell>
          <cell r="L105" t="str">
            <v>IR</v>
          </cell>
        </row>
        <row r="106">
          <cell r="A106" t="str">
            <v>RCY</v>
          </cell>
          <cell r="D106">
            <v>7</v>
          </cell>
          <cell r="G106">
            <v>2.78</v>
          </cell>
          <cell r="J106" t="str">
            <v>7C</v>
          </cell>
          <cell r="L106" t="str">
            <v>IR</v>
          </cell>
        </row>
        <row r="107">
          <cell r="A107" t="str">
            <v>RCY</v>
          </cell>
          <cell r="D107">
            <v>7</v>
          </cell>
          <cell r="G107">
            <v>0.76</v>
          </cell>
          <cell r="J107" t="str">
            <v>7C</v>
          </cell>
          <cell r="L107" t="str">
            <v>IR</v>
          </cell>
        </row>
        <row r="108">
          <cell r="A108" t="str">
            <v>RCY</v>
          </cell>
          <cell r="D108">
            <v>7</v>
          </cell>
          <cell r="G108">
            <v>2.44</v>
          </cell>
          <cell r="J108" t="str">
            <v>7C</v>
          </cell>
          <cell r="L108" t="str">
            <v>IR</v>
          </cell>
        </row>
        <row r="109">
          <cell r="A109" t="str">
            <v>RCY</v>
          </cell>
          <cell r="D109">
            <v>7</v>
          </cell>
          <cell r="G109">
            <v>0.95</v>
          </cell>
          <cell r="J109" t="str">
            <v>7C</v>
          </cell>
          <cell r="L109" t="str">
            <v>IR</v>
          </cell>
        </row>
        <row r="110">
          <cell r="A110" t="str">
            <v>RCY</v>
          </cell>
          <cell r="D110">
            <v>7</v>
          </cell>
          <cell r="G110">
            <v>0.74</v>
          </cell>
          <cell r="J110" t="str">
            <v>7C</v>
          </cell>
          <cell r="L110" t="str">
            <v>IR</v>
          </cell>
        </row>
        <row r="111">
          <cell r="A111" t="str">
            <v>RCY</v>
          </cell>
          <cell r="D111">
            <v>7</v>
          </cell>
          <cell r="G111">
            <v>4.2</v>
          </cell>
          <cell r="J111" t="str">
            <v>7C</v>
          </cell>
          <cell r="L111" t="str">
            <v>IR</v>
          </cell>
        </row>
        <row r="112">
          <cell r="A112" t="str">
            <v>RCY</v>
          </cell>
          <cell r="D112">
            <v>7</v>
          </cell>
          <cell r="G112">
            <v>1.17</v>
          </cell>
          <cell r="J112" t="str">
            <v>7C</v>
          </cell>
          <cell r="L112" t="str">
            <v>IR</v>
          </cell>
        </row>
        <row r="113">
          <cell r="A113" t="str">
            <v>RCY</v>
          </cell>
          <cell r="D113">
            <v>7</v>
          </cell>
          <cell r="G113">
            <v>1.25</v>
          </cell>
          <cell r="J113" t="str">
            <v>7C</v>
          </cell>
          <cell r="L113" t="str">
            <v>IR</v>
          </cell>
        </row>
        <row r="114">
          <cell r="A114" t="str">
            <v>RCY</v>
          </cell>
          <cell r="D114">
            <v>7</v>
          </cell>
          <cell r="G114">
            <v>2.1800000000000002</v>
          </cell>
          <cell r="J114" t="str">
            <v>7C</v>
          </cell>
          <cell r="L114" t="str">
            <v>IR</v>
          </cell>
        </row>
        <row r="115">
          <cell r="A115" t="str">
            <v>RCY</v>
          </cell>
          <cell r="D115">
            <v>7</v>
          </cell>
          <cell r="G115">
            <v>2.44</v>
          </cell>
          <cell r="J115" t="str">
            <v>7C</v>
          </cell>
          <cell r="L115" t="str">
            <v>IR</v>
          </cell>
        </row>
        <row r="116">
          <cell r="A116" t="str">
            <v>RCY</v>
          </cell>
          <cell r="D116">
            <v>8</v>
          </cell>
          <cell r="G116">
            <v>2.19</v>
          </cell>
          <cell r="J116" t="str">
            <v>7C</v>
          </cell>
          <cell r="L116" t="str">
            <v>IR</v>
          </cell>
        </row>
        <row r="117">
          <cell r="A117" t="str">
            <v>RCY</v>
          </cell>
          <cell r="D117">
            <v>8</v>
          </cell>
          <cell r="G117">
            <v>2.79</v>
          </cell>
          <cell r="J117" t="str">
            <v>7C</v>
          </cell>
          <cell r="L117" t="str">
            <v>IR</v>
          </cell>
        </row>
        <row r="118">
          <cell r="A118" t="str">
            <v>RCY</v>
          </cell>
          <cell r="D118">
            <v>8</v>
          </cell>
          <cell r="G118">
            <v>2.2400000000000002</v>
          </cell>
          <cell r="J118" t="str">
            <v>7C</v>
          </cell>
          <cell r="L118" t="str">
            <v>IR</v>
          </cell>
        </row>
        <row r="119">
          <cell r="A119" t="str">
            <v>RCY</v>
          </cell>
          <cell r="D119">
            <v>8</v>
          </cell>
          <cell r="G119">
            <v>1.01</v>
          </cell>
          <cell r="J119" t="str">
            <v>7C</v>
          </cell>
          <cell r="L119" t="str">
            <v>IR</v>
          </cell>
        </row>
        <row r="120">
          <cell r="A120" t="str">
            <v>RCY</v>
          </cell>
          <cell r="D120">
            <v>8</v>
          </cell>
          <cell r="G120">
            <v>2.87</v>
          </cell>
          <cell r="J120" t="str">
            <v>7C</v>
          </cell>
          <cell r="L120" t="str">
            <v>IR</v>
          </cell>
        </row>
        <row r="121">
          <cell r="A121" t="str">
            <v>RCY</v>
          </cell>
          <cell r="D121">
            <v>8</v>
          </cell>
          <cell r="G121">
            <v>2.2599999999999998</v>
          </cell>
          <cell r="J121" t="str">
            <v>7C</v>
          </cell>
          <cell r="L121" t="str">
            <v>IR</v>
          </cell>
        </row>
        <row r="122">
          <cell r="A122" t="str">
            <v>RCY</v>
          </cell>
          <cell r="D122">
            <v>8</v>
          </cell>
          <cell r="G122">
            <v>2.31</v>
          </cell>
          <cell r="J122" t="str">
            <v>7C</v>
          </cell>
          <cell r="L122" t="str">
            <v>IR</v>
          </cell>
        </row>
        <row r="123">
          <cell r="A123" t="str">
            <v>RCY</v>
          </cell>
          <cell r="D123">
            <v>8</v>
          </cell>
          <cell r="G123">
            <v>1.69</v>
          </cell>
          <cell r="J123" t="str">
            <v>7C</v>
          </cell>
          <cell r="L123" t="str">
            <v>IR</v>
          </cell>
        </row>
        <row r="124">
          <cell r="A124" t="str">
            <v>RCY</v>
          </cell>
          <cell r="D124">
            <v>8</v>
          </cell>
          <cell r="G124">
            <v>2.12</v>
          </cell>
          <cell r="J124" t="str">
            <v>7C</v>
          </cell>
          <cell r="L124" t="str">
            <v>IR</v>
          </cell>
        </row>
        <row r="125">
          <cell r="A125" t="str">
            <v>RCY</v>
          </cell>
          <cell r="D125">
            <v>8</v>
          </cell>
          <cell r="G125">
            <v>2.63</v>
          </cell>
          <cell r="J125" t="str">
            <v>7C</v>
          </cell>
          <cell r="L125" t="str">
            <v>IR</v>
          </cell>
        </row>
        <row r="126">
          <cell r="A126" t="str">
            <v>RCY</v>
          </cell>
          <cell r="D126">
            <v>8</v>
          </cell>
          <cell r="G126">
            <v>0.95</v>
          </cell>
          <cell r="J126" t="str">
            <v>7C</v>
          </cell>
          <cell r="L126" t="str">
            <v>IR</v>
          </cell>
        </row>
        <row r="127">
          <cell r="A127" t="str">
            <v>RCY</v>
          </cell>
          <cell r="D127">
            <v>8</v>
          </cell>
          <cell r="G127">
            <v>1.36</v>
          </cell>
          <cell r="J127" t="str">
            <v>7C</v>
          </cell>
          <cell r="L127" t="str">
            <v>IR</v>
          </cell>
        </row>
        <row r="128">
          <cell r="A128" t="str">
            <v>RCY</v>
          </cell>
          <cell r="D128">
            <v>8</v>
          </cell>
          <cell r="G128">
            <v>1.9</v>
          </cell>
          <cell r="J128" t="str">
            <v>7C</v>
          </cell>
          <cell r="L128" t="str">
            <v>IR</v>
          </cell>
        </row>
        <row r="129">
          <cell r="A129" t="str">
            <v>RCY</v>
          </cell>
          <cell r="D129">
            <v>8</v>
          </cell>
          <cell r="G129">
            <v>1.63</v>
          </cell>
          <cell r="J129" t="str">
            <v>7C</v>
          </cell>
          <cell r="L129" t="str">
            <v>IR</v>
          </cell>
        </row>
        <row r="130">
          <cell r="A130" t="str">
            <v>RCY</v>
          </cell>
          <cell r="D130">
            <v>9</v>
          </cell>
          <cell r="G130">
            <v>1.34</v>
          </cell>
          <cell r="J130" t="str">
            <v>7C</v>
          </cell>
          <cell r="L130" t="str">
            <v>IR</v>
          </cell>
        </row>
        <row r="131">
          <cell r="A131" t="str">
            <v>RCY</v>
          </cell>
          <cell r="D131">
            <v>9</v>
          </cell>
          <cell r="G131">
            <v>1.32</v>
          </cell>
          <cell r="J131" t="str">
            <v>7C</v>
          </cell>
          <cell r="L131" t="str">
            <v>IR</v>
          </cell>
        </row>
        <row r="132">
          <cell r="A132" t="str">
            <v>RCY</v>
          </cell>
          <cell r="D132">
            <v>9</v>
          </cell>
          <cell r="G132">
            <v>1.78</v>
          </cell>
          <cell r="J132" t="str">
            <v>7C</v>
          </cell>
          <cell r="L132" t="str">
            <v>IR</v>
          </cell>
        </row>
        <row r="133">
          <cell r="A133" t="str">
            <v>RCY</v>
          </cell>
          <cell r="D133">
            <v>9</v>
          </cell>
          <cell r="G133">
            <v>2.57</v>
          </cell>
          <cell r="J133" t="str">
            <v>7C</v>
          </cell>
          <cell r="L133" t="str">
            <v>IR</v>
          </cell>
        </row>
        <row r="134">
          <cell r="A134" t="str">
            <v>RCY</v>
          </cell>
          <cell r="D134">
            <v>9</v>
          </cell>
          <cell r="G134">
            <v>3.23</v>
          </cell>
          <cell r="J134" t="str">
            <v>7C</v>
          </cell>
          <cell r="L134" t="str">
            <v>IR</v>
          </cell>
        </row>
        <row r="135">
          <cell r="A135" t="str">
            <v>RCY</v>
          </cell>
          <cell r="D135">
            <v>9</v>
          </cell>
          <cell r="G135">
            <v>1.94</v>
          </cell>
          <cell r="J135" t="str">
            <v>7C</v>
          </cell>
          <cell r="L135" t="str">
            <v>IR</v>
          </cell>
        </row>
        <row r="136">
          <cell r="A136" t="str">
            <v>RCY</v>
          </cell>
          <cell r="D136">
            <v>9</v>
          </cell>
          <cell r="G136">
            <v>2.34</v>
          </cell>
          <cell r="J136" t="str">
            <v>7C</v>
          </cell>
          <cell r="L136" t="str">
            <v>IR</v>
          </cell>
        </row>
        <row r="137">
          <cell r="A137" t="str">
            <v>RCY</v>
          </cell>
          <cell r="D137">
            <v>9</v>
          </cell>
          <cell r="G137">
            <v>2.62</v>
          </cell>
          <cell r="J137" t="str">
            <v>7C</v>
          </cell>
          <cell r="L137" t="str">
            <v>IR</v>
          </cell>
        </row>
        <row r="138">
          <cell r="A138" t="str">
            <v>RCY</v>
          </cell>
          <cell r="D138">
            <v>9</v>
          </cell>
          <cell r="G138">
            <v>3.6</v>
          </cell>
          <cell r="J138" t="str">
            <v>7C</v>
          </cell>
          <cell r="L138" t="str">
            <v>IR</v>
          </cell>
        </row>
        <row r="139">
          <cell r="A139" t="str">
            <v>RCY</v>
          </cell>
          <cell r="D139">
            <v>9</v>
          </cell>
          <cell r="G139">
            <v>2.88</v>
          </cell>
          <cell r="J139" t="str">
            <v>7C</v>
          </cell>
          <cell r="L139" t="str">
            <v>IR</v>
          </cell>
        </row>
        <row r="140">
          <cell r="A140" t="str">
            <v>RCY</v>
          </cell>
          <cell r="D140">
            <v>9</v>
          </cell>
          <cell r="G140">
            <v>2.66</v>
          </cell>
          <cell r="J140" t="str">
            <v>7C</v>
          </cell>
          <cell r="L140" t="str">
            <v>IR</v>
          </cell>
        </row>
        <row r="141">
          <cell r="A141" t="str">
            <v>RCY</v>
          </cell>
          <cell r="D141">
            <v>9</v>
          </cell>
          <cell r="G141">
            <v>3.41</v>
          </cell>
          <cell r="J141" t="str">
            <v>7C</v>
          </cell>
          <cell r="L141" t="str">
            <v>IR</v>
          </cell>
        </row>
        <row r="142">
          <cell r="A142" t="str">
            <v>RCY</v>
          </cell>
          <cell r="D142">
            <v>9</v>
          </cell>
          <cell r="G142">
            <v>2.84</v>
          </cell>
          <cell r="J142" t="str">
            <v>7C</v>
          </cell>
          <cell r="L142" t="str">
            <v>IR</v>
          </cell>
        </row>
        <row r="143">
          <cell r="A143" t="str">
            <v>RCY</v>
          </cell>
          <cell r="D143">
            <v>10</v>
          </cell>
          <cell r="G143">
            <v>2.19</v>
          </cell>
          <cell r="J143" t="str">
            <v>7C</v>
          </cell>
          <cell r="L143" t="str">
            <v>IR</v>
          </cell>
        </row>
        <row r="144">
          <cell r="A144" t="str">
            <v>RCY</v>
          </cell>
          <cell r="D144">
            <v>10</v>
          </cell>
          <cell r="G144">
            <v>3.6</v>
          </cell>
          <cell r="J144" t="str">
            <v>7C</v>
          </cell>
          <cell r="L144" t="str">
            <v>IR</v>
          </cell>
        </row>
        <row r="145">
          <cell r="A145" t="str">
            <v>RCY</v>
          </cell>
          <cell r="D145">
            <v>10</v>
          </cell>
          <cell r="G145">
            <v>2.3199999999999998</v>
          </cell>
          <cell r="J145" t="str">
            <v>7C</v>
          </cell>
          <cell r="L145" t="str">
            <v>IR</v>
          </cell>
        </row>
        <row r="146">
          <cell r="A146" t="str">
            <v>RCY</v>
          </cell>
          <cell r="D146">
            <v>10</v>
          </cell>
          <cell r="G146">
            <v>1.17</v>
          </cell>
          <cell r="J146" t="str">
            <v>7C</v>
          </cell>
          <cell r="L146" t="str">
            <v>IR</v>
          </cell>
        </row>
        <row r="147">
          <cell r="A147" t="str">
            <v>RCY</v>
          </cell>
          <cell r="D147">
            <v>10</v>
          </cell>
          <cell r="G147">
            <v>3.81</v>
          </cell>
          <cell r="J147" t="str">
            <v>7C</v>
          </cell>
          <cell r="L147" t="str">
            <v>IR</v>
          </cell>
        </row>
        <row r="148">
          <cell r="A148" t="str">
            <v>RCY</v>
          </cell>
          <cell r="D148">
            <v>10</v>
          </cell>
          <cell r="G148">
            <v>2.48</v>
          </cell>
          <cell r="J148" t="str">
            <v>7C</v>
          </cell>
          <cell r="L148" t="str">
            <v>IR</v>
          </cell>
        </row>
        <row r="149">
          <cell r="A149" t="str">
            <v>RCY</v>
          </cell>
          <cell r="D149">
            <v>10</v>
          </cell>
          <cell r="G149">
            <v>1.71</v>
          </cell>
          <cell r="J149" t="str">
            <v>7C</v>
          </cell>
          <cell r="L149" t="str">
            <v>IR</v>
          </cell>
        </row>
        <row r="150">
          <cell r="A150" t="str">
            <v>RCY</v>
          </cell>
          <cell r="D150">
            <v>10</v>
          </cell>
          <cell r="G150">
            <v>3.56</v>
          </cell>
          <cell r="J150" t="str">
            <v>7C</v>
          </cell>
          <cell r="L150" t="str">
            <v>IR</v>
          </cell>
        </row>
        <row r="151">
          <cell r="A151" t="str">
            <v>RCY</v>
          </cell>
          <cell r="D151">
            <v>10</v>
          </cell>
          <cell r="G151">
            <v>1.18</v>
          </cell>
          <cell r="J151" t="str">
            <v>7C</v>
          </cell>
          <cell r="L151" t="str">
            <v>IR</v>
          </cell>
        </row>
        <row r="152">
          <cell r="A152" t="str">
            <v>RCY</v>
          </cell>
          <cell r="D152">
            <v>10</v>
          </cell>
          <cell r="G152">
            <v>4.75</v>
          </cell>
          <cell r="J152" t="str">
            <v>7C</v>
          </cell>
          <cell r="L152" t="str">
            <v>IR</v>
          </cell>
        </row>
        <row r="153">
          <cell r="A153" t="str">
            <v>RCY</v>
          </cell>
          <cell r="D153">
            <v>10</v>
          </cell>
          <cell r="G153">
            <v>2</v>
          </cell>
          <cell r="J153" t="str">
            <v>7C</v>
          </cell>
          <cell r="L153" t="str">
            <v>IR</v>
          </cell>
        </row>
        <row r="154">
          <cell r="A154" t="str">
            <v>RCY</v>
          </cell>
          <cell r="D154">
            <v>10</v>
          </cell>
          <cell r="G154">
            <v>1.85</v>
          </cell>
          <cell r="J154" t="str">
            <v>7C</v>
          </cell>
          <cell r="L154" t="str">
            <v>IR</v>
          </cell>
        </row>
        <row r="155">
          <cell r="A155" t="str">
            <v>RCY</v>
          </cell>
          <cell r="D155">
            <v>10</v>
          </cell>
          <cell r="G155">
            <v>3.53</v>
          </cell>
          <cell r="J155" t="str">
            <v>7C</v>
          </cell>
          <cell r="L155" t="str">
            <v>IR</v>
          </cell>
        </row>
        <row r="156">
          <cell r="A156" t="str">
            <v>RCY</v>
          </cell>
          <cell r="D156">
            <v>11</v>
          </cell>
          <cell r="G156">
            <v>1.71</v>
          </cell>
          <cell r="J156" t="str">
            <v>7C</v>
          </cell>
          <cell r="L156" t="str">
            <v>IR</v>
          </cell>
        </row>
        <row r="157">
          <cell r="A157" t="str">
            <v>RCY</v>
          </cell>
          <cell r="D157">
            <v>11</v>
          </cell>
          <cell r="G157">
            <v>2.5</v>
          </cell>
          <cell r="J157" t="str">
            <v>7C</v>
          </cell>
          <cell r="L157" t="str">
            <v>IR</v>
          </cell>
        </row>
        <row r="158">
          <cell r="A158" t="str">
            <v>RCY</v>
          </cell>
          <cell r="D158">
            <v>11</v>
          </cell>
          <cell r="G158">
            <v>2.44</v>
          </cell>
          <cell r="J158" t="str">
            <v>7C</v>
          </cell>
          <cell r="L158" t="str">
            <v>IR</v>
          </cell>
        </row>
        <row r="159">
          <cell r="A159" t="str">
            <v>RCY</v>
          </cell>
          <cell r="D159">
            <v>11</v>
          </cell>
          <cell r="G159">
            <v>3.58</v>
          </cell>
          <cell r="J159" t="str">
            <v>7C</v>
          </cell>
          <cell r="L159" t="str">
            <v>IR</v>
          </cell>
        </row>
        <row r="160">
          <cell r="A160" t="str">
            <v>RCY</v>
          </cell>
          <cell r="D160">
            <v>11</v>
          </cell>
          <cell r="G160">
            <v>1.85</v>
          </cell>
          <cell r="J160" t="str">
            <v>7C</v>
          </cell>
          <cell r="L160" t="str">
            <v>IR</v>
          </cell>
        </row>
        <row r="161">
          <cell r="A161" t="str">
            <v>RCY</v>
          </cell>
          <cell r="D161">
            <v>11</v>
          </cell>
          <cell r="G161">
            <v>2.0699999999999998</v>
          </cell>
          <cell r="J161" t="str">
            <v>7C</v>
          </cell>
          <cell r="L161" t="str">
            <v>IR</v>
          </cell>
        </row>
        <row r="162">
          <cell r="A162" t="str">
            <v>RCY</v>
          </cell>
          <cell r="D162">
            <v>11</v>
          </cell>
          <cell r="G162">
            <v>2.21</v>
          </cell>
          <cell r="J162" t="str">
            <v>7C</v>
          </cell>
          <cell r="L162" t="str">
            <v>IR</v>
          </cell>
        </row>
        <row r="163">
          <cell r="A163" t="str">
            <v>RCY</v>
          </cell>
          <cell r="D163">
            <v>11</v>
          </cell>
          <cell r="G163">
            <v>2.89</v>
          </cell>
          <cell r="J163" t="str">
            <v>7C</v>
          </cell>
          <cell r="L163" t="str">
            <v>IR</v>
          </cell>
        </row>
        <row r="164">
          <cell r="A164" t="str">
            <v>RCY</v>
          </cell>
          <cell r="D164">
            <v>11</v>
          </cell>
          <cell r="G164">
            <v>3.93</v>
          </cell>
          <cell r="J164" t="str">
            <v>7C</v>
          </cell>
          <cell r="L164" t="str">
            <v>IR</v>
          </cell>
        </row>
        <row r="165">
          <cell r="A165" t="str">
            <v>RCY</v>
          </cell>
          <cell r="D165">
            <v>11</v>
          </cell>
          <cell r="G165">
            <v>9.31</v>
          </cell>
          <cell r="J165" t="str">
            <v>7C</v>
          </cell>
          <cell r="L165" t="str">
            <v>IR</v>
          </cell>
        </row>
        <row r="166">
          <cell r="A166" t="str">
            <v>RCY</v>
          </cell>
          <cell r="D166">
            <v>11</v>
          </cell>
          <cell r="G166">
            <v>3.66</v>
          </cell>
          <cell r="J166" t="str">
            <v>7C</v>
          </cell>
          <cell r="L166" t="str">
            <v>IR</v>
          </cell>
        </row>
        <row r="167">
          <cell r="A167" t="str">
            <v>RCY</v>
          </cell>
          <cell r="D167">
            <v>12</v>
          </cell>
          <cell r="G167">
            <v>2.1800000000000002</v>
          </cell>
          <cell r="J167" t="str">
            <v>7C</v>
          </cell>
          <cell r="L167" t="str">
            <v>IR</v>
          </cell>
        </row>
        <row r="168">
          <cell r="A168" t="str">
            <v>RCY</v>
          </cell>
          <cell r="D168">
            <v>12</v>
          </cell>
          <cell r="G168">
            <v>1.22</v>
          </cell>
          <cell r="J168" t="str">
            <v>7C</v>
          </cell>
          <cell r="L168" t="str">
            <v>IR</v>
          </cell>
        </row>
        <row r="169">
          <cell r="A169" t="str">
            <v>RCY</v>
          </cell>
          <cell r="D169">
            <v>12</v>
          </cell>
          <cell r="G169">
            <v>5.46</v>
          </cell>
          <cell r="J169" t="str">
            <v>7C</v>
          </cell>
          <cell r="L169" t="str">
            <v>IR</v>
          </cell>
        </row>
        <row r="170">
          <cell r="A170" t="str">
            <v>RCY</v>
          </cell>
          <cell r="D170">
            <v>12</v>
          </cell>
          <cell r="G170">
            <v>2.1</v>
          </cell>
          <cell r="J170" t="str">
            <v>7C</v>
          </cell>
          <cell r="L170" t="str">
            <v>IR</v>
          </cell>
        </row>
        <row r="171">
          <cell r="A171" t="str">
            <v>RCY</v>
          </cell>
          <cell r="D171">
            <v>12</v>
          </cell>
          <cell r="G171">
            <v>1.69</v>
          </cell>
          <cell r="J171" t="str">
            <v>7C</v>
          </cell>
          <cell r="L171" t="str">
            <v>IR</v>
          </cell>
        </row>
        <row r="172">
          <cell r="A172" t="str">
            <v>RCY</v>
          </cell>
          <cell r="D172">
            <v>12</v>
          </cell>
          <cell r="G172">
            <v>5.34</v>
          </cell>
          <cell r="J172" t="str">
            <v>7C</v>
          </cell>
          <cell r="L172" t="str">
            <v>IR</v>
          </cell>
        </row>
        <row r="173">
          <cell r="A173" t="str">
            <v>RCY</v>
          </cell>
          <cell r="D173">
            <v>12</v>
          </cell>
          <cell r="G173">
            <v>3.08</v>
          </cell>
          <cell r="J173" t="str">
            <v>7C</v>
          </cell>
          <cell r="L173" t="str">
            <v>IR</v>
          </cell>
        </row>
        <row r="174">
          <cell r="A174" t="str">
            <v>RCY</v>
          </cell>
          <cell r="D174">
            <v>12</v>
          </cell>
          <cell r="G174">
            <v>2.67</v>
          </cell>
          <cell r="J174" t="str">
            <v>7C</v>
          </cell>
          <cell r="L174" t="str">
            <v>IR</v>
          </cell>
        </row>
        <row r="175">
          <cell r="A175" t="str">
            <v>RCY</v>
          </cell>
          <cell r="D175">
            <v>12</v>
          </cell>
          <cell r="G175">
            <v>1.92</v>
          </cell>
          <cell r="J175" t="str">
            <v>7C</v>
          </cell>
          <cell r="L175" t="str">
            <v>IR</v>
          </cell>
        </row>
        <row r="176">
          <cell r="A176" t="str">
            <v>RCY</v>
          </cell>
          <cell r="D176">
            <v>12</v>
          </cell>
          <cell r="G176">
            <v>2.13</v>
          </cell>
          <cell r="J176" t="str">
            <v>7C</v>
          </cell>
          <cell r="L176" t="str">
            <v>IR</v>
          </cell>
        </row>
        <row r="177">
          <cell r="A177" t="str">
            <v>RCY</v>
          </cell>
          <cell r="D177">
            <v>12</v>
          </cell>
          <cell r="G177">
            <v>2.62</v>
          </cell>
          <cell r="J177" t="str">
            <v>7C</v>
          </cell>
          <cell r="L177" t="str">
            <v>IR</v>
          </cell>
        </row>
        <row r="178">
          <cell r="A178" t="str">
            <v>RCY</v>
          </cell>
          <cell r="D178">
            <v>1</v>
          </cell>
          <cell r="G178">
            <v>2.95</v>
          </cell>
          <cell r="J178" t="str">
            <v>7C</v>
          </cell>
          <cell r="L178" t="str">
            <v>IR</v>
          </cell>
        </row>
        <row r="179">
          <cell r="A179" t="str">
            <v>RCY</v>
          </cell>
          <cell r="D179">
            <v>1</v>
          </cell>
          <cell r="G179">
            <v>1.71</v>
          </cell>
          <cell r="J179" t="str">
            <v>7C</v>
          </cell>
          <cell r="L179" t="str">
            <v>IR</v>
          </cell>
        </row>
        <row r="180">
          <cell r="A180" t="str">
            <v>RCY</v>
          </cell>
          <cell r="D180">
            <v>2</v>
          </cell>
          <cell r="G180">
            <v>1.77</v>
          </cell>
          <cell r="J180" t="str">
            <v>7C</v>
          </cell>
          <cell r="L180" t="str">
            <v>IR</v>
          </cell>
        </row>
        <row r="181">
          <cell r="A181" t="str">
            <v>RCY</v>
          </cell>
          <cell r="D181">
            <v>3</v>
          </cell>
          <cell r="G181">
            <v>1.99</v>
          </cell>
          <cell r="J181" t="str">
            <v>7C</v>
          </cell>
          <cell r="L181" t="str">
            <v>IR</v>
          </cell>
        </row>
        <row r="182">
          <cell r="A182" t="str">
            <v>RCY</v>
          </cell>
          <cell r="D182">
            <v>3</v>
          </cell>
          <cell r="G182">
            <v>2.29</v>
          </cell>
          <cell r="J182" t="str">
            <v>7C</v>
          </cell>
          <cell r="L182" t="str">
            <v>IR</v>
          </cell>
        </row>
        <row r="183">
          <cell r="A183" t="str">
            <v>RCY</v>
          </cell>
          <cell r="D183">
            <v>4</v>
          </cell>
          <cell r="G183">
            <v>2.76</v>
          </cell>
          <cell r="J183" t="str">
            <v>7C</v>
          </cell>
          <cell r="L183" t="str">
            <v>IR</v>
          </cell>
        </row>
        <row r="184">
          <cell r="A184" t="str">
            <v>RCY</v>
          </cell>
          <cell r="D184">
            <v>4</v>
          </cell>
          <cell r="G184">
            <v>2.39</v>
          </cell>
          <cell r="J184" t="str">
            <v>7C</v>
          </cell>
          <cell r="L184" t="str">
            <v>IR</v>
          </cell>
        </row>
        <row r="185">
          <cell r="A185" t="str">
            <v>RCY</v>
          </cell>
          <cell r="D185">
            <v>4</v>
          </cell>
          <cell r="G185">
            <v>2.2599999999999998</v>
          </cell>
          <cell r="J185" t="str">
            <v>7C</v>
          </cell>
          <cell r="L185" t="str">
            <v>IR</v>
          </cell>
        </row>
        <row r="186">
          <cell r="A186" t="str">
            <v>RCY</v>
          </cell>
          <cell r="D186">
            <v>5</v>
          </cell>
          <cell r="G186">
            <v>2.21</v>
          </cell>
          <cell r="J186" t="str">
            <v>7C</v>
          </cell>
          <cell r="L186" t="str">
            <v>IR</v>
          </cell>
        </row>
        <row r="187">
          <cell r="A187" t="str">
            <v>RCY</v>
          </cell>
          <cell r="D187">
            <v>5</v>
          </cell>
          <cell r="G187">
            <v>1.7</v>
          </cell>
          <cell r="J187" t="str">
            <v>7C</v>
          </cell>
          <cell r="L187" t="str">
            <v>IR</v>
          </cell>
        </row>
        <row r="188">
          <cell r="A188" t="str">
            <v>RCY</v>
          </cell>
          <cell r="D188">
            <v>5</v>
          </cell>
          <cell r="G188">
            <v>1.71</v>
          </cell>
          <cell r="J188" t="str">
            <v>7C</v>
          </cell>
          <cell r="L188" t="str">
            <v>IR</v>
          </cell>
        </row>
        <row r="189">
          <cell r="A189" t="str">
            <v>RCY</v>
          </cell>
          <cell r="D189">
            <v>5</v>
          </cell>
          <cell r="G189">
            <v>1.0900000000000001</v>
          </cell>
          <cell r="J189" t="str">
            <v>7C</v>
          </cell>
          <cell r="L189" t="str">
            <v>IR</v>
          </cell>
        </row>
        <row r="190">
          <cell r="A190" t="str">
            <v>RCY</v>
          </cell>
          <cell r="D190">
            <v>5</v>
          </cell>
          <cell r="G190">
            <v>1.43</v>
          </cell>
          <cell r="J190" t="str">
            <v>7C</v>
          </cell>
          <cell r="L190" t="str">
            <v>IR</v>
          </cell>
        </row>
        <row r="191">
          <cell r="A191" t="str">
            <v>RCY</v>
          </cell>
          <cell r="D191">
            <v>5</v>
          </cell>
          <cell r="G191">
            <v>2.93</v>
          </cell>
          <cell r="J191" t="str">
            <v>7C</v>
          </cell>
          <cell r="L191" t="str">
            <v>IR</v>
          </cell>
        </row>
        <row r="192">
          <cell r="A192" t="str">
            <v>RCY</v>
          </cell>
          <cell r="D192">
            <v>6</v>
          </cell>
          <cell r="G192">
            <v>1.72</v>
          </cell>
          <cell r="J192" t="str">
            <v>7C</v>
          </cell>
          <cell r="L192" t="str">
            <v>IR</v>
          </cell>
        </row>
        <row r="193">
          <cell r="A193" t="str">
            <v>RCY</v>
          </cell>
          <cell r="D193">
            <v>6</v>
          </cell>
          <cell r="G193">
            <v>1.1000000000000001</v>
          </cell>
          <cell r="J193" t="str">
            <v>7C</v>
          </cell>
          <cell r="L193" t="str">
            <v>IR</v>
          </cell>
        </row>
        <row r="194">
          <cell r="A194" t="str">
            <v>RCY</v>
          </cell>
          <cell r="D194">
            <v>6</v>
          </cell>
          <cell r="G194">
            <v>2.06</v>
          </cell>
          <cell r="J194" t="str">
            <v>7C</v>
          </cell>
          <cell r="L194" t="str">
            <v>IR</v>
          </cell>
        </row>
        <row r="195">
          <cell r="A195" t="str">
            <v>RCY</v>
          </cell>
          <cell r="D195">
            <v>7</v>
          </cell>
          <cell r="G195">
            <v>2.0699999999999998</v>
          </cell>
          <cell r="J195" t="str">
            <v>7C</v>
          </cell>
          <cell r="L195" t="str">
            <v>IR</v>
          </cell>
        </row>
        <row r="196">
          <cell r="A196" t="str">
            <v>RCY</v>
          </cell>
          <cell r="D196">
            <v>7</v>
          </cell>
          <cell r="G196">
            <v>1.94</v>
          </cell>
          <cell r="J196" t="str">
            <v>7C</v>
          </cell>
          <cell r="L196" t="str">
            <v>IR</v>
          </cell>
        </row>
        <row r="197">
          <cell r="A197" t="str">
            <v>RCY</v>
          </cell>
          <cell r="D197">
            <v>8</v>
          </cell>
          <cell r="G197">
            <v>2.2400000000000002</v>
          </cell>
          <cell r="J197" t="str">
            <v>7C</v>
          </cell>
          <cell r="L197" t="str">
            <v>IR</v>
          </cell>
        </row>
        <row r="198">
          <cell r="A198" t="str">
            <v>RCY</v>
          </cell>
          <cell r="D198">
            <v>8</v>
          </cell>
          <cell r="G198">
            <v>1.98</v>
          </cell>
          <cell r="J198" t="str">
            <v>7C</v>
          </cell>
          <cell r="L198" t="str">
            <v>IR</v>
          </cell>
        </row>
        <row r="199">
          <cell r="A199" t="str">
            <v>RCY</v>
          </cell>
          <cell r="D199">
            <v>9</v>
          </cell>
          <cell r="G199">
            <v>1.52</v>
          </cell>
          <cell r="J199" t="str">
            <v>7C</v>
          </cell>
          <cell r="L199" t="str">
            <v>IR</v>
          </cell>
        </row>
        <row r="200">
          <cell r="A200" t="str">
            <v>RCY</v>
          </cell>
          <cell r="D200">
            <v>10</v>
          </cell>
          <cell r="G200">
            <v>1.78</v>
          </cell>
          <cell r="J200" t="str">
            <v>7C</v>
          </cell>
          <cell r="L200" t="str">
            <v>IR</v>
          </cell>
        </row>
        <row r="201">
          <cell r="A201" t="str">
            <v>MSW</v>
          </cell>
          <cell r="D201">
            <v>1</v>
          </cell>
          <cell r="G201">
            <v>1.01</v>
          </cell>
          <cell r="J201">
            <v>20</v>
          </cell>
          <cell r="L201" t="str">
            <v>RO</v>
          </cell>
        </row>
        <row r="202">
          <cell r="A202" t="str">
            <v>MSW</v>
          </cell>
          <cell r="D202">
            <v>1</v>
          </cell>
          <cell r="G202">
            <v>1.4</v>
          </cell>
          <cell r="J202">
            <v>20</v>
          </cell>
          <cell r="L202" t="str">
            <v>RO</v>
          </cell>
        </row>
        <row r="203">
          <cell r="A203" t="str">
            <v>MSW</v>
          </cell>
          <cell r="D203">
            <v>1</v>
          </cell>
          <cell r="G203">
            <v>0.43</v>
          </cell>
          <cell r="J203">
            <v>20</v>
          </cell>
          <cell r="L203" t="str">
            <v>RO</v>
          </cell>
        </row>
        <row r="204">
          <cell r="A204" t="str">
            <v>MSW</v>
          </cell>
          <cell r="D204">
            <v>1</v>
          </cell>
          <cell r="G204">
            <v>0.94</v>
          </cell>
          <cell r="J204">
            <v>20</v>
          </cell>
          <cell r="L204" t="str">
            <v>RO</v>
          </cell>
        </row>
        <row r="205">
          <cell r="A205" t="str">
            <v>MSW</v>
          </cell>
          <cell r="D205">
            <v>2</v>
          </cell>
          <cell r="G205">
            <v>1.26</v>
          </cell>
          <cell r="J205">
            <v>20</v>
          </cell>
          <cell r="L205" t="str">
            <v>RO</v>
          </cell>
        </row>
        <row r="206">
          <cell r="A206" t="str">
            <v>MSW</v>
          </cell>
          <cell r="D206">
            <v>2</v>
          </cell>
          <cell r="G206">
            <v>1.04</v>
          </cell>
          <cell r="J206">
            <v>20</v>
          </cell>
          <cell r="L206" t="str">
            <v>RO</v>
          </cell>
        </row>
        <row r="207">
          <cell r="A207" t="str">
            <v>MSW</v>
          </cell>
          <cell r="D207">
            <v>2</v>
          </cell>
          <cell r="G207">
            <v>0.95</v>
          </cell>
          <cell r="J207">
            <v>20</v>
          </cell>
          <cell r="L207" t="str">
            <v>RO</v>
          </cell>
        </row>
        <row r="208">
          <cell r="A208" t="str">
            <v>MSW</v>
          </cell>
          <cell r="D208">
            <v>2</v>
          </cell>
          <cell r="G208">
            <v>0.46</v>
          </cell>
          <cell r="J208">
            <v>20</v>
          </cell>
          <cell r="L208" t="str">
            <v>RO</v>
          </cell>
        </row>
        <row r="209">
          <cell r="A209" t="str">
            <v>MSW</v>
          </cell>
          <cell r="D209">
            <v>3</v>
          </cell>
          <cell r="G209">
            <v>1.1499999999999999</v>
          </cell>
          <cell r="J209">
            <v>20</v>
          </cell>
          <cell r="L209" t="str">
            <v>RO</v>
          </cell>
        </row>
        <row r="210">
          <cell r="A210" t="str">
            <v>MSW</v>
          </cell>
          <cell r="D210">
            <v>3</v>
          </cell>
          <cell r="G210">
            <v>0.97</v>
          </cell>
          <cell r="J210">
            <v>20</v>
          </cell>
          <cell r="L210" t="str">
            <v>RO</v>
          </cell>
        </row>
        <row r="211">
          <cell r="A211" t="str">
            <v>MSW</v>
          </cell>
          <cell r="D211">
            <v>3</v>
          </cell>
          <cell r="G211">
            <v>1.08</v>
          </cell>
          <cell r="J211">
            <v>20</v>
          </cell>
          <cell r="L211" t="str">
            <v>RO</v>
          </cell>
        </row>
        <row r="212">
          <cell r="A212" t="str">
            <v>MSW</v>
          </cell>
          <cell r="D212">
            <v>3</v>
          </cell>
          <cell r="G212">
            <v>0.87</v>
          </cell>
          <cell r="J212">
            <v>20</v>
          </cell>
          <cell r="L212" t="str">
            <v>RO</v>
          </cell>
        </row>
        <row r="213">
          <cell r="A213" t="str">
            <v>MSW</v>
          </cell>
          <cell r="D213">
            <v>3</v>
          </cell>
          <cell r="G213">
            <v>1.21</v>
          </cell>
          <cell r="J213">
            <v>20</v>
          </cell>
          <cell r="L213" t="str">
            <v>RO</v>
          </cell>
        </row>
        <row r="214">
          <cell r="A214" t="str">
            <v>MSW</v>
          </cell>
          <cell r="D214">
            <v>4</v>
          </cell>
          <cell r="G214">
            <v>0.56000000000000005</v>
          </cell>
          <cell r="J214">
            <v>20</v>
          </cell>
          <cell r="L214" t="str">
            <v>RO</v>
          </cell>
        </row>
        <row r="215">
          <cell r="A215" t="str">
            <v>MSW</v>
          </cell>
          <cell r="D215">
            <v>4</v>
          </cell>
          <cell r="G215">
            <v>0.56000000000000005</v>
          </cell>
          <cell r="J215">
            <v>20</v>
          </cell>
          <cell r="L215" t="str">
            <v>RO</v>
          </cell>
        </row>
        <row r="216">
          <cell r="A216" t="str">
            <v>MSW</v>
          </cell>
          <cell r="D216">
            <v>4</v>
          </cell>
          <cell r="G216">
            <v>1</v>
          </cell>
          <cell r="J216">
            <v>20</v>
          </cell>
          <cell r="L216" t="str">
            <v>RO</v>
          </cell>
        </row>
        <row r="217">
          <cell r="A217" t="str">
            <v>MSW</v>
          </cell>
          <cell r="D217">
            <v>4</v>
          </cell>
          <cell r="G217">
            <v>1.2</v>
          </cell>
          <cell r="J217">
            <v>20</v>
          </cell>
          <cell r="L217" t="str">
            <v>RO</v>
          </cell>
        </row>
        <row r="218">
          <cell r="A218" t="str">
            <v>MSW</v>
          </cell>
          <cell r="D218">
            <v>5</v>
          </cell>
          <cell r="G218">
            <v>0.9</v>
          </cell>
          <cell r="J218">
            <v>20</v>
          </cell>
          <cell r="L218" t="str">
            <v>RO</v>
          </cell>
        </row>
        <row r="219">
          <cell r="A219" t="str">
            <v>MSW</v>
          </cell>
          <cell r="D219">
            <v>5</v>
          </cell>
          <cell r="G219">
            <v>1.08</v>
          </cell>
          <cell r="J219">
            <v>20</v>
          </cell>
          <cell r="L219" t="str">
            <v>RO</v>
          </cell>
        </row>
        <row r="220">
          <cell r="A220" t="str">
            <v>MSW</v>
          </cell>
          <cell r="D220">
            <v>5</v>
          </cell>
          <cell r="G220">
            <v>1.1200000000000001</v>
          </cell>
          <cell r="J220">
            <v>20</v>
          </cell>
          <cell r="L220" t="str">
            <v>RO</v>
          </cell>
        </row>
        <row r="221">
          <cell r="A221" t="str">
            <v>MSW</v>
          </cell>
          <cell r="D221">
            <v>5</v>
          </cell>
          <cell r="G221">
            <v>0.98</v>
          </cell>
          <cell r="J221">
            <v>20</v>
          </cell>
          <cell r="L221" t="str">
            <v>RO</v>
          </cell>
        </row>
        <row r="222">
          <cell r="A222" t="str">
            <v>MSW</v>
          </cell>
          <cell r="D222">
            <v>6</v>
          </cell>
          <cell r="G222">
            <v>1.26</v>
          </cell>
          <cell r="J222">
            <v>20</v>
          </cell>
          <cell r="L222" t="str">
            <v>RO</v>
          </cell>
        </row>
        <row r="223">
          <cell r="A223" t="str">
            <v>MSW</v>
          </cell>
          <cell r="D223">
            <v>6</v>
          </cell>
          <cell r="G223">
            <v>1.53</v>
          </cell>
          <cell r="J223">
            <v>20</v>
          </cell>
          <cell r="L223" t="str">
            <v>RO</v>
          </cell>
        </row>
        <row r="224">
          <cell r="A224" t="str">
            <v>MSW</v>
          </cell>
          <cell r="D224">
            <v>6</v>
          </cell>
          <cell r="G224">
            <v>1.27</v>
          </cell>
          <cell r="J224">
            <v>20</v>
          </cell>
          <cell r="L224" t="str">
            <v>RO</v>
          </cell>
        </row>
        <row r="225">
          <cell r="A225" t="str">
            <v>MSW</v>
          </cell>
          <cell r="D225">
            <v>6</v>
          </cell>
          <cell r="G225">
            <v>0.87</v>
          </cell>
          <cell r="J225">
            <v>20</v>
          </cell>
          <cell r="L225" t="str">
            <v>RO</v>
          </cell>
        </row>
        <row r="226">
          <cell r="A226" t="str">
            <v>MSW</v>
          </cell>
          <cell r="D226">
            <v>6</v>
          </cell>
          <cell r="G226">
            <v>0.17</v>
          </cell>
          <cell r="J226">
            <v>20</v>
          </cell>
          <cell r="L226" t="str">
            <v>RO</v>
          </cell>
        </row>
        <row r="227">
          <cell r="A227" t="str">
            <v>MSW</v>
          </cell>
          <cell r="D227">
            <v>8</v>
          </cell>
          <cell r="G227">
            <v>0.8</v>
          </cell>
          <cell r="J227">
            <v>20</v>
          </cell>
          <cell r="L227" t="str">
            <v>RO</v>
          </cell>
        </row>
        <row r="228">
          <cell r="A228" t="str">
            <v>MSW</v>
          </cell>
          <cell r="D228">
            <v>8</v>
          </cell>
          <cell r="G228">
            <v>0.84</v>
          </cell>
          <cell r="J228">
            <v>20</v>
          </cell>
          <cell r="L228" t="str">
            <v>RO</v>
          </cell>
        </row>
        <row r="229">
          <cell r="A229" t="str">
            <v>MSW</v>
          </cell>
          <cell r="D229">
            <v>9</v>
          </cell>
          <cell r="G229">
            <v>0.59</v>
          </cell>
          <cell r="J229">
            <v>20</v>
          </cell>
          <cell r="L229" t="str">
            <v>RO</v>
          </cell>
        </row>
        <row r="230">
          <cell r="A230" t="str">
            <v>MSW</v>
          </cell>
          <cell r="D230">
            <v>9</v>
          </cell>
          <cell r="G230">
            <v>0.97</v>
          </cell>
          <cell r="J230">
            <v>20</v>
          </cell>
          <cell r="L230" t="str">
            <v>RO</v>
          </cell>
        </row>
        <row r="231">
          <cell r="A231" t="str">
            <v>MSW</v>
          </cell>
          <cell r="D231">
            <v>9</v>
          </cell>
          <cell r="G231">
            <v>2.38</v>
          </cell>
          <cell r="J231">
            <v>20</v>
          </cell>
          <cell r="L231" t="str">
            <v>RO</v>
          </cell>
        </row>
        <row r="232">
          <cell r="A232" t="str">
            <v>MSW</v>
          </cell>
          <cell r="D232">
            <v>9</v>
          </cell>
          <cell r="G232">
            <v>1.29</v>
          </cell>
          <cell r="J232">
            <v>20</v>
          </cell>
          <cell r="L232" t="str">
            <v>RO</v>
          </cell>
        </row>
        <row r="233">
          <cell r="A233" t="str">
            <v>MSW</v>
          </cell>
          <cell r="D233">
            <v>9</v>
          </cell>
          <cell r="G233">
            <v>1.41</v>
          </cell>
          <cell r="J233">
            <v>20</v>
          </cell>
          <cell r="L233" t="str">
            <v>RO</v>
          </cell>
        </row>
        <row r="234">
          <cell r="A234" t="str">
            <v>MSW</v>
          </cell>
          <cell r="D234">
            <v>10</v>
          </cell>
          <cell r="G234">
            <v>1.32</v>
          </cell>
          <cell r="J234">
            <v>20</v>
          </cell>
          <cell r="L234" t="str">
            <v>RO</v>
          </cell>
        </row>
        <row r="235">
          <cell r="A235" t="str">
            <v>MSW</v>
          </cell>
          <cell r="D235">
            <v>10</v>
          </cell>
          <cell r="G235">
            <v>1.01</v>
          </cell>
          <cell r="J235">
            <v>20</v>
          </cell>
          <cell r="L235" t="str">
            <v>RO</v>
          </cell>
        </row>
        <row r="236">
          <cell r="A236" t="str">
            <v>MSW</v>
          </cell>
          <cell r="D236">
            <v>10</v>
          </cell>
          <cell r="G236">
            <v>1.17</v>
          </cell>
          <cell r="J236">
            <v>20</v>
          </cell>
          <cell r="L236" t="str">
            <v>RO</v>
          </cell>
        </row>
        <row r="237">
          <cell r="A237" t="str">
            <v>MSW</v>
          </cell>
          <cell r="D237">
            <v>10</v>
          </cell>
          <cell r="G237">
            <v>1.25</v>
          </cell>
          <cell r="J237">
            <v>20</v>
          </cell>
          <cell r="L237" t="str">
            <v>RO</v>
          </cell>
        </row>
        <row r="238">
          <cell r="A238" t="str">
            <v>MSW</v>
          </cell>
          <cell r="D238">
            <v>11</v>
          </cell>
          <cell r="G238">
            <v>1.3</v>
          </cell>
          <cell r="J238">
            <v>20</v>
          </cell>
          <cell r="L238" t="str">
            <v>RO</v>
          </cell>
        </row>
        <row r="239">
          <cell r="A239" t="str">
            <v>MSW</v>
          </cell>
          <cell r="D239">
            <v>11</v>
          </cell>
          <cell r="G239">
            <v>1.31</v>
          </cell>
          <cell r="J239">
            <v>20</v>
          </cell>
          <cell r="L239" t="str">
            <v>RO</v>
          </cell>
        </row>
        <row r="240">
          <cell r="A240" t="str">
            <v>MSW</v>
          </cell>
          <cell r="D240">
            <v>11</v>
          </cell>
          <cell r="G240">
            <v>0.94</v>
          </cell>
          <cell r="J240">
            <v>20</v>
          </cell>
          <cell r="L240" t="str">
            <v>RO</v>
          </cell>
        </row>
        <row r="241">
          <cell r="A241" t="str">
            <v>MSW</v>
          </cell>
          <cell r="D241">
            <v>11</v>
          </cell>
          <cell r="G241">
            <v>0.76</v>
          </cell>
          <cell r="J241">
            <v>20</v>
          </cell>
          <cell r="L241" t="str">
            <v>RO</v>
          </cell>
        </row>
        <row r="242">
          <cell r="A242" t="str">
            <v>MSW</v>
          </cell>
          <cell r="D242">
            <v>12</v>
          </cell>
          <cell r="G242">
            <v>2.09</v>
          </cell>
          <cell r="J242">
            <v>20</v>
          </cell>
          <cell r="L242" t="str">
            <v>RO</v>
          </cell>
        </row>
        <row r="243">
          <cell r="A243" t="str">
            <v>MSW</v>
          </cell>
          <cell r="D243">
            <v>12</v>
          </cell>
          <cell r="G243">
            <v>1.1499999999999999</v>
          </cell>
          <cell r="J243">
            <v>20</v>
          </cell>
          <cell r="L243" t="str">
            <v>RO</v>
          </cell>
        </row>
        <row r="244">
          <cell r="A244" t="str">
            <v>MSW</v>
          </cell>
          <cell r="D244">
            <v>12</v>
          </cell>
          <cell r="G244">
            <v>0.75</v>
          </cell>
          <cell r="J244">
            <v>20</v>
          </cell>
          <cell r="L244" t="str">
            <v>RO</v>
          </cell>
        </row>
        <row r="245">
          <cell r="A245" t="str">
            <v>RCY</v>
          </cell>
          <cell r="D245">
            <v>2</v>
          </cell>
          <cell r="G245">
            <v>2.62</v>
          </cell>
          <cell r="J245">
            <v>72</v>
          </cell>
          <cell r="L245" t="str">
            <v>IR</v>
          </cell>
        </row>
        <row r="246">
          <cell r="A246" t="str">
            <v>RCY</v>
          </cell>
          <cell r="D246">
            <v>4</v>
          </cell>
          <cell r="G246">
            <v>2.15</v>
          </cell>
          <cell r="J246">
            <v>72</v>
          </cell>
          <cell r="L246" t="str">
            <v>IR</v>
          </cell>
        </row>
        <row r="247">
          <cell r="A247" t="str">
            <v>RCY</v>
          </cell>
          <cell r="D247">
            <v>5</v>
          </cell>
          <cell r="G247">
            <v>2.31</v>
          </cell>
          <cell r="J247">
            <v>72</v>
          </cell>
          <cell r="L247" t="str">
            <v>IR</v>
          </cell>
        </row>
        <row r="248">
          <cell r="A248" t="str">
            <v>RCY</v>
          </cell>
          <cell r="D248">
            <v>5</v>
          </cell>
          <cell r="G248">
            <v>1.79</v>
          </cell>
          <cell r="J248">
            <v>72</v>
          </cell>
          <cell r="L248" t="str">
            <v>IR</v>
          </cell>
        </row>
        <row r="249">
          <cell r="A249" t="str">
            <v>RCY</v>
          </cell>
          <cell r="D249">
            <v>5</v>
          </cell>
          <cell r="G249">
            <v>1.36</v>
          </cell>
          <cell r="J249">
            <v>72</v>
          </cell>
          <cell r="L249" t="str">
            <v>IR</v>
          </cell>
        </row>
        <row r="250">
          <cell r="A250" t="str">
            <v>RCY</v>
          </cell>
          <cell r="D250">
            <v>7</v>
          </cell>
          <cell r="G250">
            <v>3.27</v>
          </cell>
          <cell r="J250">
            <v>72</v>
          </cell>
          <cell r="L250" t="str">
            <v>IR</v>
          </cell>
        </row>
        <row r="251">
          <cell r="A251" t="str">
            <v>RCY</v>
          </cell>
          <cell r="D251">
            <v>8</v>
          </cell>
          <cell r="G251">
            <v>1.96</v>
          </cell>
          <cell r="J251">
            <v>72</v>
          </cell>
          <cell r="L251" t="str">
            <v>IR</v>
          </cell>
        </row>
        <row r="252">
          <cell r="A252" t="str">
            <v>RCY</v>
          </cell>
          <cell r="D252">
            <v>9</v>
          </cell>
          <cell r="G252">
            <v>1.78</v>
          </cell>
          <cell r="J252">
            <v>72</v>
          </cell>
          <cell r="L252" t="str">
            <v>IR</v>
          </cell>
        </row>
        <row r="253">
          <cell r="A253" t="str">
            <v>RCY</v>
          </cell>
          <cell r="D253">
            <v>10</v>
          </cell>
          <cell r="G253">
            <v>1.9</v>
          </cell>
          <cell r="J253">
            <v>72</v>
          </cell>
          <cell r="L253" t="str">
            <v>IR</v>
          </cell>
        </row>
        <row r="254">
          <cell r="A254" t="str">
            <v>RCY</v>
          </cell>
          <cell r="D254">
            <v>11</v>
          </cell>
          <cell r="G254">
            <v>3.51</v>
          </cell>
          <cell r="J254">
            <v>72</v>
          </cell>
          <cell r="L254" t="str">
            <v>IR</v>
          </cell>
        </row>
        <row r="255">
          <cell r="A255" t="str">
            <v>MSW</v>
          </cell>
          <cell r="D255">
            <v>1</v>
          </cell>
          <cell r="G255">
            <v>4.16</v>
          </cell>
          <cell r="J255">
            <v>20</v>
          </cell>
          <cell r="L255" t="str">
            <v>RO</v>
          </cell>
        </row>
        <row r="256">
          <cell r="A256" t="str">
            <v>MSW</v>
          </cell>
          <cell r="D256">
            <v>1</v>
          </cell>
          <cell r="G256">
            <v>3.78</v>
          </cell>
          <cell r="J256">
            <v>20</v>
          </cell>
          <cell r="L256" t="str">
            <v>RO</v>
          </cell>
        </row>
        <row r="257">
          <cell r="A257" t="str">
            <v>MSW</v>
          </cell>
          <cell r="D257">
            <v>1</v>
          </cell>
          <cell r="G257">
            <v>5.81</v>
          </cell>
          <cell r="J257">
            <v>20</v>
          </cell>
          <cell r="L257" t="str">
            <v>RO</v>
          </cell>
        </row>
        <row r="258">
          <cell r="A258" t="str">
            <v>MSW</v>
          </cell>
          <cell r="D258">
            <v>1</v>
          </cell>
          <cell r="G258">
            <v>1.56</v>
          </cell>
          <cell r="J258">
            <v>20</v>
          </cell>
          <cell r="L258" t="str">
            <v>RO</v>
          </cell>
        </row>
        <row r="259">
          <cell r="A259" t="str">
            <v>MSW</v>
          </cell>
          <cell r="D259">
            <v>1</v>
          </cell>
          <cell r="G259">
            <v>2.94</v>
          </cell>
          <cell r="J259">
            <v>20</v>
          </cell>
          <cell r="L259" t="str">
            <v>RO</v>
          </cell>
        </row>
        <row r="260">
          <cell r="A260" t="str">
            <v>MSW</v>
          </cell>
          <cell r="D260">
            <v>2</v>
          </cell>
          <cell r="G260">
            <v>3.29</v>
          </cell>
          <cell r="J260">
            <v>20</v>
          </cell>
          <cell r="L260" t="str">
            <v>RO</v>
          </cell>
        </row>
        <row r="261">
          <cell r="A261" t="str">
            <v>MSW</v>
          </cell>
          <cell r="D261">
            <v>2</v>
          </cell>
          <cell r="G261">
            <v>3.11</v>
          </cell>
          <cell r="J261">
            <v>20</v>
          </cell>
          <cell r="L261" t="str">
            <v>RO</v>
          </cell>
        </row>
        <row r="262">
          <cell r="A262" t="str">
            <v>MSW</v>
          </cell>
          <cell r="D262">
            <v>2</v>
          </cell>
          <cell r="G262">
            <v>2.74</v>
          </cell>
          <cell r="J262">
            <v>20</v>
          </cell>
          <cell r="L262" t="str">
            <v>RO</v>
          </cell>
        </row>
        <row r="263">
          <cell r="A263" t="str">
            <v>MSW</v>
          </cell>
          <cell r="D263">
            <v>2</v>
          </cell>
          <cell r="G263">
            <v>3.08</v>
          </cell>
          <cell r="J263">
            <v>20</v>
          </cell>
          <cell r="L263" t="str">
            <v>RO</v>
          </cell>
        </row>
        <row r="264">
          <cell r="A264" t="str">
            <v>MSW</v>
          </cell>
          <cell r="D264">
            <v>3</v>
          </cell>
          <cell r="G264">
            <v>3.45</v>
          </cell>
          <cell r="J264">
            <v>20</v>
          </cell>
          <cell r="L264" t="str">
            <v>RO</v>
          </cell>
        </row>
        <row r="265">
          <cell r="A265" t="str">
            <v>MSW</v>
          </cell>
          <cell r="D265">
            <v>3</v>
          </cell>
          <cell r="G265">
            <v>3.14</v>
          </cell>
          <cell r="J265">
            <v>20</v>
          </cell>
          <cell r="L265" t="str">
            <v>RO</v>
          </cell>
        </row>
        <row r="266">
          <cell r="A266" t="str">
            <v>MSW</v>
          </cell>
          <cell r="D266">
            <v>3</v>
          </cell>
          <cell r="G266">
            <v>3.4</v>
          </cell>
          <cell r="J266">
            <v>20</v>
          </cell>
          <cell r="L266" t="str">
            <v>RO</v>
          </cell>
        </row>
        <row r="267">
          <cell r="A267" t="str">
            <v>MSW</v>
          </cell>
          <cell r="D267">
            <v>3</v>
          </cell>
          <cell r="G267">
            <v>3.32</v>
          </cell>
          <cell r="J267">
            <v>20</v>
          </cell>
          <cell r="L267" t="str">
            <v>RO</v>
          </cell>
        </row>
        <row r="268">
          <cell r="A268" t="str">
            <v>MSW</v>
          </cell>
          <cell r="D268">
            <v>4</v>
          </cell>
          <cell r="G268">
            <v>3.21</v>
          </cell>
          <cell r="J268">
            <v>20</v>
          </cell>
          <cell r="L268" t="str">
            <v>RO</v>
          </cell>
        </row>
        <row r="269">
          <cell r="A269" t="str">
            <v>MSW</v>
          </cell>
          <cell r="D269">
            <v>4</v>
          </cell>
          <cell r="G269">
            <v>3.72</v>
          </cell>
          <cell r="J269">
            <v>20</v>
          </cell>
          <cell r="L269" t="str">
            <v>RO</v>
          </cell>
        </row>
        <row r="270">
          <cell r="A270" t="str">
            <v>MSW</v>
          </cell>
          <cell r="D270">
            <v>4</v>
          </cell>
          <cell r="G270">
            <v>2.76</v>
          </cell>
          <cell r="J270">
            <v>20</v>
          </cell>
          <cell r="L270" t="str">
            <v>RO</v>
          </cell>
        </row>
        <row r="271">
          <cell r="A271" t="str">
            <v>MSW</v>
          </cell>
          <cell r="D271">
            <v>4</v>
          </cell>
          <cell r="G271">
            <v>3.22</v>
          </cell>
          <cell r="J271">
            <v>20</v>
          </cell>
          <cell r="L271" t="str">
            <v>RO</v>
          </cell>
        </row>
        <row r="272">
          <cell r="A272" t="str">
            <v>MSW</v>
          </cell>
          <cell r="D272">
            <v>4</v>
          </cell>
          <cell r="G272">
            <v>3.25</v>
          </cell>
          <cell r="J272">
            <v>20</v>
          </cell>
          <cell r="L272" t="str">
            <v>RO</v>
          </cell>
        </row>
        <row r="273">
          <cell r="A273" t="str">
            <v>MSW</v>
          </cell>
          <cell r="D273">
            <v>5</v>
          </cell>
          <cell r="G273">
            <v>3.21</v>
          </cell>
          <cell r="J273">
            <v>20</v>
          </cell>
          <cell r="L273" t="str">
            <v>RO</v>
          </cell>
        </row>
        <row r="274">
          <cell r="A274" t="str">
            <v>MSW</v>
          </cell>
          <cell r="D274">
            <v>5</v>
          </cell>
          <cell r="G274">
            <v>3.14</v>
          </cell>
          <cell r="J274">
            <v>20</v>
          </cell>
          <cell r="L274" t="str">
            <v>RO</v>
          </cell>
        </row>
        <row r="275">
          <cell r="A275" t="str">
            <v>MSW</v>
          </cell>
          <cell r="D275">
            <v>5</v>
          </cell>
          <cell r="G275">
            <v>3.14</v>
          </cell>
          <cell r="J275">
            <v>20</v>
          </cell>
          <cell r="L275" t="str">
            <v>RO</v>
          </cell>
        </row>
        <row r="276">
          <cell r="A276" t="str">
            <v>MSW</v>
          </cell>
          <cell r="D276">
            <v>5</v>
          </cell>
          <cell r="G276">
            <v>3.19</v>
          </cell>
          <cell r="J276">
            <v>20</v>
          </cell>
          <cell r="L276" t="str">
            <v>RO</v>
          </cell>
        </row>
        <row r="277">
          <cell r="A277" t="str">
            <v>MSW</v>
          </cell>
          <cell r="D277">
            <v>6</v>
          </cell>
          <cell r="G277">
            <v>3.15</v>
          </cell>
          <cell r="J277">
            <v>20</v>
          </cell>
          <cell r="L277" t="str">
            <v>RO</v>
          </cell>
        </row>
        <row r="278">
          <cell r="A278" t="str">
            <v>MSW</v>
          </cell>
          <cell r="D278">
            <v>6</v>
          </cell>
          <cell r="G278">
            <v>3.02</v>
          </cell>
          <cell r="J278">
            <v>20</v>
          </cell>
          <cell r="L278" t="str">
            <v>RO</v>
          </cell>
        </row>
        <row r="279">
          <cell r="A279" t="str">
            <v>MSW</v>
          </cell>
          <cell r="D279">
            <v>6</v>
          </cell>
          <cell r="G279">
            <v>3.49</v>
          </cell>
          <cell r="J279">
            <v>20</v>
          </cell>
          <cell r="L279" t="str">
            <v>RO</v>
          </cell>
        </row>
        <row r="280">
          <cell r="A280" t="str">
            <v>MSW</v>
          </cell>
          <cell r="D280">
            <v>6</v>
          </cell>
          <cell r="G280">
            <v>3.44</v>
          </cell>
          <cell r="J280">
            <v>20</v>
          </cell>
          <cell r="L280" t="str">
            <v>RO</v>
          </cell>
        </row>
        <row r="281">
          <cell r="A281" t="str">
            <v>MSW</v>
          </cell>
          <cell r="D281">
            <v>7</v>
          </cell>
          <cell r="G281">
            <v>3.54</v>
          </cell>
          <cell r="J281">
            <v>20</v>
          </cell>
          <cell r="L281" t="str">
            <v>RO</v>
          </cell>
        </row>
        <row r="282">
          <cell r="A282" t="str">
            <v>MSW</v>
          </cell>
          <cell r="D282">
            <v>7</v>
          </cell>
          <cell r="G282">
            <v>3.14</v>
          </cell>
          <cell r="J282">
            <v>20</v>
          </cell>
          <cell r="L282" t="str">
            <v>RO</v>
          </cell>
        </row>
        <row r="283">
          <cell r="A283" t="str">
            <v>MSW</v>
          </cell>
          <cell r="D283">
            <v>7</v>
          </cell>
          <cell r="G283">
            <v>2.85</v>
          </cell>
          <cell r="J283">
            <v>20</v>
          </cell>
          <cell r="L283" t="str">
            <v>RO</v>
          </cell>
        </row>
        <row r="284">
          <cell r="A284" t="str">
            <v>MSW</v>
          </cell>
          <cell r="D284">
            <v>7</v>
          </cell>
          <cell r="G284">
            <v>3.19</v>
          </cell>
          <cell r="J284">
            <v>20</v>
          </cell>
          <cell r="L284" t="str">
            <v>RO</v>
          </cell>
        </row>
        <row r="285">
          <cell r="A285" t="str">
            <v>MSW</v>
          </cell>
          <cell r="D285">
            <v>7</v>
          </cell>
          <cell r="G285">
            <v>3.59</v>
          </cell>
          <cell r="J285">
            <v>20</v>
          </cell>
          <cell r="L285" t="str">
            <v>RO</v>
          </cell>
        </row>
        <row r="286">
          <cell r="A286" t="str">
            <v>MSW</v>
          </cell>
          <cell r="D286">
            <v>8</v>
          </cell>
          <cell r="G286">
            <v>3.3</v>
          </cell>
          <cell r="J286">
            <v>20</v>
          </cell>
          <cell r="L286" t="str">
            <v>RO</v>
          </cell>
        </row>
        <row r="287">
          <cell r="A287" t="str">
            <v>MSW</v>
          </cell>
          <cell r="D287">
            <v>8</v>
          </cell>
          <cell r="G287">
            <v>2.84</v>
          </cell>
          <cell r="J287">
            <v>20</v>
          </cell>
          <cell r="L287" t="str">
            <v>RO</v>
          </cell>
        </row>
        <row r="288">
          <cell r="A288" t="str">
            <v>MSW</v>
          </cell>
          <cell r="D288">
            <v>8</v>
          </cell>
          <cell r="G288">
            <v>3.6</v>
          </cell>
          <cell r="J288">
            <v>20</v>
          </cell>
          <cell r="L288" t="str">
            <v>RO</v>
          </cell>
        </row>
        <row r="289">
          <cell r="A289" t="str">
            <v>MSW</v>
          </cell>
          <cell r="D289">
            <v>8</v>
          </cell>
          <cell r="G289">
            <v>2.76</v>
          </cell>
          <cell r="J289">
            <v>20</v>
          </cell>
          <cell r="L289" t="str">
            <v>RO</v>
          </cell>
        </row>
        <row r="290">
          <cell r="A290" t="str">
            <v>MSW</v>
          </cell>
          <cell r="D290">
            <v>9</v>
          </cell>
          <cell r="G290">
            <v>3.46</v>
          </cell>
          <cell r="J290">
            <v>20</v>
          </cell>
          <cell r="L290" t="str">
            <v>RO</v>
          </cell>
        </row>
        <row r="291">
          <cell r="A291" t="str">
            <v>MSW</v>
          </cell>
          <cell r="D291">
            <v>9</v>
          </cell>
          <cell r="G291">
            <v>3.2</v>
          </cell>
          <cell r="J291">
            <v>20</v>
          </cell>
          <cell r="L291" t="str">
            <v>RO</v>
          </cell>
        </row>
        <row r="292">
          <cell r="A292" t="str">
            <v>MSW</v>
          </cell>
          <cell r="D292">
            <v>9</v>
          </cell>
          <cell r="G292">
            <v>3.92</v>
          </cell>
          <cell r="J292">
            <v>20</v>
          </cell>
          <cell r="L292" t="str">
            <v>RO</v>
          </cell>
        </row>
        <row r="293">
          <cell r="A293" t="str">
            <v>MSW</v>
          </cell>
          <cell r="D293">
            <v>9</v>
          </cell>
          <cell r="G293">
            <v>2.92</v>
          </cell>
          <cell r="J293">
            <v>20</v>
          </cell>
          <cell r="L293" t="str">
            <v>RO</v>
          </cell>
        </row>
        <row r="294">
          <cell r="A294" t="str">
            <v>MSW</v>
          </cell>
          <cell r="D294">
            <v>10</v>
          </cell>
          <cell r="G294">
            <v>3.33</v>
          </cell>
          <cell r="J294">
            <v>20</v>
          </cell>
          <cell r="L294" t="str">
            <v>RO</v>
          </cell>
        </row>
        <row r="295">
          <cell r="A295" t="str">
            <v>MSW</v>
          </cell>
          <cell r="D295">
            <v>10</v>
          </cell>
          <cell r="G295">
            <v>2.89</v>
          </cell>
          <cell r="J295">
            <v>20</v>
          </cell>
          <cell r="L295" t="str">
            <v>RO</v>
          </cell>
        </row>
        <row r="296">
          <cell r="A296" t="str">
            <v>MSW</v>
          </cell>
          <cell r="D296">
            <v>10</v>
          </cell>
          <cell r="G296">
            <v>2.94</v>
          </cell>
          <cell r="J296">
            <v>20</v>
          </cell>
          <cell r="L296" t="str">
            <v>RO</v>
          </cell>
        </row>
        <row r="297">
          <cell r="A297" t="str">
            <v>MSW</v>
          </cell>
          <cell r="D297">
            <v>10</v>
          </cell>
          <cell r="G297">
            <v>2.7</v>
          </cell>
          <cell r="J297">
            <v>20</v>
          </cell>
          <cell r="L297" t="str">
            <v>RO</v>
          </cell>
        </row>
        <row r="298">
          <cell r="A298" t="str">
            <v>MSW</v>
          </cell>
          <cell r="D298">
            <v>10</v>
          </cell>
          <cell r="G298">
            <v>3.5</v>
          </cell>
          <cell r="J298">
            <v>20</v>
          </cell>
          <cell r="L298" t="str">
            <v>RO</v>
          </cell>
        </row>
        <row r="299">
          <cell r="A299" t="str">
            <v>MSW</v>
          </cell>
          <cell r="D299">
            <v>11</v>
          </cell>
          <cell r="G299">
            <v>3.25</v>
          </cell>
          <cell r="J299">
            <v>20</v>
          </cell>
          <cell r="L299" t="str">
            <v>RO</v>
          </cell>
        </row>
        <row r="300">
          <cell r="A300" t="str">
            <v>MSW</v>
          </cell>
          <cell r="D300">
            <v>11</v>
          </cell>
          <cell r="G300">
            <v>3.14</v>
          </cell>
          <cell r="J300">
            <v>20</v>
          </cell>
          <cell r="L300" t="str">
            <v>RO</v>
          </cell>
        </row>
        <row r="301">
          <cell r="A301" t="str">
            <v>MSW</v>
          </cell>
          <cell r="D301">
            <v>11</v>
          </cell>
          <cell r="G301">
            <v>3.14</v>
          </cell>
          <cell r="J301">
            <v>20</v>
          </cell>
          <cell r="L301" t="str">
            <v>RO</v>
          </cell>
        </row>
        <row r="302">
          <cell r="A302" t="str">
            <v>MSW</v>
          </cell>
          <cell r="D302">
            <v>11</v>
          </cell>
          <cell r="G302">
            <v>3.38</v>
          </cell>
          <cell r="J302">
            <v>20</v>
          </cell>
          <cell r="L302" t="str">
            <v>RO</v>
          </cell>
        </row>
        <row r="303">
          <cell r="A303" t="str">
            <v>MSW</v>
          </cell>
          <cell r="D303">
            <v>12</v>
          </cell>
          <cell r="G303">
            <v>3.58</v>
          </cell>
          <cell r="J303">
            <v>20</v>
          </cell>
          <cell r="L303" t="str">
            <v>RO</v>
          </cell>
        </row>
        <row r="304">
          <cell r="A304" t="str">
            <v>MSW</v>
          </cell>
          <cell r="D304">
            <v>12</v>
          </cell>
          <cell r="G304">
            <v>3.15</v>
          </cell>
          <cell r="J304">
            <v>20</v>
          </cell>
          <cell r="L304" t="str">
            <v>RO</v>
          </cell>
        </row>
        <row r="305">
          <cell r="A305" t="str">
            <v>MSW</v>
          </cell>
          <cell r="D305">
            <v>12</v>
          </cell>
          <cell r="G305">
            <v>2.89</v>
          </cell>
          <cell r="J305">
            <v>20</v>
          </cell>
          <cell r="L305" t="str">
            <v>RO</v>
          </cell>
        </row>
        <row r="306">
          <cell r="A306" t="str">
            <v>MSW</v>
          </cell>
          <cell r="D306">
            <v>12</v>
          </cell>
          <cell r="G306">
            <v>4.3899999999999997</v>
          </cell>
          <cell r="J306">
            <v>20</v>
          </cell>
          <cell r="L306" t="str">
            <v>RO</v>
          </cell>
        </row>
        <row r="307">
          <cell r="A307" t="str">
            <v>MSW</v>
          </cell>
          <cell r="D307">
            <v>12</v>
          </cell>
          <cell r="G307">
            <v>3.03</v>
          </cell>
          <cell r="J307">
            <v>20</v>
          </cell>
          <cell r="L307" t="str">
            <v>RO</v>
          </cell>
        </row>
        <row r="308">
          <cell r="A308" t="str">
            <v>RCY</v>
          </cell>
          <cell r="D308">
            <v>1</v>
          </cell>
          <cell r="G308">
            <v>0.53</v>
          </cell>
          <cell r="J308" t="str">
            <v>7C</v>
          </cell>
          <cell r="L308" t="str">
            <v>IR</v>
          </cell>
        </row>
        <row r="309">
          <cell r="A309" t="str">
            <v>RCY</v>
          </cell>
          <cell r="D309">
            <v>1</v>
          </cell>
          <cell r="G309">
            <v>3.44</v>
          </cell>
          <cell r="J309" t="str">
            <v>7C</v>
          </cell>
          <cell r="L309" t="str">
            <v>IR</v>
          </cell>
        </row>
        <row r="310">
          <cell r="A310" t="str">
            <v>RCY</v>
          </cell>
          <cell r="D310">
            <v>1</v>
          </cell>
          <cell r="G310">
            <v>1.5</v>
          </cell>
          <cell r="J310" t="str">
            <v>7C</v>
          </cell>
          <cell r="L310" t="str">
            <v>IR</v>
          </cell>
        </row>
        <row r="311">
          <cell r="A311" t="str">
            <v>RCY</v>
          </cell>
          <cell r="D311">
            <v>1</v>
          </cell>
          <cell r="G311">
            <v>4.84</v>
          </cell>
          <cell r="J311" t="str">
            <v>7C</v>
          </cell>
          <cell r="L311" t="str">
            <v>IR</v>
          </cell>
        </row>
        <row r="312">
          <cell r="A312" t="str">
            <v>RCY</v>
          </cell>
          <cell r="D312">
            <v>1</v>
          </cell>
          <cell r="G312">
            <v>4.01</v>
          </cell>
          <cell r="J312" t="str">
            <v>7C</v>
          </cell>
          <cell r="L312" t="str">
            <v>IR</v>
          </cell>
        </row>
        <row r="313">
          <cell r="A313" t="str">
            <v>RCY</v>
          </cell>
          <cell r="D313">
            <v>1</v>
          </cell>
          <cell r="G313">
            <v>3.32</v>
          </cell>
          <cell r="J313" t="str">
            <v>7C</v>
          </cell>
          <cell r="L313" t="str">
            <v>IR</v>
          </cell>
        </row>
        <row r="314">
          <cell r="A314" t="str">
            <v>RCY</v>
          </cell>
          <cell r="D314">
            <v>1</v>
          </cell>
          <cell r="G314">
            <v>4.66</v>
          </cell>
          <cell r="J314" t="str">
            <v>7C</v>
          </cell>
          <cell r="L314" t="str">
            <v>IR</v>
          </cell>
        </row>
        <row r="315">
          <cell r="A315" t="str">
            <v>RCY</v>
          </cell>
          <cell r="D315">
            <v>1</v>
          </cell>
          <cell r="G315">
            <v>2.2200000000000002</v>
          </cell>
          <cell r="J315" t="str">
            <v>7C</v>
          </cell>
          <cell r="L315" t="str">
            <v>IR</v>
          </cell>
        </row>
        <row r="316">
          <cell r="A316" t="str">
            <v>RCY</v>
          </cell>
          <cell r="D316">
            <v>2</v>
          </cell>
          <cell r="G316">
            <v>3.41</v>
          </cell>
          <cell r="J316" t="str">
            <v>7C</v>
          </cell>
          <cell r="L316" t="str">
            <v>IR</v>
          </cell>
        </row>
        <row r="317">
          <cell r="A317" t="str">
            <v>RCY</v>
          </cell>
          <cell r="D317">
            <v>2</v>
          </cell>
          <cell r="G317">
            <v>4.28</v>
          </cell>
          <cell r="J317" t="str">
            <v>7C</v>
          </cell>
          <cell r="L317" t="str">
            <v>IR</v>
          </cell>
        </row>
        <row r="318">
          <cell r="A318" t="str">
            <v>RCY</v>
          </cell>
          <cell r="D318">
            <v>2</v>
          </cell>
          <cell r="G318">
            <v>1.23</v>
          </cell>
          <cell r="J318" t="str">
            <v>7C</v>
          </cell>
          <cell r="L318" t="str">
            <v>IR</v>
          </cell>
        </row>
        <row r="319">
          <cell r="A319" t="str">
            <v>RCY</v>
          </cell>
          <cell r="D319">
            <v>2</v>
          </cell>
          <cell r="G319">
            <v>2.56</v>
          </cell>
          <cell r="J319" t="str">
            <v>7C</v>
          </cell>
          <cell r="L319" t="str">
            <v>IR</v>
          </cell>
        </row>
        <row r="320">
          <cell r="A320" t="str">
            <v>RCY</v>
          </cell>
          <cell r="D320">
            <v>2</v>
          </cell>
          <cell r="G320">
            <v>3.26</v>
          </cell>
          <cell r="J320" t="str">
            <v>7C</v>
          </cell>
          <cell r="L320" t="str">
            <v>IR</v>
          </cell>
        </row>
        <row r="321">
          <cell r="A321" t="str">
            <v>RCY</v>
          </cell>
          <cell r="D321">
            <v>2</v>
          </cell>
          <cell r="G321">
            <v>1.7</v>
          </cell>
          <cell r="J321" t="str">
            <v>7C</v>
          </cell>
          <cell r="L321" t="str">
            <v>IR</v>
          </cell>
        </row>
        <row r="322">
          <cell r="A322" t="str">
            <v>RCY</v>
          </cell>
          <cell r="D322">
            <v>2</v>
          </cell>
          <cell r="G322">
            <v>3.45</v>
          </cell>
          <cell r="J322" t="str">
            <v>7C</v>
          </cell>
          <cell r="L322" t="str">
            <v>IR</v>
          </cell>
        </row>
        <row r="323">
          <cell r="A323" t="str">
            <v>RCY</v>
          </cell>
          <cell r="D323">
            <v>2</v>
          </cell>
          <cell r="G323">
            <v>3</v>
          </cell>
          <cell r="J323" t="str">
            <v>7C</v>
          </cell>
          <cell r="L323" t="str">
            <v>IR</v>
          </cell>
        </row>
        <row r="324">
          <cell r="A324" t="str">
            <v>RCY</v>
          </cell>
          <cell r="D324">
            <v>3</v>
          </cell>
          <cell r="G324">
            <v>3.54</v>
          </cell>
          <cell r="J324" t="str">
            <v>7C</v>
          </cell>
          <cell r="L324" t="str">
            <v>IR</v>
          </cell>
        </row>
        <row r="325">
          <cell r="A325" t="str">
            <v>RCY</v>
          </cell>
          <cell r="D325">
            <v>3</v>
          </cell>
          <cell r="G325">
            <v>3.61</v>
          </cell>
          <cell r="J325" t="str">
            <v>7C</v>
          </cell>
          <cell r="L325" t="str">
            <v>IR</v>
          </cell>
        </row>
        <row r="326">
          <cell r="A326" t="str">
            <v>RCY</v>
          </cell>
          <cell r="D326">
            <v>3</v>
          </cell>
          <cell r="G326">
            <v>3.94</v>
          </cell>
          <cell r="J326" t="str">
            <v>7C</v>
          </cell>
          <cell r="L326" t="str">
            <v>IR</v>
          </cell>
        </row>
        <row r="327">
          <cell r="A327" t="str">
            <v>RCY</v>
          </cell>
          <cell r="D327">
            <v>3</v>
          </cell>
          <cell r="G327">
            <v>4.2</v>
          </cell>
          <cell r="J327" t="str">
            <v>7C</v>
          </cell>
          <cell r="L327" t="str">
            <v>IR</v>
          </cell>
        </row>
        <row r="328">
          <cell r="A328" t="str">
            <v>RCY</v>
          </cell>
          <cell r="D328">
            <v>3</v>
          </cell>
          <cell r="G328">
            <v>3.29</v>
          </cell>
          <cell r="J328" t="str">
            <v>7C</v>
          </cell>
          <cell r="L328" t="str">
            <v>IR</v>
          </cell>
        </row>
        <row r="329">
          <cell r="A329" t="str">
            <v>RCY</v>
          </cell>
          <cell r="D329">
            <v>3</v>
          </cell>
          <cell r="G329">
            <v>2.83</v>
          </cell>
          <cell r="J329" t="str">
            <v>7C</v>
          </cell>
          <cell r="L329" t="str">
            <v>IR</v>
          </cell>
        </row>
        <row r="330">
          <cell r="A330" t="str">
            <v>RCY</v>
          </cell>
          <cell r="D330">
            <v>3</v>
          </cell>
          <cell r="G330">
            <v>2.83</v>
          </cell>
          <cell r="J330" t="str">
            <v>7C</v>
          </cell>
          <cell r="L330" t="str">
            <v>IR</v>
          </cell>
        </row>
        <row r="331">
          <cell r="A331" t="str">
            <v>RCY</v>
          </cell>
          <cell r="D331">
            <v>3</v>
          </cell>
          <cell r="G331">
            <v>6.69</v>
          </cell>
          <cell r="J331" t="str">
            <v>7C</v>
          </cell>
          <cell r="L331" t="str">
            <v>IR</v>
          </cell>
        </row>
        <row r="332">
          <cell r="A332" t="str">
            <v>RCY</v>
          </cell>
          <cell r="D332">
            <v>3</v>
          </cell>
          <cell r="G332">
            <v>3.41</v>
          </cell>
          <cell r="J332" t="str">
            <v>7C</v>
          </cell>
          <cell r="L332" t="str">
            <v>IR</v>
          </cell>
        </row>
        <row r="333">
          <cell r="A333" t="str">
            <v>RCY</v>
          </cell>
          <cell r="D333">
            <v>4</v>
          </cell>
          <cell r="G333">
            <v>3.29</v>
          </cell>
          <cell r="J333" t="str">
            <v>7C</v>
          </cell>
          <cell r="L333" t="str">
            <v>IR</v>
          </cell>
        </row>
        <row r="334">
          <cell r="A334" t="str">
            <v>RCY</v>
          </cell>
          <cell r="D334">
            <v>4</v>
          </cell>
          <cell r="G334">
            <v>4</v>
          </cell>
          <cell r="J334" t="str">
            <v>7C</v>
          </cell>
          <cell r="L334" t="str">
            <v>IR</v>
          </cell>
        </row>
        <row r="335">
          <cell r="A335" t="str">
            <v>RCY</v>
          </cell>
          <cell r="D335">
            <v>4</v>
          </cell>
          <cell r="G335">
            <v>3.15</v>
          </cell>
          <cell r="J335" t="str">
            <v>7C</v>
          </cell>
          <cell r="L335" t="str">
            <v>IR</v>
          </cell>
        </row>
        <row r="336">
          <cell r="A336" t="str">
            <v>RCY</v>
          </cell>
          <cell r="D336">
            <v>4</v>
          </cell>
          <cell r="G336">
            <v>3.51</v>
          </cell>
          <cell r="J336" t="str">
            <v>7C</v>
          </cell>
          <cell r="L336" t="str">
            <v>IR</v>
          </cell>
        </row>
        <row r="337">
          <cell r="A337" t="str">
            <v>RCY</v>
          </cell>
          <cell r="D337">
            <v>4</v>
          </cell>
          <cell r="G337">
            <v>2.58</v>
          </cell>
          <cell r="J337" t="str">
            <v>7C</v>
          </cell>
          <cell r="L337" t="str">
            <v>IR</v>
          </cell>
        </row>
        <row r="338">
          <cell r="A338" t="str">
            <v>RCY</v>
          </cell>
          <cell r="D338">
            <v>4</v>
          </cell>
          <cell r="G338">
            <v>2.91</v>
          </cell>
          <cell r="J338" t="str">
            <v>7C</v>
          </cell>
          <cell r="L338" t="str">
            <v>IR</v>
          </cell>
        </row>
        <row r="339">
          <cell r="A339" t="str">
            <v>RCY</v>
          </cell>
          <cell r="D339">
            <v>4</v>
          </cell>
          <cell r="G339">
            <v>4.41</v>
          </cell>
          <cell r="J339" t="str">
            <v>7C</v>
          </cell>
          <cell r="L339" t="str">
            <v>IR</v>
          </cell>
        </row>
        <row r="340">
          <cell r="A340" t="str">
            <v>RCY</v>
          </cell>
          <cell r="D340">
            <v>4</v>
          </cell>
          <cell r="G340">
            <v>0.98</v>
          </cell>
          <cell r="J340" t="str">
            <v>7C</v>
          </cell>
          <cell r="L340" t="str">
            <v>IR</v>
          </cell>
        </row>
        <row r="341">
          <cell r="A341" t="str">
            <v>RCY</v>
          </cell>
          <cell r="D341">
            <v>4</v>
          </cell>
          <cell r="G341">
            <v>3.05</v>
          </cell>
          <cell r="J341" t="str">
            <v>7C</v>
          </cell>
          <cell r="L341" t="str">
            <v>IR</v>
          </cell>
        </row>
        <row r="342">
          <cell r="A342" t="str">
            <v>RCY</v>
          </cell>
          <cell r="D342">
            <v>5</v>
          </cell>
          <cell r="G342">
            <v>2.42</v>
          </cell>
          <cell r="J342" t="str">
            <v>7C</v>
          </cell>
          <cell r="L342" t="str">
            <v>IR</v>
          </cell>
        </row>
        <row r="343">
          <cell r="A343" t="str">
            <v>RCY</v>
          </cell>
          <cell r="D343">
            <v>5</v>
          </cell>
          <cell r="G343">
            <v>2.84</v>
          </cell>
          <cell r="J343" t="str">
            <v>7C</v>
          </cell>
          <cell r="L343" t="str">
            <v>IR</v>
          </cell>
        </row>
        <row r="344">
          <cell r="A344" t="str">
            <v>RCY</v>
          </cell>
          <cell r="D344">
            <v>5</v>
          </cell>
          <cell r="G344">
            <v>2.41</v>
          </cell>
          <cell r="J344" t="str">
            <v>7C</v>
          </cell>
          <cell r="L344" t="str">
            <v>IR</v>
          </cell>
        </row>
        <row r="345">
          <cell r="A345" t="str">
            <v>RCY</v>
          </cell>
          <cell r="D345">
            <v>5</v>
          </cell>
          <cell r="G345">
            <v>2.91</v>
          </cell>
          <cell r="J345" t="str">
            <v>7C</v>
          </cell>
          <cell r="L345" t="str">
            <v>IR</v>
          </cell>
        </row>
        <row r="346">
          <cell r="A346" t="str">
            <v>RCY</v>
          </cell>
          <cell r="D346">
            <v>5</v>
          </cell>
          <cell r="G346">
            <v>2.87</v>
          </cell>
          <cell r="J346" t="str">
            <v>7C</v>
          </cell>
          <cell r="L346" t="str">
            <v>IR</v>
          </cell>
        </row>
        <row r="347">
          <cell r="A347" t="str">
            <v>RCY</v>
          </cell>
          <cell r="D347">
            <v>5</v>
          </cell>
          <cell r="G347">
            <v>2.5099999999999998</v>
          </cell>
          <cell r="J347" t="str">
            <v>7C</v>
          </cell>
          <cell r="L347" t="str">
            <v>IR</v>
          </cell>
        </row>
        <row r="348">
          <cell r="A348" t="str">
            <v>RCY</v>
          </cell>
          <cell r="D348">
            <v>5</v>
          </cell>
          <cell r="G348">
            <v>2.85</v>
          </cell>
          <cell r="J348" t="str">
            <v>7C</v>
          </cell>
          <cell r="L348" t="str">
            <v>IR</v>
          </cell>
        </row>
        <row r="349">
          <cell r="A349" t="str">
            <v>RCY</v>
          </cell>
          <cell r="D349">
            <v>5</v>
          </cell>
          <cell r="G349">
            <v>3.14</v>
          </cell>
          <cell r="J349" t="str">
            <v>7C</v>
          </cell>
          <cell r="L349" t="str">
            <v>IR</v>
          </cell>
        </row>
        <row r="350">
          <cell r="A350" t="str">
            <v>RCY</v>
          </cell>
          <cell r="D350">
            <v>5</v>
          </cell>
          <cell r="G350">
            <v>2.04</v>
          </cell>
          <cell r="J350" t="str">
            <v>7C</v>
          </cell>
          <cell r="L350" t="str">
            <v>IR</v>
          </cell>
        </row>
        <row r="351">
          <cell r="A351" t="str">
            <v>RCY</v>
          </cell>
          <cell r="D351">
            <v>6</v>
          </cell>
          <cell r="G351">
            <v>2.19</v>
          </cell>
          <cell r="J351" t="str">
            <v>7C</v>
          </cell>
          <cell r="L351" t="str">
            <v>IR</v>
          </cell>
        </row>
        <row r="352">
          <cell r="A352" t="str">
            <v>RCY</v>
          </cell>
          <cell r="D352">
            <v>6</v>
          </cell>
          <cell r="G352">
            <v>2.76</v>
          </cell>
          <cell r="J352" t="str">
            <v>7C</v>
          </cell>
          <cell r="L352" t="str">
            <v>IR</v>
          </cell>
        </row>
        <row r="353">
          <cell r="A353" t="str">
            <v>RCY</v>
          </cell>
          <cell r="D353">
            <v>6</v>
          </cell>
          <cell r="G353">
            <v>3.32</v>
          </cell>
          <cell r="J353" t="str">
            <v>7C</v>
          </cell>
          <cell r="L353" t="str">
            <v>IR</v>
          </cell>
        </row>
        <row r="354">
          <cell r="A354" t="str">
            <v>RCY</v>
          </cell>
          <cell r="D354">
            <v>6</v>
          </cell>
          <cell r="G354">
            <v>3.28</v>
          </cell>
          <cell r="J354" t="str">
            <v>7C</v>
          </cell>
          <cell r="L354" t="str">
            <v>IR</v>
          </cell>
        </row>
        <row r="355">
          <cell r="A355" t="str">
            <v>RCY</v>
          </cell>
          <cell r="D355">
            <v>6</v>
          </cell>
          <cell r="G355">
            <v>2.4900000000000002</v>
          </cell>
          <cell r="J355" t="str">
            <v>7C</v>
          </cell>
          <cell r="L355" t="str">
            <v>IR</v>
          </cell>
        </row>
        <row r="356">
          <cell r="A356" t="str">
            <v>RCY</v>
          </cell>
          <cell r="D356">
            <v>6</v>
          </cell>
          <cell r="G356">
            <v>1.47</v>
          </cell>
          <cell r="J356" t="str">
            <v>7C</v>
          </cell>
          <cell r="L356" t="str">
            <v>IR</v>
          </cell>
        </row>
        <row r="357">
          <cell r="A357" t="str">
            <v>RCY</v>
          </cell>
          <cell r="D357">
            <v>6</v>
          </cell>
          <cell r="G357">
            <v>3.65</v>
          </cell>
          <cell r="J357" t="str">
            <v>7C</v>
          </cell>
          <cell r="L357" t="str">
            <v>IR</v>
          </cell>
        </row>
        <row r="358">
          <cell r="A358" t="str">
            <v>RCY</v>
          </cell>
          <cell r="D358">
            <v>6</v>
          </cell>
          <cell r="G358">
            <v>3.11</v>
          </cell>
          <cell r="J358" t="str">
            <v>7C</v>
          </cell>
          <cell r="L358" t="str">
            <v>IR</v>
          </cell>
        </row>
        <row r="359">
          <cell r="A359" t="str">
            <v>RCY</v>
          </cell>
          <cell r="D359">
            <v>6</v>
          </cell>
          <cell r="G359">
            <v>2.41</v>
          </cell>
          <cell r="J359" t="str">
            <v>7C</v>
          </cell>
          <cell r="L359" t="str">
            <v>IR</v>
          </cell>
        </row>
        <row r="360">
          <cell r="A360" t="str">
            <v>RCY</v>
          </cell>
          <cell r="D360">
            <v>7</v>
          </cell>
          <cell r="G360">
            <v>0</v>
          </cell>
          <cell r="J360" t="str">
            <v>7C</v>
          </cell>
          <cell r="L360" t="str">
            <v>IR</v>
          </cell>
        </row>
        <row r="361">
          <cell r="A361" t="str">
            <v>RCY</v>
          </cell>
          <cell r="D361">
            <v>7</v>
          </cell>
          <cell r="G361">
            <v>2.65</v>
          </cell>
          <cell r="J361" t="str">
            <v>7C</v>
          </cell>
          <cell r="L361" t="str">
            <v>IR</v>
          </cell>
        </row>
        <row r="362">
          <cell r="A362" t="str">
            <v>RCY</v>
          </cell>
          <cell r="D362">
            <v>7</v>
          </cell>
          <cell r="G362">
            <v>2.66</v>
          </cell>
          <cell r="J362" t="str">
            <v>7C</v>
          </cell>
          <cell r="L362" t="str">
            <v>IR</v>
          </cell>
        </row>
        <row r="363">
          <cell r="A363" t="str">
            <v>RCY</v>
          </cell>
          <cell r="D363">
            <v>7</v>
          </cell>
          <cell r="G363">
            <v>2.73</v>
          </cell>
          <cell r="J363" t="str">
            <v>7C</v>
          </cell>
          <cell r="L363" t="str">
            <v>IR</v>
          </cell>
        </row>
        <row r="364">
          <cell r="A364" t="str">
            <v>RCY</v>
          </cell>
          <cell r="D364">
            <v>7</v>
          </cell>
          <cell r="G364">
            <v>3</v>
          </cell>
          <cell r="J364" t="str">
            <v>7C</v>
          </cell>
          <cell r="L364" t="str">
            <v>IR</v>
          </cell>
        </row>
        <row r="365">
          <cell r="A365" t="str">
            <v>RCY</v>
          </cell>
          <cell r="D365">
            <v>7</v>
          </cell>
          <cell r="G365">
            <v>3.55</v>
          </cell>
          <cell r="J365" t="str">
            <v>7C</v>
          </cell>
          <cell r="L365" t="str">
            <v>IR</v>
          </cell>
        </row>
        <row r="366">
          <cell r="A366" t="str">
            <v>RCY</v>
          </cell>
          <cell r="D366">
            <v>7</v>
          </cell>
          <cell r="G366">
            <v>3.04</v>
          </cell>
          <cell r="J366" t="str">
            <v>7C</v>
          </cell>
          <cell r="L366" t="str">
            <v>IR</v>
          </cell>
        </row>
        <row r="367">
          <cell r="A367" t="str">
            <v>RCY</v>
          </cell>
          <cell r="D367">
            <v>7</v>
          </cell>
          <cell r="G367">
            <v>3.87</v>
          </cell>
          <cell r="J367" t="str">
            <v>7C</v>
          </cell>
          <cell r="L367" t="str">
            <v>IR</v>
          </cell>
        </row>
        <row r="368">
          <cell r="A368" t="str">
            <v>RCY</v>
          </cell>
          <cell r="D368">
            <v>8</v>
          </cell>
          <cell r="G368">
            <v>3.32</v>
          </cell>
          <cell r="J368" t="str">
            <v>7C</v>
          </cell>
          <cell r="L368" t="str">
            <v>IR</v>
          </cell>
        </row>
        <row r="369">
          <cell r="A369" t="str">
            <v>RCY</v>
          </cell>
          <cell r="D369">
            <v>8</v>
          </cell>
          <cell r="G369">
            <v>2.65</v>
          </cell>
          <cell r="J369" t="str">
            <v>7C</v>
          </cell>
          <cell r="L369" t="str">
            <v>IR</v>
          </cell>
        </row>
        <row r="370">
          <cell r="A370" t="str">
            <v>RCY</v>
          </cell>
          <cell r="D370">
            <v>8</v>
          </cell>
          <cell r="G370">
            <v>2.57</v>
          </cell>
          <cell r="J370" t="str">
            <v>7C</v>
          </cell>
          <cell r="L370" t="str">
            <v>IR</v>
          </cell>
        </row>
        <row r="371">
          <cell r="A371" t="str">
            <v>RCY</v>
          </cell>
          <cell r="D371">
            <v>8</v>
          </cell>
          <cell r="G371">
            <v>3.09</v>
          </cell>
          <cell r="J371" t="str">
            <v>7C</v>
          </cell>
          <cell r="L371" t="str">
            <v>IR</v>
          </cell>
        </row>
        <row r="372">
          <cell r="A372" t="str">
            <v>RCY</v>
          </cell>
          <cell r="D372">
            <v>8</v>
          </cell>
          <cell r="G372">
            <v>2.6</v>
          </cell>
          <cell r="J372" t="str">
            <v>7C</v>
          </cell>
          <cell r="L372" t="str">
            <v>IR</v>
          </cell>
        </row>
        <row r="373">
          <cell r="A373" t="str">
            <v>RCY</v>
          </cell>
          <cell r="D373">
            <v>8</v>
          </cell>
          <cell r="G373">
            <v>0.68</v>
          </cell>
          <cell r="J373" t="str">
            <v>7C</v>
          </cell>
          <cell r="L373" t="str">
            <v>IR</v>
          </cell>
        </row>
        <row r="374">
          <cell r="A374" t="str">
            <v>RCY</v>
          </cell>
          <cell r="D374">
            <v>8</v>
          </cell>
          <cell r="G374">
            <v>3.89</v>
          </cell>
          <cell r="J374" t="str">
            <v>7C</v>
          </cell>
          <cell r="L374" t="str">
            <v>IR</v>
          </cell>
        </row>
        <row r="375">
          <cell r="A375" t="str">
            <v>RCY</v>
          </cell>
          <cell r="D375">
            <v>8</v>
          </cell>
          <cell r="G375">
            <v>3.22</v>
          </cell>
          <cell r="J375" t="str">
            <v>7C</v>
          </cell>
          <cell r="L375" t="str">
            <v>IR</v>
          </cell>
        </row>
        <row r="376">
          <cell r="A376" t="str">
            <v>RCY</v>
          </cell>
          <cell r="D376">
            <v>8</v>
          </cell>
          <cell r="G376">
            <v>2.2799999999999998</v>
          </cell>
          <cell r="J376" t="str">
            <v>7C</v>
          </cell>
          <cell r="L376" t="str">
            <v>IR</v>
          </cell>
        </row>
        <row r="377">
          <cell r="A377" t="str">
            <v>RCY</v>
          </cell>
          <cell r="D377">
            <v>9</v>
          </cell>
          <cell r="G377">
            <v>2.98</v>
          </cell>
          <cell r="J377" t="str">
            <v>7C</v>
          </cell>
          <cell r="L377" t="str">
            <v>IR</v>
          </cell>
        </row>
        <row r="378">
          <cell r="A378" t="str">
            <v>RCY</v>
          </cell>
          <cell r="D378">
            <v>9</v>
          </cell>
          <cell r="G378">
            <v>2.04</v>
          </cell>
          <cell r="J378" t="str">
            <v>7C</v>
          </cell>
          <cell r="L378" t="str">
            <v>IR</v>
          </cell>
        </row>
        <row r="379">
          <cell r="A379" t="str">
            <v>RCY</v>
          </cell>
          <cell r="D379">
            <v>9</v>
          </cell>
          <cell r="G379">
            <v>3.26</v>
          </cell>
          <cell r="J379" t="str">
            <v>7C</v>
          </cell>
          <cell r="L379" t="str">
            <v>IR</v>
          </cell>
        </row>
        <row r="380">
          <cell r="A380" t="str">
            <v>RCY</v>
          </cell>
          <cell r="D380">
            <v>9</v>
          </cell>
          <cell r="G380">
            <v>2.21</v>
          </cell>
          <cell r="J380" t="str">
            <v>7C</v>
          </cell>
          <cell r="L380" t="str">
            <v>IR</v>
          </cell>
        </row>
        <row r="381">
          <cell r="A381" t="str">
            <v>RCY</v>
          </cell>
          <cell r="D381">
            <v>9</v>
          </cell>
          <cell r="G381">
            <v>3.01</v>
          </cell>
          <cell r="J381" t="str">
            <v>7C</v>
          </cell>
          <cell r="L381" t="str">
            <v>IR</v>
          </cell>
        </row>
        <row r="382">
          <cell r="A382" t="str">
            <v>RCY</v>
          </cell>
          <cell r="D382">
            <v>9</v>
          </cell>
          <cell r="G382">
            <v>1.86</v>
          </cell>
          <cell r="J382" t="str">
            <v>7C</v>
          </cell>
          <cell r="L382" t="str">
            <v>IR</v>
          </cell>
        </row>
        <row r="383">
          <cell r="A383" t="str">
            <v>RCY</v>
          </cell>
          <cell r="D383">
            <v>9</v>
          </cell>
          <cell r="G383">
            <v>3.1</v>
          </cell>
          <cell r="J383" t="str">
            <v>7C</v>
          </cell>
          <cell r="L383" t="str">
            <v>IR</v>
          </cell>
        </row>
        <row r="384">
          <cell r="A384" t="str">
            <v>RCY</v>
          </cell>
          <cell r="D384">
            <v>9</v>
          </cell>
          <cell r="G384">
            <v>3.16</v>
          </cell>
          <cell r="J384" t="str">
            <v>7C</v>
          </cell>
          <cell r="L384" t="str">
            <v>IR</v>
          </cell>
        </row>
        <row r="385">
          <cell r="A385" t="str">
            <v>RCY</v>
          </cell>
          <cell r="D385">
            <v>9</v>
          </cell>
          <cell r="G385">
            <v>3.18</v>
          </cell>
          <cell r="J385" t="str">
            <v>7C</v>
          </cell>
          <cell r="L385" t="str">
            <v>IR</v>
          </cell>
        </row>
        <row r="386">
          <cell r="A386" t="str">
            <v>RCY</v>
          </cell>
          <cell r="D386">
            <v>10</v>
          </cell>
          <cell r="G386">
            <v>2.5499999999999998</v>
          </cell>
          <cell r="J386" t="str">
            <v>7C</v>
          </cell>
          <cell r="L386" t="str">
            <v>IR</v>
          </cell>
        </row>
        <row r="387">
          <cell r="A387" t="str">
            <v>RCY</v>
          </cell>
          <cell r="D387">
            <v>10</v>
          </cell>
          <cell r="G387">
            <v>3.08</v>
          </cell>
          <cell r="J387" t="str">
            <v>7C</v>
          </cell>
          <cell r="L387" t="str">
            <v>IR</v>
          </cell>
        </row>
        <row r="388">
          <cell r="A388" t="str">
            <v>RCY</v>
          </cell>
          <cell r="D388">
            <v>10</v>
          </cell>
          <cell r="G388">
            <v>2.4</v>
          </cell>
          <cell r="J388" t="str">
            <v>7C</v>
          </cell>
          <cell r="L388" t="str">
            <v>IR</v>
          </cell>
        </row>
        <row r="389">
          <cell r="A389" t="str">
            <v>RCY</v>
          </cell>
          <cell r="D389">
            <v>10</v>
          </cell>
          <cell r="G389">
            <v>2.94</v>
          </cell>
          <cell r="J389" t="str">
            <v>7C</v>
          </cell>
          <cell r="L389" t="str">
            <v>IR</v>
          </cell>
        </row>
        <row r="390">
          <cell r="A390" t="str">
            <v>RCY</v>
          </cell>
          <cell r="D390">
            <v>10</v>
          </cell>
          <cell r="G390">
            <v>2.67</v>
          </cell>
          <cell r="J390" t="str">
            <v>7C</v>
          </cell>
          <cell r="L390" t="str">
            <v>IR</v>
          </cell>
        </row>
        <row r="391">
          <cell r="A391" t="str">
            <v>RCY</v>
          </cell>
          <cell r="D391">
            <v>10</v>
          </cell>
          <cell r="G391">
            <v>3.37</v>
          </cell>
          <cell r="J391" t="str">
            <v>7C</v>
          </cell>
          <cell r="L391" t="str">
            <v>IR</v>
          </cell>
        </row>
        <row r="392">
          <cell r="A392" t="str">
            <v>RCY</v>
          </cell>
          <cell r="D392">
            <v>10</v>
          </cell>
          <cell r="G392">
            <v>2.4500000000000002</v>
          </cell>
          <cell r="J392" t="str">
            <v>7C</v>
          </cell>
          <cell r="L392" t="str">
            <v>IR</v>
          </cell>
        </row>
        <row r="393">
          <cell r="A393" t="str">
            <v>RCY</v>
          </cell>
          <cell r="D393">
            <v>10</v>
          </cell>
          <cell r="G393">
            <v>3.02</v>
          </cell>
          <cell r="J393" t="str">
            <v>7C</v>
          </cell>
          <cell r="L393" t="str">
            <v>IR</v>
          </cell>
        </row>
        <row r="394">
          <cell r="A394" t="str">
            <v>RCY</v>
          </cell>
          <cell r="D394">
            <v>10</v>
          </cell>
          <cell r="G394">
            <v>3.56</v>
          </cell>
          <cell r="J394" t="str">
            <v>7C</v>
          </cell>
          <cell r="L394" t="str">
            <v>IR</v>
          </cell>
        </row>
        <row r="395">
          <cell r="A395" t="str">
            <v>RCY</v>
          </cell>
          <cell r="D395">
            <v>11</v>
          </cell>
          <cell r="G395">
            <v>3.66</v>
          </cell>
          <cell r="J395" t="str">
            <v>7C</v>
          </cell>
          <cell r="L395" t="str">
            <v>IR</v>
          </cell>
        </row>
        <row r="396">
          <cell r="A396" t="str">
            <v>RCY</v>
          </cell>
          <cell r="D396">
            <v>11</v>
          </cell>
          <cell r="G396">
            <v>3.6</v>
          </cell>
          <cell r="J396" t="str">
            <v>7C</v>
          </cell>
          <cell r="L396" t="str">
            <v>IR</v>
          </cell>
        </row>
        <row r="397">
          <cell r="A397" t="str">
            <v>RCY</v>
          </cell>
          <cell r="D397">
            <v>11</v>
          </cell>
          <cell r="G397">
            <v>2.75</v>
          </cell>
          <cell r="J397" t="str">
            <v>7C</v>
          </cell>
          <cell r="L397" t="str">
            <v>IR</v>
          </cell>
        </row>
        <row r="398">
          <cell r="A398" t="str">
            <v>RCY</v>
          </cell>
          <cell r="D398">
            <v>11</v>
          </cell>
          <cell r="G398">
            <v>3.1</v>
          </cell>
          <cell r="J398" t="str">
            <v>7C</v>
          </cell>
          <cell r="L398" t="str">
            <v>IR</v>
          </cell>
        </row>
        <row r="399">
          <cell r="A399" t="str">
            <v>RCY</v>
          </cell>
          <cell r="D399">
            <v>11</v>
          </cell>
          <cell r="G399">
            <v>3.97</v>
          </cell>
          <cell r="J399" t="str">
            <v>7C</v>
          </cell>
          <cell r="L399" t="str">
            <v>IR</v>
          </cell>
        </row>
        <row r="400">
          <cell r="A400" t="str">
            <v>RCY</v>
          </cell>
          <cell r="D400">
            <v>11</v>
          </cell>
          <cell r="G400">
            <v>2.4900000000000002</v>
          </cell>
          <cell r="J400" t="str">
            <v>7C</v>
          </cell>
          <cell r="L400" t="str">
            <v>IR</v>
          </cell>
        </row>
        <row r="401">
          <cell r="A401" t="str">
            <v>RCY</v>
          </cell>
          <cell r="D401">
            <v>11</v>
          </cell>
          <cell r="G401">
            <v>3.23</v>
          </cell>
          <cell r="J401" t="str">
            <v>7C</v>
          </cell>
          <cell r="L401" t="str">
            <v>IR</v>
          </cell>
        </row>
        <row r="402">
          <cell r="A402" t="str">
            <v>RCY</v>
          </cell>
          <cell r="D402">
            <v>11</v>
          </cell>
          <cell r="G402">
            <v>0.7</v>
          </cell>
          <cell r="J402" t="str">
            <v>7C</v>
          </cell>
          <cell r="L402" t="str">
            <v>IR</v>
          </cell>
        </row>
        <row r="403">
          <cell r="A403" t="str">
            <v>RCY</v>
          </cell>
          <cell r="D403">
            <v>12</v>
          </cell>
          <cell r="G403">
            <v>2.67</v>
          </cell>
          <cell r="J403" t="str">
            <v>7C</v>
          </cell>
          <cell r="L403" t="str">
            <v>IR</v>
          </cell>
        </row>
        <row r="404">
          <cell r="A404" t="str">
            <v>RCY</v>
          </cell>
          <cell r="D404">
            <v>12</v>
          </cell>
          <cell r="G404">
            <v>2.4500000000000002</v>
          </cell>
          <cell r="J404" t="str">
            <v>7C</v>
          </cell>
          <cell r="L404" t="str">
            <v>IR</v>
          </cell>
        </row>
        <row r="405">
          <cell r="A405" t="str">
            <v>RCY</v>
          </cell>
          <cell r="D405">
            <v>12</v>
          </cell>
          <cell r="G405">
            <v>3.32</v>
          </cell>
          <cell r="J405" t="str">
            <v>7C</v>
          </cell>
          <cell r="L405" t="str">
            <v>IR</v>
          </cell>
        </row>
        <row r="406">
          <cell r="A406" t="str">
            <v>RCY</v>
          </cell>
          <cell r="D406">
            <v>12</v>
          </cell>
          <cell r="G406">
            <v>4.0599999999999996</v>
          </cell>
          <cell r="J406" t="str">
            <v>7C</v>
          </cell>
          <cell r="L406" t="str">
            <v>IR</v>
          </cell>
        </row>
        <row r="407">
          <cell r="A407" t="str">
            <v>RCY</v>
          </cell>
          <cell r="D407">
            <v>12</v>
          </cell>
          <cell r="G407">
            <v>2.84</v>
          </cell>
          <cell r="J407" t="str">
            <v>7C</v>
          </cell>
          <cell r="L407" t="str">
            <v>IR</v>
          </cell>
        </row>
        <row r="408">
          <cell r="A408" t="str">
            <v>RCY</v>
          </cell>
          <cell r="D408">
            <v>12</v>
          </cell>
          <cell r="G408">
            <v>3.01</v>
          </cell>
          <cell r="J408" t="str">
            <v>7C</v>
          </cell>
          <cell r="L408" t="str">
            <v>IR</v>
          </cell>
        </row>
        <row r="409">
          <cell r="A409" t="str">
            <v>RCY</v>
          </cell>
          <cell r="D409">
            <v>12</v>
          </cell>
          <cell r="G409">
            <v>3.44</v>
          </cell>
          <cell r="J409" t="str">
            <v>7C</v>
          </cell>
          <cell r="L409" t="str">
            <v>IR</v>
          </cell>
        </row>
        <row r="410">
          <cell r="A410" t="str">
            <v>RCY</v>
          </cell>
          <cell r="D410">
            <v>12</v>
          </cell>
          <cell r="G410">
            <v>2.71</v>
          </cell>
          <cell r="J410" t="str">
            <v>7C</v>
          </cell>
          <cell r="L410" t="str">
            <v>IR</v>
          </cell>
        </row>
        <row r="411">
          <cell r="A411" t="str">
            <v>RCY</v>
          </cell>
          <cell r="D411">
            <v>1</v>
          </cell>
          <cell r="G411">
            <v>3.56</v>
          </cell>
          <cell r="J411">
            <v>72</v>
          </cell>
          <cell r="L411" t="str">
            <v>IR</v>
          </cell>
        </row>
        <row r="412">
          <cell r="A412" t="str">
            <v>RCY</v>
          </cell>
          <cell r="D412">
            <v>1</v>
          </cell>
          <cell r="G412">
            <v>3</v>
          </cell>
          <cell r="J412">
            <v>72</v>
          </cell>
          <cell r="L412" t="str">
            <v>IR</v>
          </cell>
        </row>
        <row r="413">
          <cell r="A413" t="str">
            <v>RCY</v>
          </cell>
          <cell r="D413">
            <v>2</v>
          </cell>
          <cell r="G413">
            <v>2.5499999999999998</v>
          </cell>
          <cell r="J413">
            <v>72</v>
          </cell>
          <cell r="L413" t="str">
            <v>IR</v>
          </cell>
        </row>
        <row r="414">
          <cell r="A414" t="str">
            <v>RCY</v>
          </cell>
          <cell r="D414">
            <v>2</v>
          </cell>
          <cell r="G414">
            <v>3.33</v>
          </cell>
          <cell r="J414">
            <v>72</v>
          </cell>
          <cell r="L414" t="str">
            <v>IR</v>
          </cell>
        </row>
        <row r="415">
          <cell r="A415" t="str">
            <v>RCY</v>
          </cell>
          <cell r="D415">
            <v>3</v>
          </cell>
          <cell r="G415">
            <v>3.7</v>
          </cell>
          <cell r="J415">
            <v>72</v>
          </cell>
          <cell r="L415" t="str">
            <v>IR</v>
          </cell>
        </row>
        <row r="416">
          <cell r="A416" t="str">
            <v>RCY</v>
          </cell>
          <cell r="D416">
            <v>3</v>
          </cell>
          <cell r="G416">
            <v>3.08</v>
          </cell>
          <cell r="J416">
            <v>72</v>
          </cell>
          <cell r="L416" t="str">
            <v>IR</v>
          </cell>
        </row>
        <row r="417">
          <cell r="A417" t="str">
            <v>RCY</v>
          </cell>
          <cell r="D417">
            <v>4</v>
          </cell>
          <cell r="G417">
            <v>2.91</v>
          </cell>
          <cell r="J417">
            <v>72</v>
          </cell>
          <cell r="L417" t="str">
            <v>IR</v>
          </cell>
        </row>
        <row r="418">
          <cell r="A418" t="str">
            <v>RCY</v>
          </cell>
          <cell r="D418">
            <v>4</v>
          </cell>
          <cell r="G418">
            <v>3.33</v>
          </cell>
          <cell r="J418">
            <v>72</v>
          </cell>
          <cell r="L418" t="str">
            <v>IR</v>
          </cell>
        </row>
        <row r="419">
          <cell r="A419" t="str">
            <v>RCY</v>
          </cell>
          <cell r="D419">
            <v>4</v>
          </cell>
          <cell r="G419">
            <v>1.71</v>
          </cell>
          <cell r="J419">
            <v>72</v>
          </cell>
          <cell r="L419" t="str">
            <v>IR</v>
          </cell>
        </row>
        <row r="420">
          <cell r="A420" t="str">
            <v>RCY</v>
          </cell>
          <cell r="D420">
            <v>4</v>
          </cell>
          <cell r="G420">
            <v>2.84</v>
          </cell>
          <cell r="J420">
            <v>72</v>
          </cell>
          <cell r="L420" t="str">
            <v>IR</v>
          </cell>
        </row>
        <row r="421">
          <cell r="A421" t="str">
            <v>RCY</v>
          </cell>
          <cell r="D421">
            <v>5</v>
          </cell>
          <cell r="G421">
            <v>2.5</v>
          </cell>
          <cell r="J421">
            <v>72</v>
          </cell>
          <cell r="L421" t="str">
            <v>IR</v>
          </cell>
        </row>
        <row r="422">
          <cell r="A422" t="str">
            <v>RCY</v>
          </cell>
          <cell r="D422">
            <v>5</v>
          </cell>
          <cell r="G422">
            <v>2.2999999999999998</v>
          </cell>
          <cell r="J422">
            <v>72</v>
          </cell>
          <cell r="L422" t="str">
            <v>IR</v>
          </cell>
        </row>
        <row r="423">
          <cell r="A423" t="str">
            <v>RCY</v>
          </cell>
          <cell r="D423">
            <v>6</v>
          </cell>
          <cell r="G423">
            <v>3.13</v>
          </cell>
          <cell r="J423">
            <v>72</v>
          </cell>
          <cell r="L423" t="str">
            <v>IR</v>
          </cell>
        </row>
        <row r="424">
          <cell r="A424" t="str">
            <v>RCY</v>
          </cell>
          <cell r="D424">
            <v>6</v>
          </cell>
          <cell r="G424">
            <v>2.17</v>
          </cell>
          <cell r="J424">
            <v>72</v>
          </cell>
          <cell r="L424" t="str">
            <v>IR</v>
          </cell>
        </row>
        <row r="425">
          <cell r="A425" t="str">
            <v>RCY</v>
          </cell>
          <cell r="D425">
            <v>6</v>
          </cell>
          <cell r="G425">
            <v>1.33</v>
          </cell>
          <cell r="J425">
            <v>72</v>
          </cell>
          <cell r="L425" t="str">
            <v>IR</v>
          </cell>
        </row>
        <row r="426">
          <cell r="A426" t="str">
            <v>RCY</v>
          </cell>
          <cell r="D426">
            <v>7</v>
          </cell>
          <cell r="G426">
            <v>2.7</v>
          </cell>
          <cell r="J426">
            <v>72</v>
          </cell>
          <cell r="L426" t="str">
            <v>IR</v>
          </cell>
        </row>
        <row r="427">
          <cell r="A427" t="str">
            <v>RCY</v>
          </cell>
          <cell r="D427">
            <v>7</v>
          </cell>
          <cell r="G427">
            <v>1.63</v>
          </cell>
          <cell r="J427">
            <v>72</v>
          </cell>
          <cell r="L427" t="str">
            <v>IR</v>
          </cell>
        </row>
        <row r="428">
          <cell r="A428" t="str">
            <v>RCY</v>
          </cell>
          <cell r="D428">
            <v>8</v>
          </cell>
          <cell r="G428">
            <v>2.0499999999999998</v>
          </cell>
          <cell r="J428">
            <v>72</v>
          </cell>
          <cell r="L428" t="str">
            <v>IR</v>
          </cell>
        </row>
        <row r="429">
          <cell r="A429" t="str">
            <v>RCY</v>
          </cell>
          <cell r="D429">
            <v>8</v>
          </cell>
          <cell r="G429">
            <v>1.98</v>
          </cell>
          <cell r="J429">
            <v>72</v>
          </cell>
          <cell r="L429" t="str">
            <v>IR</v>
          </cell>
        </row>
        <row r="430">
          <cell r="A430" t="str">
            <v>RCY</v>
          </cell>
          <cell r="D430">
            <v>8</v>
          </cell>
          <cell r="G430">
            <v>2.36</v>
          </cell>
          <cell r="J430">
            <v>72</v>
          </cell>
          <cell r="L430" t="str">
            <v>IR</v>
          </cell>
        </row>
        <row r="431">
          <cell r="A431" t="str">
            <v>RCY</v>
          </cell>
          <cell r="D431">
            <v>9</v>
          </cell>
          <cell r="G431">
            <v>2.29</v>
          </cell>
          <cell r="J431">
            <v>72</v>
          </cell>
          <cell r="L431" t="str">
            <v>IR</v>
          </cell>
        </row>
        <row r="432">
          <cell r="A432" t="str">
            <v>RCY</v>
          </cell>
          <cell r="D432">
            <v>9</v>
          </cell>
          <cell r="G432">
            <v>1.89</v>
          </cell>
          <cell r="J432">
            <v>72</v>
          </cell>
          <cell r="L432" t="str">
            <v>IR</v>
          </cell>
        </row>
        <row r="433">
          <cell r="A433" t="str">
            <v>RCY</v>
          </cell>
          <cell r="D433">
            <v>9</v>
          </cell>
          <cell r="G433">
            <v>2.02</v>
          </cell>
          <cell r="J433">
            <v>72</v>
          </cell>
          <cell r="L433" t="str">
            <v>IR</v>
          </cell>
        </row>
        <row r="434">
          <cell r="A434" t="str">
            <v>RCY</v>
          </cell>
          <cell r="D434">
            <v>10</v>
          </cell>
          <cell r="G434">
            <v>3.56</v>
          </cell>
          <cell r="J434">
            <v>72</v>
          </cell>
          <cell r="L434" t="str">
            <v>IR</v>
          </cell>
        </row>
        <row r="435">
          <cell r="A435" t="str">
            <v>RCY</v>
          </cell>
          <cell r="D435">
            <v>10</v>
          </cell>
          <cell r="G435">
            <v>2.91</v>
          </cell>
          <cell r="J435">
            <v>72</v>
          </cell>
          <cell r="L435" t="str">
            <v>IR</v>
          </cell>
        </row>
        <row r="436">
          <cell r="A436" t="str">
            <v>RCY</v>
          </cell>
          <cell r="D436">
            <v>11</v>
          </cell>
          <cell r="G436">
            <v>4.22</v>
          </cell>
          <cell r="J436">
            <v>72</v>
          </cell>
          <cell r="L436" t="str">
            <v>IR</v>
          </cell>
        </row>
        <row r="437">
          <cell r="A437" t="str">
            <v>RCY</v>
          </cell>
          <cell r="D437">
            <v>11</v>
          </cell>
          <cell r="G437">
            <v>4.1399999999999997</v>
          </cell>
          <cell r="J437">
            <v>72</v>
          </cell>
          <cell r="L437" t="str">
            <v>IR</v>
          </cell>
        </row>
        <row r="438">
          <cell r="A438" t="str">
            <v>RCY</v>
          </cell>
          <cell r="D438">
            <v>12</v>
          </cell>
          <cell r="G438">
            <v>3.02</v>
          </cell>
          <cell r="J438">
            <v>72</v>
          </cell>
          <cell r="L438" t="str">
            <v>IR</v>
          </cell>
        </row>
        <row r="439">
          <cell r="A439" t="str">
            <v>RCY</v>
          </cell>
          <cell r="D439">
            <v>12</v>
          </cell>
          <cell r="G439">
            <v>2.48</v>
          </cell>
          <cell r="J439">
            <v>72</v>
          </cell>
          <cell r="L439" t="str">
            <v>IR</v>
          </cell>
        </row>
        <row r="440">
          <cell r="A440" t="str">
            <v>RCY</v>
          </cell>
          <cell r="D440">
            <v>1</v>
          </cell>
          <cell r="G440">
            <v>2.82</v>
          </cell>
          <cell r="J440">
            <v>72</v>
          </cell>
          <cell r="L440" t="str">
            <v>IR</v>
          </cell>
        </row>
        <row r="441">
          <cell r="A441" t="str">
            <v>RCY</v>
          </cell>
          <cell r="D441">
            <v>1</v>
          </cell>
          <cell r="G441">
            <v>2.88</v>
          </cell>
          <cell r="J441">
            <v>72</v>
          </cell>
          <cell r="L441" t="str">
            <v>IR</v>
          </cell>
        </row>
        <row r="442">
          <cell r="A442" t="str">
            <v>RCY</v>
          </cell>
          <cell r="D442">
            <v>2</v>
          </cell>
          <cell r="G442">
            <v>3.62</v>
          </cell>
          <cell r="J442">
            <v>72</v>
          </cell>
          <cell r="L442" t="str">
            <v>IR</v>
          </cell>
        </row>
        <row r="443">
          <cell r="A443" t="str">
            <v>RCY</v>
          </cell>
          <cell r="D443">
            <v>2</v>
          </cell>
          <cell r="G443">
            <v>2.85</v>
          </cell>
          <cell r="J443">
            <v>72</v>
          </cell>
          <cell r="L443" t="str">
            <v>IR</v>
          </cell>
        </row>
        <row r="444">
          <cell r="A444" t="str">
            <v>RCY</v>
          </cell>
          <cell r="D444">
            <v>1</v>
          </cell>
          <cell r="G444">
            <v>0.62</v>
          </cell>
          <cell r="J444" t="str">
            <v>7D</v>
          </cell>
          <cell r="L444" t="str">
            <v>IR</v>
          </cell>
        </row>
        <row r="445">
          <cell r="A445" t="str">
            <v>RCY</v>
          </cell>
          <cell r="D445">
            <v>1</v>
          </cell>
          <cell r="G445">
            <v>0.57999999999999996</v>
          </cell>
          <cell r="J445" t="str">
            <v>7D</v>
          </cell>
          <cell r="L445" t="str">
            <v>IR</v>
          </cell>
        </row>
        <row r="446">
          <cell r="A446" t="str">
            <v>RCY</v>
          </cell>
          <cell r="D446">
            <v>1</v>
          </cell>
          <cell r="G446">
            <v>0.35</v>
          </cell>
          <cell r="J446" t="str">
            <v>7D</v>
          </cell>
          <cell r="L446" t="str">
            <v>IR</v>
          </cell>
        </row>
        <row r="447">
          <cell r="A447" t="str">
            <v>RCY</v>
          </cell>
          <cell r="D447">
            <v>1</v>
          </cell>
          <cell r="G447">
            <v>0.56999999999999995</v>
          </cell>
          <cell r="J447" t="str">
            <v>7D</v>
          </cell>
          <cell r="L447" t="str">
            <v>IR</v>
          </cell>
        </row>
        <row r="448">
          <cell r="A448" t="str">
            <v>RCY</v>
          </cell>
          <cell r="D448">
            <v>1</v>
          </cell>
          <cell r="G448">
            <v>0.36</v>
          </cell>
          <cell r="J448" t="str">
            <v>7D</v>
          </cell>
          <cell r="L448" t="str">
            <v>IR</v>
          </cell>
        </row>
        <row r="449">
          <cell r="A449" t="str">
            <v>RCY</v>
          </cell>
          <cell r="D449">
            <v>1</v>
          </cell>
          <cell r="G449">
            <v>1.98</v>
          </cell>
          <cell r="J449" t="str">
            <v>7D</v>
          </cell>
          <cell r="L449" t="str">
            <v>IR</v>
          </cell>
        </row>
        <row r="450">
          <cell r="A450" t="str">
            <v>RCY</v>
          </cell>
          <cell r="D450">
            <v>1</v>
          </cell>
          <cell r="G450">
            <v>0.35</v>
          </cell>
          <cell r="J450" t="str">
            <v>7D</v>
          </cell>
          <cell r="L450" t="str">
            <v>IR</v>
          </cell>
        </row>
        <row r="451">
          <cell r="A451" t="str">
            <v>RCY</v>
          </cell>
          <cell r="D451">
            <v>1</v>
          </cell>
          <cell r="G451">
            <v>0.36</v>
          </cell>
          <cell r="J451" t="str">
            <v>7D</v>
          </cell>
          <cell r="L451" t="str">
            <v>IR</v>
          </cell>
        </row>
        <row r="452">
          <cell r="A452" t="str">
            <v>RCY</v>
          </cell>
          <cell r="D452">
            <v>2</v>
          </cell>
          <cell r="G452">
            <v>0.21</v>
          </cell>
          <cell r="J452" t="str">
            <v>7D</v>
          </cell>
          <cell r="L452" t="str">
            <v>IR</v>
          </cell>
        </row>
        <row r="453">
          <cell r="A453" t="str">
            <v>RCY</v>
          </cell>
          <cell r="D453">
            <v>2</v>
          </cell>
          <cell r="G453">
            <v>0.51</v>
          </cell>
          <cell r="J453" t="str">
            <v>7D</v>
          </cell>
          <cell r="L453" t="str">
            <v>IR</v>
          </cell>
        </row>
        <row r="454">
          <cell r="A454" t="str">
            <v>RCY</v>
          </cell>
          <cell r="D454">
            <v>2</v>
          </cell>
          <cell r="G454">
            <v>0.4</v>
          </cell>
          <cell r="J454" t="str">
            <v>7D</v>
          </cell>
          <cell r="L454" t="str">
            <v>IR</v>
          </cell>
        </row>
        <row r="455">
          <cell r="A455" t="str">
            <v>RCY</v>
          </cell>
          <cell r="D455">
            <v>2</v>
          </cell>
          <cell r="G455">
            <v>0.64</v>
          </cell>
          <cell r="J455" t="str">
            <v>7D</v>
          </cell>
          <cell r="L455" t="str">
            <v>IR</v>
          </cell>
        </row>
        <row r="456">
          <cell r="A456" t="str">
            <v>RCY</v>
          </cell>
          <cell r="D456">
            <v>2</v>
          </cell>
          <cell r="G456">
            <v>0.14000000000000001</v>
          </cell>
          <cell r="J456" t="str">
            <v>7D</v>
          </cell>
          <cell r="L456" t="str">
            <v>IR</v>
          </cell>
        </row>
        <row r="457">
          <cell r="A457" t="str">
            <v>RCY</v>
          </cell>
          <cell r="D457">
            <v>2</v>
          </cell>
          <cell r="G457">
            <v>0.48</v>
          </cell>
          <cell r="J457" t="str">
            <v>7D</v>
          </cell>
          <cell r="L457" t="str">
            <v>IR</v>
          </cell>
        </row>
        <row r="458">
          <cell r="A458" t="str">
            <v>RCY</v>
          </cell>
          <cell r="D458">
            <v>2</v>
          </cell>
          <cell r="G458">
            <v>0.22</v>
          </cell>
          <cell r="J458" t="str">
            <v>7D</v>
          </cell>
          <cell r="L458" t="str">
            <v>IR</v>
          </cell>
        </row>
        <row r="459">
          <cell r="A459" t="str">
            <v>RCY</v>
          </cell>
          <cell r="D459">
            <v>2</v>
          </cell>
          <cell r="G459">
            <v>0.26</v>
          </cell>
          <cell r="J459" t="str">
            <v>7D</v>
          </cell>
          <cell r="L459" t="str">
            <v>IR</v>
          </cell>
        </row>
        <row r="460">
          <cell r="A460" t="str">
            <v>RCY</v>
          </cell>
          <cell r="D460">
            <v>3</v>
          </cell>
          <cell r="G460">
            <v>0.8</v>
          </cell>
          <cell r="J460" t="str">
            <v>7D</v>
          </cell>
          <cell r="L460" t="str">
            <v>IR</v>
          </cell>
        </row>
        <row r="461">
          <cell r="A461" t="str">
            <v>RCY</v>
          </cell>
          <cell r="D461">
            <v>3</v>
          </cell>
          <cell r="G461">
            <v>0.45</v>
          </cell>
          <cell r="J461" t="str">
            <v>7D</v>
          </cell>
          <cell r="L461" t="str">
            <v>IR</v>
          </cell>
        </row>
        <row r="462">
          <cell r="A462" t="str">
            <v>RCY</v>
          </cell>
          <cell r="D462">
            <v>3</v>
          </cell>
          <cell r="G462">
            <v>0.47</v>
          </cell>
          <cell r="J462" t="str">
            <v>7D</v>
          </cell>
          <cell r="L462" t="str">
            <v>IR</v>
          </cell>
        </row>
        <row r="463">
          <cell r="A463" t="str">
            <v>RCY</v>
          </cell>
          <cell r="D463">
            <v>3</v>
          </cell>
          <cell r="G463">
            <v>0.26</v>
          </cell>
          <cell r="J463" t="str">
            <v>7D</v>
          </cell>
          <cell r="L463" t="str">
            <v>IR</v>
          </cell>
        </row>
        <row r="464">
          <cell r="A464" t="str">
            <v>RCY</v>
          </cell>
          <cell r="D464">
            <v>3</v>
          </cell>
          <cell r="G464">
            <v>0.25</v>
          </cell>
          <cell r="J464" t="str">
            <v>7D</v>
          </cell>
          <cell r="L464" t="str">
            <v>IR</v>
          </cell>
        </row>
        <row r="465">
          <cell r="A465" t="str">
            <v>RCY</v>
          </cell>
          <cell r="D465">
            <v>3</v>
          </cell>
          <cell r="G465">
            <v>0.33</v>
          </cell>
          <cell r="J465" t="str">
            <v>7D</v>
          </cell>
          <cell r="L465" t="str">
            <v>IR</v>
          </cell>
        </row>
        <row r="466">
          <cell r="A466" t="str">
            <v>RCY</v>
          </cell>
          <cell r="D466">
            <v>3</v>
          </cell>
          <cell r="G466">
            <v>0.38</v>
          </cell>
          <cell r="J466" t="str">
            <v>7D</v>
          </cell>
          <cell r="L466" t="str">
            <v>IR</v>
          </cell>
        </row>
        <row r="467">
          <cell r="A467" t="str">
            <v>RCY</v>
          </cell>
          <cell r="D467">
            <v>3</v>
          </cell>
          <cell r="G467">
            <v>0.9</v>
          </cell>
          <cell r="J467" t="str">
            <v>7D</v>
          </cell>
          <cell r="L467" t="str">
            <v>IR</v>
          </cell>
        </row>
        <row r="468">
          <cell r="A468" t="str">
            <v>RCY</v>
          </cell>
          <cell r="D468">
            <v>3</v>
          </cell>
          <cell r="G468">
            <v>0.17</v>
          </cell>
          <cell r="J468" t="str">
            <v>7D</v>
          </cell>
          <cell r="L468" t="str">
            <v>IR</v>
          </cell>
        </row>
        <row r="469">
          <cell r="A469" t="str">
            <v>RCY</v>
          </cell>
          <cell r="D469">
            <v>4</v>
          </cell>
          <cell r="G469">
            <v>0.5</v>
          </cell>
          <cell r="J469" t="str">
            <v>7D</v>
          </cell>
          <cell r="L469" t="str">
            <v>IR</v>
          </cell>
        </row>
        <row r="470">
          <cell r="A470" t="str">
            <v>RCY</v>
          </cell>
          <cell r="D470">
            <v>4</v>
          </cell>
          <cell r="G470">
            <v>0.32</v>
          </cell>
          <cell r="J470" t="str">
            <v>7D</v>
          </cell>
          <cell r="L470" t="str">
            <v>IR</v>
          </cell>
        </row>
        <row r="471">
          <cell r="A471" t="str">
            <v>RCY</v>
          </cell>
          <cell r="D471">
            <v>4</v>
          </cell>
          <cell r="G471">
            <v>0.16</v>
          </cell>
          <cell r="J471" t="str">
            <v>7D</v>
          </cell>
          <cell r="L471" t="str">
            <v>IR</v>
          </cell>
        </row>
        <row r="472">
          <cell r="A472" t="str">
            <v>RCY</v>
          </cell>
          <cell r="D472">
            <v>4</v>
          </cell>
          <cell r="G472">
            <v>0.12</v>
          </cell>
          <cell r="J472" t="str">
            <v>7D</v>
          </cell>
          <cell r="L472" t="str">
            <v>IR</v>
          </cell>
        </row>
        <row r="473">
          <cell r="A473" t="str">
            <v>RCY</v>
          </cell>
          <cell r="D473">
            <v>4</v>
          </cell>
          <cell r="G473">
            <v>0.42</v>
          </cell>
          <cell r="J473" t="str">
            <v>7D</v>
          </cell>
          <cell r="L473" t="str">
            <v>IR</v>
          </cell>
        </row>
        <row r="474">
          <cell r="A474" t="str">
            <v>RCY</v>
          </cell>
          <cell r="D474">
            <v>4</v>
          </cell>
          <cell r="G474">
            <v>0.31</v>
          </cell>
          <cell r="J474" t="str">
            <v>7D</v>
          </cell>
          <cell r="L474" t="str">
            <v>IR</v>
          </cell>
        </row>
        <row r="475">
          <cell r="A475" t="str">
            <v>RCY</v>
          </cell>
          <cell r="D475">
            <v>4</v>
          </cell>
          <cell r="G475">
            <v>0.31</v>
          </cell>
          <cell r="J475" t="str">
            <v>7D</v>
          </cell>
          <cell r="L475" t="str">
            <v>IR</v>
          </cell>
        </row>
        <row r="476">
          <cell r="A476" t="str">
            <v>RCY</v>
          </cell>
          <cell r="D476">
            <v>4</v>
          </cell>
          <cell r="G476">
            <v>0.14000000000000001</v>
          </cell>
          <cell r="J476" t="str">
            <v>7D</v>
          </cell>
          <cell r="L476" t="str">
            <v>IR</v>
          </cell>
        </row>
        <row r="477">
          <cell r="A477" t="str">
            <v>RCY</v>
          </cell>
          <cell r="D477">
            <v>4</v>
          </cell>
          <cell r="G477">
            <v>0.28999999999999998</v>
          </cell>
          <cell r="J477" t="str">
            <v>7D</v>
          </cell>
          <cell r="L477" t="str">
            <v>IR</v>
          </cell>
        </row>
        <row r="478">
          <cell r="A478" t="str">
            <v>RCY</v>
          </cell>
          <cell r="D478">
            <v>5</v>
          </cell>
          <cell r="G478">
            <v>0.68</v>
          </cell>
          <cell r="J478" t="str">
            <v>7D</v>
          </cell>
          <cell r="L478" t="str">
            <v>IR</v>
          </cell>
        </row>
        <row r="479">
          <cell r="A479" t="str">
            <v>RCY</v>
          </cell>
          <cell r="D479">
            <v>5</v>
          </cell>
          <cell r="G479">
            <v>0.31</v>
          </cell>
          <cell r="J479" t="str">
            <v>7D</v>
          </cell>
          <cell r="L479" t="str">
            <v>IR</v>
          </cell>
        </row>
        <row r="480">
          <cell r="A480" t="str">
            <v>RCY</v>
          </cell>
          <cell r="D480">
            <v>5</v>
          </cell>
          <cell r="G480">
            <v>0.47</v>
          </cell>
          <cell r="J480" t="str">
            <v>7D</v>
          </cell>
          <cell r="L480" t="str">
            <v>IR</v>
          </cell>
        </row>
        <row r="481">
          <cell r="A481" t="str">
            <v>RCY</v>
          </cell>
          <cell r="D481">
            <v>5</v>
          </cell>
          <cell r="G481">
            <v>0.62</v>
          </cell>
          <cell r="J481" t="str">
            <v>7D</v>
          </cell>
          <cell r="L481" t="str">
            <v>IR</v>
          </cell>
        </row>
        <row r="482">
          <cell r="A482" t="str">
            <v>RCY</v>
          </cell>
          <cell r="D482">
            <v>5</v>
          </cell>
          <cell r="G482">
            <v>0.35</v>
          </cell>
          <cell r="J482" t="str">
            <v>7D</v>
          </cell>
          <cell r="L482" t="str">
            <v>IR</v>
          </cell>
        </row>
        <row r="483">
          <cell r="A483" t="str">
            <v>RCY</v>
          </cell>
          <cell r="D483">
            <v>5</v>
          </cell>
          <cell r="G483">
            <v>0.32</v>
          </cell>
          <cell r="J483" t="str">
            <v>7D</v>
          </cell>
          <cell r="L483" t="str">
            <v>IR</v>
          </cell>
        </row>
        <row r="484">
          <cell r="A484" t="str">
            <v>RCY</v>
          </cell>
          <cell r="D484">
            <v>5</v>
          </cell>
          <cell r="G484">
            <v>0.36</v>
          </cell>
          <cell r="J484" t="str">
            <v>7D</v>
          </cell>
          <cell r="L484" t="str">
            <v>IR</v>
          </cell>
        </row>
        <row r="485">
          <cell r="A485" t="str">
            <v>RCY</v>
          </cell>
          <cell r="D485">
            <v>6</v>
          </cell>
          <cell r="G485">
            <v>0.64</v>
          </cell>
          <cell r="J485" t="str">
            <v>7D</v>
          </cell>
          <cell r="L485" t="str">
            <v>IR</v>
          </cell>
        </row>
        <row r="486">
          <cell r="A486" t="str">
            <v>RCY</v>
          </cell>
          <cell r="D486">
            <v>1</v>
          </cell>
          <cell r="G486">
            <v>1.93</v>
          </cell>
          <cell r="J486">
            <v>72</v>
          </cell>
          <cell r="L486" t="str">
            <v>IR</v>
          </cell>
        </row>
        <row r="487">
          <cell r="A487" t="str">
            <v>RCY</v>
          </cell>
          <cell r="D487">
            <v>1</v>
          </cell>
          <cell r="G487">
            <v>0.86</v>
          </cell>
          <cell r="J487">
            <v>72</v>
          </cell>
          <cell r="L487" t="str">
            <v>IR</v>
          </cell>
        </row>
        <row r="488">
          <cell r="A488" t="str">
            <v>RCY</v>
          </cell>
          <cell r="D488">
            <v>1</v>
          </cell>
          <cell r="G488">
            <v>0.97</v>
          </cell>
          <cell r="J488">
            <v>72</v>
          </cell>
          <cell r="L488" t="str">
            <v>IR</v>
          </cell>
        </row>
        <row r="489">
          <cell r="A489" t="str">
            <v>RCY</v>
          </cell>
          <cell r="D489">
            <v>1</v>
          </cell>
          <cell r="G489">
            <v>0.8</v>
          </cell>
          <cell r="J489">
            <v>72</v>
          </cell>
          <cell r="L489" t="str">
            <v>IR</v>
          </cell>
        </row>
        <row r="490">
          <cell r="A490" t="str">
            <v>RCY</v>
          </cell>
          <cell r="D490">
            <v>1</v>
          </cell>
          <cell r="G490">
            <v>1.42</v>
          </cell>
          <cell r="J490">
            <v>72</v>
          </cell>
          <cell r="L490" t="str">
            <v>IR</v>
          </cell>
        </row>
        <row r="491">
          <cell r="A491" t="str">
            <v>RCY</v>
          </cell>
          <cell r="D491">
            <v>1</v>
          </cell>
          <cell r="G491">
            <v>1.1299999999999999</v>
          </cell>
          <cell r="J491">
            <v>72</v>
          </cell>
          <cell r="L491" t="str">
            <v>IR</v>
          </cell>
        </row>
        <row r="492">
          <cell r="A492" t="str">
            <v>RCY</v>
          </cell>
          <cell r="D492">
            <v>1</v>
          </cell>
          <cell r="G492">
            <v>1.1499999999999999</v>
          </cell>
          <cell r="J492">
            <v>72</v>
          </cell>
          <cell r="L492" t="str">
            <v>IR</v>
          </cell>
        </row>
        <row r="493">
          <cell r="A493" t="str">
            <v>RCY</v>
          </cell>
          <cell r="D493">
            <v>1</v>
          </cell>
          <cell r="G493">
            <v>1.3</v>
          </cell>
          <cell r="J493">
            <v>72</v>
          </cell>
          <cell r="L493" t="str">
            <v>IR</v>
          </cell>
        </row>
        <row r="494">
          <cell r="A494" t="str">
            <v>RCY</v>
          </cell>
          <cell r="D494">
            <v>1</v>
          </cell>
          <cell r="G494">
            <v>0.95</v>
          </cell>
          <cell r="J494">
            <v>72</v>
          </cell>
          <cell r="L494" t="str">
            <v>IR</v>
          </cell>
        </row>
        <row r="495">
          <cell r="A495" t="str">
            <v>RCY</v>
          </cell>
          <cell r="D495">
            <v>1</v>
          </cell>
          <cell r="G495">
            <v>1.27</v>
          </cell>
          <cell r="J495">
            <v>72</v>
          </cell>
          <cell r="L495" t="str">
            <v>IR</v>
          </cell>
        </row>
        <row r="496">
          <cell r="A496" t="str">
            <v>RCY</v>
          </cell>
          <cell r="D496">
            <v>1</v>
          </cell>
          <cell r="G496">
            <v>1.26</v>
          </cell>
          <cell r="J496">
            <v>72</v>
          </cell>
          <cell r="L496" t="str">
            <v>IR</v>
          </cell>
        </row>
        <row r="497">
          <cell r="A497" t="str">
            <v>RCY</v>
          </cell>
          <cell r="D497">
            <v>1</v>
          </cell>
          <cell r="G497">
            <v>1</v>
          </cell>
          <cell r="J497">
            <v>72</v>
          </cell>
          <cell r="L497" t="str">
            <v>IR</v>
          </cell>
        </row>
        <row r="498">
          <cell r="A498" t="str">
            <v>RCY</v>
          </cell>
          <cell r="D498">
            <v>2</v>
          </cell>
          <cell r="G498">
            <v>0.92</v>
          </cell>
          <cell r="J498">
            <v>72</v>
          </cell>
          <cell r="L498" t="str">
            <v>IR</v>
          </cell>
        </row>
        <row r="499">
          <cell r="A499" t="str">
            <v>RCY</v>
          </cell>
          <cell r="D499">
            <v>2</v>
          </cell>
          <cell r="G499">
            <v>0.97</v>
          </cell>
          <cell r="J499">
            <v>72</v>
          </cell>
          <cell r="L499" t="str">
            <v>IR</v>
          </cell>
        </row>
        <row r="500">
          <cell r="A500" t="str">
            <v>RCY</v>
          </cell>
          <cell r="D500">
            <v>2</v>
          </cell>
          <cell r="G500">
            <v>1.35</v>
          </cell>
          <cell r="J500">
            <v>72</v>
          </cell>
          <cell r="L500" t="str">
            <v>IR</v>
          </cell>
        </row>
        <row r="501">
          <cell r="A501" t="str">
            <v>RCY</v>
          </cell>
          <cell r="D501">
            <v>2</v>
          </cell>
          <cell r="G501">
            <v>1.1200000000000001</v>
          </cell>
          <cell r="J501">
            <v>72</v>
          </cell>
          <cell r="L501" t="str">
            <v>IR</v>
          </cell>
        </row>
        <row r="502">
          <cell r="A502" t="str">
            <v>RCY</v>
          </cell>
          <cell r="D502">
            <v>2</v>
          </cell>
          <cell r="G502">
            <v>1.29</v>
          </cell>
          <cell r="J502">
            <v>72</v>
          </cell>
          <cell r="L502" t="str">
            <v>IR</v>
          </cell>
        </row>
        <row r="503">
          <cell r="A503" t="str">
            <v>RCY</v>
          </cell>
          <cell r="D503">
            <v>2</v>
          </cell>
          <cell r="G503">
            <v>0.65</v>
          </cell>
          <cell r="J503">
            <v>72</v>
          </cell>
          <cell r="L503" t="str">
            <v>IR</v>
          </cell>
        </row>
        <row r="504">
          <cell r="A504" t="str">
            <v>RCY</v>
          </cell>
          <cell r="D504">
            <v>2</v>
          </cell>
          <cell r="G504">
            <v>1.47</v>
          </cell>
          <cell r="J504">
            <v>72</v>
          </cell>
          <cell r="L504" t="str">
            <v>IR</v>
          </cell>
        </row>
        <row r="505">
          <cell r="A505" t="str">
            <v>RCY</v>
          </cell>
          <cell r="D505">
            <v>2</v>
          </cell>
          <cell r="G505">
            <v>1.0900000000000001</v>
          </cell>
          <cell r="J505">
            <v>72</v>
          </cell>
          <cell r="L505" t="str">
            <v>IR</v>
          </cell>
        </row>
        <row r="506">
          <cell r="A506" t="str">
            <v>RCY</v>
          </cell>
          <cell r="D506">
            <v>2</v>
          </cell>
          <cell r="G506">
            <v>0.88</v>
          </cell>
          <cell r="J506">
            <v>72</v>
          </cell>
          <cell r="L506" t="str">
            <v>IR</v>
          </cell>
        </row>
        <row r="507">
          <cell r="A507" t="str">
            <v>RCY</v>
          </cell>
          <cell r="D507">
            <v>2</v>
          </cell>
          <cell r="G507">
            <v>1.32</v>
          </cell>
          <cell r="J507">
            <v>72</v>
          </cell>
          <cell r="L507" t="str">
            <v>IR</v>
          </cell>
        </row>
        <row r="508">
          <cell r="A508" t="str">
            <v>RCY</v>
          </cell>
          <cell r="D508">
            <v>2</v>
          </cell>
          <cell r="G508">
            <v>1.04</v>
          </cell>
          <cell r="J508">
            <v>72</v>
          </cell>
          <cell r="L508" t="str">
            <v>IR</v>
          </cell>
        </row>
        <row r="509">
          <cell r="A509" t="str">
            <v>RCY</v>
          </cell>
          <cell r="D509">
            <v>2</v>
          </cell>
          <cell r="G509">
            <v>1.19</v>
          </cell>
          <cell r="J509">
            <v>72</v>
          </cell>
          <cell r="L509" t="str">
            <v>IR</v>
          </cell>
        </row>
        <row r="510">
          <cell r="A510" t="str">
            <v>RCY</v>
          </cell>
          <cell r="D510">
            <v>3</v>
          </cell>
          <cell r="G510">
            <v>0.68</v>
          </cell>
          <cell r="J510">
            <v>72</v>
          </cell>
          <cell r="L510" t="str">
            <v>IR</v>
          </cell>
        </row>
        <row r="511">
          <cell r="A511" t="str">
            <v>RCY</v>
          </cell>
          <cell r="D511">
            <v>3</v>
          </cell>
          <cell r="G511">
            <v>1.65</v>
          </cell>
          <cell r="J511">
            <v>72</v>
          </cell>
          <cell r="L511" t="str">
            <v>IR</v>
          </cell>
        </row>
        <row r="512">
          <cell r="A512" t="str">
            <v>RCY</v>
          </cell>
          <cell r="D512">
            <v>3</v>
          </cell>
          <cell r="G512">
            <v>0.94</v>
          </cell>
          <cell r="J512">
            <v>72</v>
          </cell>
          <cell r="L512" t="str">
            <v>IR</v>
          </cell>
        </row>
        <row r="513">
          <cell r="A513" t="str">
            <v>RCY</v>
          </cell>
          <cell r="D513">
            <v>3</v>
          </cell>
          <cell r="G513">
            <v>1.2</v>
          </cell>
          <cell r="J513">
            <v>72</v>
          </cell>
          <cell r="L513" t="str">
            <v>IR</v>
          </cell>
        </row>
        <row r="514">
          <cell r="A514" t="str">
            <v>RCY</v>
          </cell>
          <cell r="D514">
            <v>3</v>
          </cell>
          <cell r="G514">
            <v>1.1599999999999999</v>
          </cell>
          <cell r="J514">
            <v>72</v>
          </cell>
          <cell r="L514" t="str">
            <v>IR</v>
          </cell>
        </row>
        <row r="515">
          <cell r="A515" t="str">
            <v>RCY</v>
          </cell>
          <cell r="D515">
            <v>3</v>
          </cell>
          <cell r="G515">
            <v>2.77</v>
          </cell>
          <cell r="J515">
            <v>72</v>
          </cell>
          <cell r="L515" t="str">
            <v>IR</v>
          </cell>
        </row>
        <row r="516">
          <cell r="A516" t="str">
            <v>RCY</v>
          </cell>
          <cell r="D516">
            <v>3</v>
          </cell>
          <cell r="G516">
            <v>1.5</v>
          </cell>
          <cell r="J516">
            <v>72</v>
          </cell>
          <cell r="L516" t="str">
            <v>IR</v>
          </cell>
        </row>
        <row r="517">
          <cell r="A517" t="str">
            <v>RCY</v>
          </cell>
          <cell r="D517">
            <v>3</v>
          </cell>
          <cell r="G517">
            <v>0.76</v>
          </cell>
          <cell r="J517">
            <v>72</v>
          </cell>
          <cell r="L517" t="str">
            <v>IR</v>
          </cell>
        </row>
        <row r="518">
          <cell r="A518" t="str">
            <v>RCY</v>
          </cell>
          <cell r="D518">
            <v>3</v>
          </cell>
          <cell r="G518">
            <v>0.67</v>
          </cell>
          <cell r="J518">
            <v>72</v>
          </cell>
          <cell r="L518" t="str">
            <v>IR</v>
          </cell>
        </row>
        <row r="519">
          <cell r="A519" t="str">
            <v>RCY</v>
          </cell>
          <cell r="D519">
            <v>3</v>
          </cell>
          <cell r="G519">
            <v>2</v>
          </cell>
          <cell r="J519">
            <v>72</v>
          </cell>
          <cell r="L519" t="str">
            <v>IR</v>
          </cell>
        </row>
        <row r="520">
          <cell r="A520" t="str">
            <v>RCY</v>
          </cell>
          <cell r="D520">
            <v>3</v>
          </cell>
          <cell r="G520">
            <v>0.97</v>
          </cell>
          <cell r="J520">
            <v>72</v>
          </cell>
          <cell r="L520" t="str">
            <v>IR</v>
          </cell>
        </row>
        <row r="521">
          <cell r="A521" t="str">
            <v>RCY</v>
          </cell>
          <cell r="D521">
            <v>3</v>
          </cell>
          <cell r="G521">
            <v>1.22</v>
          </cell>
          <cell r="J521">
            <v>72</v>
          </cell>
          <cell r="L521" t="str">
            <v>IR</v>
          </cell>
        </row>
        <row r="522">
          <cell r="A522" t="str">
            <v>RCY</v>
          </cell>
          <cell r="D522">
            <v>3</v>
          </cell>
          <cell r="G522">
            <v>1.1000000000000001</v>
          </cell>
          <cell r="J522">
            <v>72</v>
          </cell>
          <cell r="L522" t="str">
            <v>IR</v>
          </cell>
        </row>
        <row r="523">
          <cell r="A523" t="str">
            <v>RCY</v>
          </cell>
          <cell r="D523">
            <v>4</v>
          </cell>
          <cell r="G523">
            <v>2.17</v>
          </cell>
          <cell r="J523">
            <v>72</v>
          </cell>
          <cell r="L523" t="str">
            <v>IR</v>
          </cell>
        </row>
        <row r="524">
          <cell r="A524" t="str">
            <v>RCY</v>
          </cell>
          <cell r="D524">
            <v>4</v>
          </cell>
          <cell r="G524">
            <v>0.96</v>
          </cell>
          <cell r="J524">
            <v>72</v>
          </cell>
          <cell r="L524" t="str">
            <v>IR</v>
          </cell>
        </row>
        <row r="525">
          <cell r="A525" t="str">
            <v>RCY</v>
          </cell>
          <cell r="D525">
            <v>4</v>
          </cell>
          <cell r="G525">
            <v>0.99</v>
          </cell>
          <cell r="J525">
            <v>72</v>
          </cell>
          <cell r="L525" t="str">
            <v>IR</v>
          </cell>
        </row>
        <row r="526">
          <cell r="A526" t="str">
            <v>RCY</v>
          </cell>
          <cell r="D526">
            <v>4</v>
          </cell>
          <cell r="G526">
            <v>1.55</v>
          </cell>
          <cell r="J526">
            <v>72</v>
          </cell>
          <cell r="L526" t="str">
            <v>IR</v>
          </cell>
        </row>
        <row r="527">
          <cell r="A527" t="str">
            <v>RCY</v>
          </cell>
          <cell r="D527">
            <v>4</v>
          </cell>
          <cell r="G527">
            <v>0.93</v>
          </cell>
          <cell r="J527">
            <v>72</v>
          </cell>
          <cell r="L527" t="str">
            <v>IR</v>
          </cell>
        </row>
        <row r="528">
          <cell r="A528" t="str">
            <v>RCY</v>
          </cell>
          <cell r="D528">
            <v>4</v>
          </cell>
          <cell r="G528">
            <v>1.1100000000000001</v>
          </cell>
          <cell r="J528">
            <v>72</v>
          </cell>
          <cell r="L528" t="str">
            <v>IR</v>
          </cell>
        </row>
        <row r="529">
          <cell r="A529" t="str">
            <v>RCY</v>
          </cell>
          <cell r="D529">
            <v>4</v>
          </cell>
          <cell r="G529">
            <v>1.17</v>
          </cell>
          <cell r="J529">
            <v>72</v>
          </cell>
          <cell r="L529" t="str">
            <v>IR</v>
          </cell>
        </row>
        <row r="530">
          <cell r="A530" t="str">
            <v>RCY</v>
          </cell>
          <cell r="D530">
            <v>4</v>
          </cell>
          <cell r="G530">
            <v>1.21</v>
          </cell>
          <cell r="J530">
            <v>72</v>
          </cell>
          <cell r="L530" t="str">
            <v>IR</v>
          </cell>
        </row>
        <row r="531">
          <cell r="A531" t="str">
            <v>RCY</v>
          </cell>
          <cell r="D531">
            <v>4</v>
          </cell>
          <cell r="G531">
            <v>0.63</v>
          </cell>
          <cell r="J531">
            <v>72</v>
          </cell>
          <cell r="L531" t="str">
            <v>IR</v>
          </cell>
        </row>
        <row r="532">
          <cell r="A532" t="str">
            <v>RCY</v>
          </cell>
          <cell r="D532">
            <v>4</v>
          </cell>
          <cell r="G532">
            <v>1.65</v>
          </cell>
          <cell r="J532">
            <v>72</v>
          </cell>
          <cell r="L532" t="str">
            <v>IR</v>
          </cell>
        </row>
        <row r="533">
          <cell r="A533" t="str">
            <v>RCY</v>
          </cell>
          <cell r="D533">
            <v>4</v>
          </cell>
          <cell r="G533">
            <v>0.93</v>
          </cell>
          <cell r="J533">
            <v>72</v>
          </cell>
          <cell r="L533" t="str">
            <v>IR</v>
          </cell>
        </row>
        <row r="534">
          <cell r="A534" t="str">
            <v>RCY</v>
          </cell>
          <cell r="D534">
            <v>4</v>
          </cell>
          <cell r="G534">
            <v>0.63</v>
          </cell>
          <cell r="J534">
            <v>72</v>
          </cell>
          <cell r="L534" t="str">
            <v>IR</v>
          </cell>
        </row>
        <row r="535">
          <cell r="A535" t="str">
            <v>RCY</v>
          </cell>
          <cell r="D535">
            <v>4</v>
          </cell>
          <cell r="G535">
            <v>1.43</v>
          </cell>
          <cell r="J535">
            <v>72</v>
          </cell>
          <cell r="L535" t="str">
            <v>IR</v>
          </cell>
        </row>
        <row r="536">
          <cell r="A536" t="str">
            <v>RCY</v>
          </cell>
          <cell r="D536">
            <v>5</v>
          </cell>
          <cell r="G536">
            <v>1.51</v>
          </cell>
          <cell r="J536">
            <v>72</v>
          </cell>
          <cell r="L536" t="str">
            <v>IR</v>
          </cell>
        </row>
        <row r="537">
          <cell r="A537" t="str">
            <v>RCY</v>
          </cell>
          <cell r="D537">
            <v>5</v>
          </cell>
          <cell r="G537">
            <v>1.21</v>
          </cell>
          <cell r="J537">
            <v>72</v>
          </cell>
          <cell r="L537" t="str">
            <v>IR</v>
          </cell>
        </row>
        <row r="538">
          <cell r="A538" t="str">
            <v>RCY</v>
          </cell>
          <cell r="D538">
            <v>5</v>
          </cell>
          <cell r="G538">
            <v>2.61</v>
          </cell>
          <cell r="J538">
            <v>72</v>
          </cell>
          <cell r="L538" t="str">
            <v>IR</v>
          </cell>
        </row>
        <row r="539">
          <cell r="A539" t="str">
            <v>RCY</v>
          </cell>
          <cell r="D539">
            <v>5</v>
          </cell>
          <cell r="G539">
            <v>2.56</v>
          </cell>
          <cell r="J539">
            <v>72</v>
          </cell>
          <cell r="L539" t="str">
            <v>IR</v>
          </cell>
        </row>
        <row r="540">
          <cell r="A540" t="str">
            <v>RCY</v>
          </cell>
          <cell r="D540">
            <v>5</v>
          </cell>
          <cell r="G540">
            <v>0.99</v>
          </cell>
          <cell r="J540">
            <v>72</v>
          </cell>
          <cell r="L540" t="str">
            <v>IR</v>
          </cell>
        </row>
        <row r="541">
          <cell r="A541" t="str">
            <v>RCY</v>
          </cell>
          <cell r="D541">
            <v>5</v>
          </cell>
          <cell r="G541">
            <v>1.43</v>
          </cell>
          <cell r="J541">
            <v>72</v>
          </cell>
          <cell r="L541" t="str">
            <v>IR</v>
          </cell>
        </row>
        <row r="542">
          <cell r="A542" t="str">
            <v>RCY</v>
          </cell>
          <cell r="D542">
            <v>5</v>
          </cell>
          <cell r="G542">
            <v>0.69</v>
          </cell>
          <cell r="J542">
            <v>72</v>
          </cell>
          <cell r="L542" t="str">
            <v>IR</v>
          </cell>
        </row>
        <row r="543">
          <cell r="A543" t="str">
            <v>RCY</v>
          </cell>
          <cell r="D543">
            <v>5</v>
          </cell>
          <cell r="G543">
            <v>1.1200000000000001</v>
          </cell>
          <cell r="J543">
            <v>72</v>
          </cell>
          <cell r="L543" t="str">
            <v>IR</v>
          </cell>
        </row>
        <row r="544">
          <cell r="A544" t="str">
            <v>RCY</v>
          </cell>
          <cell r="D544">
            <v>5</v>
          </cell>
          <cell r="G544">
            <v>0.86</v>
          </cell>
          <cell r="J544">
            <v>72</v>
          </cell>
          <cell r="L544" t="str">
            <v>IR</v>
          </cell>
        </row>
        <row r="545">
          <cell r="A545" t="str">
            <v>RCY</v>
          </cell>
          <cell r="D545">
            <v>5</v>
          </cell>
          <cell r="G545">
            <v>0.94</v>
          </cell>
          <cell r="J545">
            <v>72</v>
          </cell>
          <cell r="L545" t="str">
            <v>IR</v>
          </cell>
        </row>
        <row r="546">
          <cell r="A546" t="str">
            <v>RCY</v>
          </cell>
          <cell r="D546">
            <v>5</v>
          </cell>
          <cell r="G546">
            <v>1.73</v>
          </cell>
          <cell r="J546">
            <v>72</v>
          </cell>
          <cell r="L546" t="str">
            <v>IR</v>
          </cell>
        </row>
        <row r="547">
          <cell r="A547" t="str">
            <v>RCY</v>
          </cell>
          <cell r="D547">
            <v>5</v>
          </cell>
          <cell r="G547">
            <v>1.1399999999999999</v>
          </cell>
          <cell r="J547">
            <v>72</v>
          </cell>
          <cell r="L547" t="str">
            <v>IR</v>
          </cell>
        </row>
        <row r="548">
          <cell r="A548" t="str">
            <v>RCY</v>
          </cell>
          <cell r="D548">
            <v>5</v>
          </cell>
          <cell r="G548">
            <v>0.44</v>
          </cell>
          <cell r="J548">
            <v>72</v>
          </cell>
          <cell r="L548" t="str">
            <v>IR</v>
          </cell>
        </row>
        <row r="549">
          <cell r="A549" t="str">
            <v>RCY</v>
          </cell>
          <cell r="D549">
            <v>6</v>
          </cell>
          <cell r="G549">
            <v>1.26</v>
          </cell>
          <cell r="J549">
            <v>72</v>
          </cell>
          <cell r="L549" t="str">
            <v>IR</v>
          </cell>
        </row>
        <row r="550">
          <cell r="A550" t="str">
            <v>RCY</v>
          </cell>
          <cell r="D550">
            <v>6</v>
          </cell>
          <cell r="G550">
            <v>1.06</v>
          </cell>
          <cell r="J550">
            <v>72</v>
          </cell>
          <cell r="L550" t="str">
            <v>IR</v>
          </cell>
        </row>
        <row r="551">
          <cell r="A551" t="str">
            <v>RCY</v>
          </cell>
          <cell r="D551">
            <v>6</v>
          </cell>
          <cell r="G551">
            <v>0.97</v>
          </cell>
          <cell r="J551">
            <v>72</v>
          </cell>
          <cell r="L551" t="str">
            <v>IR</v>
          </cell>
        </row>
        <row r="552">
          <cell r="A552" t="str">
            <v>RCY</v>
          </cell>
          <cell r="D552">
            <v>6</v>
          </cell>
          <cell r="G552">
            <v>1.06</v>
          </cell>
          <cell r="J552">
            <v>72</v>
          </cell>
          <cell r="L552" t="str">
            <v>IR</v>
          </cell>
        </row>
        <row r="553">
          <cell r="A553" t="str">
            <v>RCY</v>
          </cell>
          <cell r="D553">
            <v>6</v>
          </cell>
          <cell r="G553">
            <v>1.29</v>
          </cell>
          <cell r="J553">
            <v>72</v>
          </cell>
          <cell r="L553" t="str">
            <v>IR</v>
          </cell>
        </row>
        <row r="554">
          <cell r="A554" t="str">
            <v>RCY</v>
          </cell>
          <cell r="D554">
            <v>6</v>
          </cell>
          <cell r="G554">
            <v>3.76</v>
          </cell>
          <cell r="J554">
            <v>72</v>
          </cell>
          <cell r="L554" t="str">
            <v>IR</v>
          </cell>
        </row>
        <row r="555">
          <cell r="A555" t="str">
            <v>RCY</v>
          </cell>
          <cell r="D555">
            <v>6</v>
          </cell>
          <cell r="G555">
            <v>1.46</v>
          </cell>
          <cell r="J555">
            <v>72</v>
          </cell>
          <cell r="L555" t="str">
            <v>IR</v>
          </cell>
        </row>
        <row r="556">
          <cell r="A556" t="str">
            <v>RCY</v>
          </cell>
          <cell r="D556">
            <v>6</v>
          </cell>
          <cell r="G556">
            <v>1.27</v>
          </cell>
          <cell r="J556">
            <v>72</v>
          </cell>
          <cell r="L556" t="str">
            <v>IR</v>
          </cell>
        </row>
        <row r="557">
          <cell r="A557" t="str">
            <v>RCY</v>
          </cell>
          <cell r="D557">
            <v>6</v>
          </cell>
          <cell r="G557">
            <v>1.27</v>
          </cell>
          <cell r="J557">
            <v>72</v>
          </cell>
          <cell r="L557" t="str">
            <v>IR</v>
          </cell>
        </row>
        <row r="558">
          <cell r="A558" t="str">
            <v>RCY</v>
          </cell>
          <cell r="D558">
            <v>6</v>
          </cell>
          <cell r="G558">
            <v>1.17</v>
          </cell>
          <cell r="J558">
            <v>72</v>
          </cell>
          <cell r="L558" t="str">
            <v>IR</v>
          </cell>
        </row>
        <row r="559">
          <cell r="A559" t="str">
            <v>RCY</v>
          </cell>
          <cell r="D559">
            <v>6</v>
          </cell>
          <cell r="G559">
            <v>0.87</v>
          </cell>
          <cell r="J559">
            <v>72</v>
          </cell>
          <cell r="L559" t="str">
            <v>IR</v>
          </cell>
        </row>
        <row r="560">
          <cell r="A560" t="str">
            <v>RCY</v>
          </cell>
          <cell r="D560">
            <v>6</v>
          </cell>
          <cell r="G560">
            <v>2.52</v>
          </cell>
          <cell r="J560">
            <v>72</v>
          </cell>
          <cell r="L560" t="str">
            <v>IR</v>
          </cell>
        </row>
        <row r="561">
          <cell r="A561" t="str">
            <v>RCY</v>
          </cell>
          <cell r="D561">
            <v>6</v>
          </cell>
          <cell r="G561">
            <v>0.9</v>
          </cell>
          <cell r="J561">
            <v>72</v>
          </cell>
          <cell r="L561" t="str">
            <v>IR</v>
          </cell>
        </row>
        <row r="562">
          <cell r="A562" t="str">
            <v>RCY</v>
          </cell>
          <cell r="D562">
            <v>7</v>
          </cell>
          <cell r="G562">
            <v>1.0900000000000001</v>
          </cell>
          <cell r="J562">
            <v>72</v>
          </cell>
          <cell r="L562" t="str">
            <v>IR</v>
          </cell>
        </row>
        <row r="563">
          <cell r="A563" t="str">
            <v>RCY</v>
          </cell>
          <cell r="D563">
            <v>7</v>
          </cell>
          <cell r="G563">
            <v>0.26</v>
          </cell>
          <cell r="J563">
            <v>72</v>
          </cell>
          <cell r="L563" t="str">
            <v>IR</v>
          </cell>
        </row>
        <row r="564">
          <cell r="A564" t="str">
            <v>RCY</v>
          </cell>
          <cell r="D564">
            <v>7</v>
          </cell>
          <cell r="G564">
            <v>0.57999999999999996</v>
          </cell>
          <cell r="J564">
            <v>72</v>
          </cell>
          <cell r="L564" t="str">
            <v>IR</v>
          </cell>
        </row>
        <row r="565">
          <cell r="A565" t="str">
            <v>RCY</v>
          </cell>
          <cell r="D565">
            <v>7</v>
          </cell>
          <cell r="G565">
            <v>1.73</v>
          </cell>
          <cell r="J565">
            <v>72</v>
          </cell>
          <cell r="L565" t="str">
            <v>IR</v>
          </cell>
        </row>
        <row r="566">
          <cell r="A566" t="str">
            <v>RCY</v>
          </cell>
          <cell r="D566">
            <v>7</v>
          </cell>
          <cell r="G566">
            <v>0.93</v>
          </cell>
          <cell r="J566">
            <v>72</v>
          </cell>
          <cell r="L566" t="str">
            <v>IR</v>
          </cell>
        </row>
        <row r="567">
          <cell r="A567" t="str">
            <v>RCY</v>
          </cell>
          <cell r="D567">
            <v>7</v>
          </cell>
          <cell r="G567">
            <v>1.49</v>
          </cell>
          <cell r="J567">
            <v>72</v>
          </cell>
          <cell r="L567" t="str">
            <v>IR</v>
          </cell>
        </row>
        <row r="568">
          <cell r="A568" t="str">
            <v>RCY</v>
          </cell>
          <cell r="D568">
            <v>7</v>
          </cell>
          <cell r="G568">
            <v>1.3</v>
          </cell>
          <cell r="J568">
            <v>72</v>
          </cell>
          <cell r="L568" t="str">
            <v>IR</v>
          </cell>
        </row>
        <row r="569">
          <cell r="A569" t="str">
            <v>RCY</v>
          </cell>
          <cell r="D569">
            <v>7</v>
          </cell>
          <cell r="G569">
            <v>1.17</v>
          </cell>
          <cell r="J569">
            <v>72</v>
          </cell>
          <cell r="L569" t="str">
            <v>IR</v>
          </cell>
        </row>
        <row r="570">
          <cell r="A570" t="str">
            <v>RCY</v>
          </cell>
          <cell r="D570">
            <v>7</v>
          </cell>
          <cell r="G570">
            <v>0.82</v>
          </cell>
          <cell r="J570">
            <v>72</v>
          </cell>
          <cell r="L570" t="str">
            <v>IR</v>
          </cell>
        </row>
        <row r="571">
          <cell r="A571" t="str">
            <v>RCY</v>
          </cell>
          <cell r="D571">
            <v>7</v>
          </cell>
          <cell r="G571">
            <v>1.1200000000000001</v>
          </cell>
          <cell r="J571">
            <v>72</v>
          </cell>
          <cell r="L571" t="str">
            <v>IR</v>
          </cell>
        </row>
        <row r="572">
          <cell r="A572" t="str">
            <v>RCY</v>
          </cell>
          <cell r="D572">
            <v>7</v>
          </cell>
          <cell r="G572">
            <v>0.99</v>
          </cell>
          <cell r="J572">
            <v>72</v>
          </cell>
          <cell r="L572" t="str">
            <v>IR</v>
          </cell>
        </row>
        <row r="573">
          <cell r="A573" t="str">
            <v>RCY</v>
          </cell>
          <cell r="D573">
            <v>7</v>
          </cell>
          <cell r="G573">
            <v>1.45</v>
          </cell>
          <cell r="J573">
            <v>72</v>
          </cell>
          <cell r="L573" t="str">
            <v>IR</v>
          </cell>
        </row>
        <row r="574">
          <cell r="A574" t="str">
            <v>RCY</v>
          </cell>
          <cell r="D574">
            <v>7</v>
          </cell>
          <cell r="G574">
            <v>0.78</v>
          </cell>
          <cell r="J574">
            <v>72</v>
          </cell>
          <cell r="L574" t="str">
            <v>IR</v>
          </cell>
        </row>
        <row r="575">
          <cell r="A575" t="str">
            <v>RCY</v>
          </cell>
          <cell r="D575">
            <v>8</v>
          </cell>
          <cell r="G575">
            <v>1.04</v>
          </cell>
          <cell r="J575">
            <v>72</v>
          </cell>
          <cell r="L575" t="str">
            <v>IR</v>
          </cell>
        </row>
        <row r="576">
          <cell r="A576" t="str">
            <v>RCY</v>
          </cell>
          <cell r="D576">
            <v>8</v>
          </cell>
          <cell r="G576">
            <v>2</v>
          </cell>
          <cell r="J576">
            <v>72</v>
          </cell>
          <cell r="L576" t="str">
            <v>IR</v>
          </cell>
        </row>
        <row r="577">
          <cell r="A577" t="str">
            <v>RCY</v>
          </cell>
          <cell r="D577">
            <v>8</v>
          </cell>
          <cell r="G577">
            <v>1.83</v>
          </cell>
          <cell r="J577">
            <v>72</v>
          </cell>
          <cell r="L577" t="str">
            <v>IR</v>
          </cell>
        </row>
        <row r="578">
          <cell r="A578" t="str">
            <v>RCY</v>
          </cell>
          <cell r="D578">
            <v>8</v>
          </cell>
          <cell r="G578">
            <v>0.91</v>
          </cell>
          <cell r="J578">
            <v>72</v>
          </cell>
          <cell r="L578" t="str">
            <v>IR</v>
          </cell>
        </row>
        <row r="579">
          <cell r="A579" t="str">
            <v>RCY</v>
          </cell>
          <cell r="D579">
            <v>8</v>
          </cell>
          <cell r="G579">
            <v>0.83</v>
          </cell>
          <cell r="J579">
            <v>72</v>
          </cell>
          <cell r="L579" t="str">
            <v>IR</v>
          </cell>
        </row>
        <row r="580">
          <cell r="A580" t="str">
            <v>RCY</v>
          </cell>
          <cell r="D580">
            <v>8</v>
          </cell>
          <cell r="G580">
            <v>1.5</v>
          </cell>
          <cell r="J580">
            <v>72</v>
          </cell>
          <cell r="L580" t="str">
            <v>IR</v>
          </cell>
        </row>
        <row r="581">
          <cell r="A581" t="str">
            <v>RCY</v>
          </cell>
          <cell r="D581">
            <v>8</v>
          </cell>
          <cell r="G581">
            <v>2.14</v>
          </cell>
          <cell r="J581">
            <v>72</v>
          </cell>
          <cell r="L581" t="str">
            <v>IR</v>
          </cell>
        </row>
        <row r="582">
          <cell r="A582" t="str">
            <v>RCY</v>
          </cell>
          <cell r="D582">
            <v>8</v>
          </cell>
          <cell r="G582">
            <v>1.59</v>
          </cell>
          <cell r="J582">
            <v>72</v>
          </cell>
          <cell r="L582" t="str">
            <v>IR</v>
          </cell>
        </row>
        <row r="583">
          <cell r="A583" t="str">
            <v>RCY</v>
          </cell>
          <cell r="D583">
            <v>8</v>
          </cell>
          <cell r="G583">
            <v>1.1100000000000001</v>
          </cell>
          <cell r="J583">
            <v>72</v>
          </cell>
          <cell r="L583" t="str">
            <v>IR</v>
          </cell>
        </row>
        <row r="584">
          <cell r="A584" t="str">
            <v>RCY</v>
          </cell>
          <cell r="D584">
            <v>8</v>
          </cell>
          <cell r="G584">
            <v>0.49</v>
          </cell>
          <cell r="J584">
            <v>72</v>
          </cell>
          <cell r="L584" t="str">
            <v>IR</v>
          </cell>
        </row>
        <row r="585">
          <cell r="A585" t="str">
            <v>RCY</v>
          </cell>
          <cell r="D585">
            <v>8</v>
          </cell>
          <cell r="G585">
            <v>0.79</v>
          </cell>
          <cell r="J585">
            <v>72</v>
          </cell>
          <cell r="L585" t="str">
            <v>IR</v>
          </cell>
        </row>
        <row r="586">
          <cell r="A586" t="str">
            <v>RCY</v>
          </cell>
          <cell r="D586">
            <v>8</v>
          </cell>
          <cell r="G586">
            <v>1.41</v>
          </cell>
          <cell r="J586">
            <v>72</v>
          </cell>
          <cell r="L586" t="str">
            <v>IR</v>
          </cell>
        </row>
        <row r="587">
          <cell r="A587" t="str">
            <v>RCY</v>
          </cell>
          <cell r="D587">
            <v>8</v>
          </cell>
          <cell r="G587">
            <v>0.41</v>
          </cell>
          <cell r="J587">
            <v>72</v>
          </cell>
          <cell r="L587" t="str">
            <v>IR</v>
          </cell>
        </row>
        <row r="588">
          <cell r="A588" t="str">
            <v>RCY</v>
          </cell>
          <cell r="D588">
            <v>8</v>
          </cell>
          <cell r="G588">
            <v>1.1599999999999999</v>
          </cell>
          <cell r="J588">
            <v>72</v>
          </cell>
          <cell r="L588" t="str">
            <v>IR</v>
          </cell>
        </row>
        <row r="589">
          <cell r="A589" t="str">
            <v>RCY</v>
          </cell>
          <cell r="D589">
            <v>9</v>
          </cell>
          <cell r="G589">
            <v>1.1200000000000001</v>
          </cell>
          <cell r="J589">
            <v>72</v>
          </cell>
          <cell r="L589" t="str">
            <v>IR</v>
          </cell>
        </row>
        <row r="590">
          <cell r="A590" t="str">
            <v>RCY</v>
          </cell>
          <cell r="D590">
            <v>9</v>
          </cell>
          <cell r="G590">
            <v>0.14000000000000001</v>
          </cell>
          <cell r="J590">
            <v>72</v>
          </cell>
          <cell r="L590" t="str">
            <v>IR</v>
          </cell>
        </row>
        <row r="591">
          <cell r="A591" t="str">
            <v>RCY</v>
          </cell>
          <cell r="D591">
            <v>9</v>
          </cell>
          <cell r="G591">
            <v>0.57999999999999996</v>
          </cell>
          <cell r="J591">
            <v>72</v>
          </cell>
          <cell r="L591" t="str">
            <v>IR</v>
          </cell>
        </row>
        <row r="592">
          <cell r="A592" t="str">
            <v>RCY</v>
          </cell>
          <cell r="D592">
            <v>9</v>
          </cell>
          <cell r="G592">
            <v>2.0499999999999998</v>
          </cell>
          <cell r="J592">
            <v>72</v>
          </cell>
          <cell r="L592" t="str">
            <v>IR</v>
          </cell>
        </row>
        <row r="593">
          <cell r="A593" t="str">
            <v>RCY</v>
          </cell>
          <cell r="D593">
            <v>9</v>
          </cell>
          <cell r="G593">
            <v>0.74</v>
          </cell>
          <cell r="J593">
            <v>72</v>
          </cell>
          <cell r="L593" t="str">
            <v>IR</v>
          </cell>
        </row>
        <row r="594">
          <cell r="A594" t="str">
            <v>RCY</v>
          </cell>
          <cell r="D594">
            <v>9</v>
          </cell>
          <cell r="G594">
            <v>0.61</v>
          </cell>
          <cell r="J594">
            <v>72</v>
          </cell>
          <cell r="L594" t="str">
            <v>IR</v>
          </cell>
        </row>
        <row r="595">
          <cell r="A595" t="str">
            <v>RCY</v>
          </cell>
          <cell r="D595">
            <v>9</v>
          </cell>
          <cell r="G595">
            <v>0.85</v>
          </cell>
          <cell r="J595">
            <v>72</v>
          </cell>
          <cell r="L595" t="str">
            <v>IR</v>
          </cell>
        </row>
        <row r="596">
          <cell r="A596" t="str">
            <v>RCY</v>
          </cell>
          <cell r="D596">
            <v>9</v>
          </cell>
          <cell r="G596">
            <v>1.1299999999999999</v>
          </cell>
          <cell r="J596">
            <v>72</v>
          </cell>
          <cell r="L596" t="str">
            <v>IR</v>
          </cell>
        </row>
        <row r="597">
          <cell r="A597" t="str">
            <v>RCY</v>
          </cell>
          <cell r="D597">
            <v>9</v>
          </cell>
          <cell r="G597">
            <v>0.87</v>
          </cell>
          <cell r="J597">
            <v>72</v>
          </cell>
          <cell r="L597" t="str">
            <v>IR</v>
          </cell>
        </row>
        <row r="598">
          <cell r="A598" t="str">
            <v>RCY</v>
          </cell>
          <cell r="D598">
            <v>9</v>
          </cell>
          <cell r="G598">
            <v>1.75</v>
          </cell>
          <cell r="J598">
            <v>72</v>
          </cell>
          <cell r="L598" t="str">
            <v>IR</v>
          </cell>
        </row>
        <row r="599">
          <cell r="A599" t="str">
            <v>RCY</v>
          </cell>
          <cell r="D599">
            <v>9</v>
          </cell>
          <cell r="G599">
            <v>0.88</v>
          </cell>
          <cell r="J599">
            <v>72</v>
          </cell>
          <cell r="L599" t="str">
            <v>IR</v>
          </cell>
        </row>
        <row r="600">
          <cell r="A600" t="str">
            <v>RCY</v>
          </cell>
          <cell r="D600">
            <v>9</v>
          </cell>
          <cell r="G600">
            <v>1.01</v>
          </cell>
          <cell r="J600">
            <v>72</v>
          </cell>
          <cell r="L600" t="str">
            <v>IR</v>
          </cell>
        </row>
        <row r="601">
          <cell r="A601" t="str">
            <v>RCY</v>
          </cell>
          <cell r="D601">
            <v>9</v>
          </cell>
          <cell r="G601">
            <v>1.02</v>
          </cell>
          <cell r="J601">
            <v>72</v>
          </cell>
          <cell r="L601" t="str">
            <v>IR</v>
          </cell>
        </row>
        <row r="602">
          <cell r="A602" t="str">
            <v>RCY</v>
          </cell>
          <cell r="D602">
            <v>10</v>
          </cell>
          <cell r="G602">
            <v>0.49</v>
          </cell>
          <cell r="J602">
            <v>72</v>
          </cell>
          <cell r="L602" t="str">
            <v>IR</v>
          </cell>
        </row>
        <row r="603">
          <cell r="A603" t="str">
            <v>RCY</v>
          </cell>
          <cell r="D603">
            <v>10</v>
          </cell>
          <cell r="G603">
            <v>0.94</v>
          </cell>
          <cell r="J603">
            <v>72</v>
          </cell>
          <cell r="L603" t="str">
            <v>IR</v>
          </cell>
        </row>
        <row r="604">
          <cell r="A604" t="str">
            <v>RCY</v>
          </cell>
          <cell r="D604">
            <v>10</v>
          </cell>
          <cell r="G604">
            <v>0.75</v>
          </cell>
          <cell r="J604">
            <v>72</v>
          </cell>
          <cell r="L604" t="str">
            <v>IR</v>
          </cell>
        </row>
        <row r="605">
          <cell r="A605" t="str">
            <v>RCY</v>
          </cell>
          <cell r="D605">
            <v>10</v>
          </cell>
          <cell r="G605">
            <v>1.27</v>
          </cell>
          <cell r="J605">
            <v>72</v>
          </cell>
          <cell r="L605" t="str">
            <v>IR</v>
          </cell>
        </row>
        <row r="606">
          <cell r="A606" t="str">
            <v>RCY</v>
          </cell>
          <cell r="D606">
            <v>10</v>
          </cell>
          <cell r="G606">
            <v>0.94</v>
          </cell>
          <cell r="J606">
            <v>72</v>
          </cell>
          <cell r="L606" t="str">
            <v>IR</v>
          </cell>
        </row>
        <row r="607">
          <cell r="A607" t="str">
            <v>RCY</v>
          </cell>
          <cell r="D607">
            <v>10</v>
          </cell>
          <cell r="G607">
            <v>0.81</v>
          </cell>
          <cell r="J607">
            <v>72</v>
          </cell>
          <cell r="L607" t="str">
            <v>IR</v>
          </cell>
        </row>
        <row r="608">
          <cell r="A608" t="str">
            <v>RCY</v>
          </cell>
          <cell r="D608">
            <v>10</v>
          </cell>
          <cell r="G608">
            <v>1.35</v>
          </cell>
          <cell r="J608">
            <v>72</v>
          </cell>
          <cell r="L608" t="str">
            <v>IR</v>
          </cell>
        </row>
        <row r="609">
          <cell r="A609" t="str">
            <v>RCY</v>
          </cell>
          <cell r="D609">
            <v>10</v>
          </cell>
          <cell r="G609">
            <v>1.41</v>
          </cell>
          <cell r="J609">
            <v>72</v>
          </cell>
          <cell r="L609" t="str">
            <v>IR</v>
          </cell>
        </row>
        <row r="610">
          <cell r="A610" t="str">
            <v>RCY</v>
          </cell>
          <cell r="D610">
            <v>10</v>
          </cell>
          <cell r="G610">
            <v>0.9</v>
          </cell>
          <cell r="J610">
            <v>72</v>
          </cell>
          <cell r="L610" t="str">
            <v>IR</v>
          </cell>
        </row>
        <row r="611">
          <cell r="A611" t="str">
            <v>RCY</v>
          </cell>
          <cell r="D611">
            <v>10</v>
          </cell>
          <cell r="G611">
            <v>1.3</v>
          </cell>
          <cell r="J611">
            <v>72</v>
          </cell>
          <cell r="L611" t="str">
            <v>IR</v>
          </cell>
        </row>
        <row r="612">
          <cell r="A612" t="str">
            <v>RCY</v>
          </cell>
          <cell r="D612">
            <v>10</v>
          </cell>
          <cell r="G612">
            <v>2.16</v>
          </cell>
          <cell r="J612">
            <v>72</v>
          </cell>
          <cell r="L612" t="str">
            <v>IR</v>
          </cell>
        </row>
        <row r="613">
          <cell r="A613" t="str">
            <v>RCY</v>
          </cell>
          <cell r="D613">
            <v>10</v>
          </cell>
          <cell r="G613">
            <v>0.72</v>
          </cell>
          <cell r="J613">
            <v>72</v>
          </cell>
          <cell r="L613" t="str">
            <v>IR</v>
          </cell>
        </row>
        <row r="614">
          <cell r="A614" t="str">
            <v>RCY</v>
          </cell>
          <cell r="D614">
            <v>10</v>
          </cell>
          <cell r="G614">
            <v>0.8</v>
          </cell>
          <cell r="J614">
            <v>72</v>
          </cell>
          <cell r="L614" t="str">
            <v>IR</v>
          </cell>
        </row>
        <row r="615">
          <cell r="A615" t="str">
            <v>RCY</v>
          </cell>
          <cell r="D615">
            <v>11</v>
          </cell>
          <cell r="G615">
            <v>0.69</v>
          </cell>
          <cell r="J615">
            <v>72</v>
          </cell>
          <cell r="L615" t="str">
            <v>IR</v>
          </cell>
        </row>
        <row r="616">
          <cell r="A616" t="str">
            <v>RCY</v>
          </cell>
          <cell r="D616">
            <v>11</v>
          </cell>
          <cell r="G616">
            <v>0.78</v>
          </cell>
          <cell r="J616">
            <v>72</v>
          </cell>
          <cell r="L616" t="str">
            <v>IR</v>
          </cell>
        </row>
        <row r="617">
          <cell r="A617" t="str">
            <v>RCY</v>
          </cell>
          <cell r="D617">
            <v>11</v>
          </cell>
          <cell r="G617">
            <v>0.83</v>
          </cell>
          <cell r="J617">
            <v>72</v>
          </cell>
          <cell r="L617" t="str">
            <v>IR</v>
          </cell>
        </row>
        <row r="618">
          <cell r="A618" t="str">
            <v>RCY</v>
          </cell>
          <cell r="D618">
            <v>11</v>
          </cell>
          <cell r="G618">
            <v>0.76</v>
          </cell>
          <cell r="J618">
            <v>72</v>
          </cell>
          <cell r="L618" t="str">
            <v>IR</v>
          </cell>
        </row>
        <row r="619">
          <cell r="A619" t="str">
            <v>RCY</v>
          </cell>
          <cell r="D619">
            <v>11</v>
          </cell>
          <cell r="G619">
            <v>1.1299999999999999</v>
          </cell>
          <cell r="J619">
            <v>72</v>
          </cell>
          <cell r="L619" t="str">
            <v>IR</v>
          </cell>
        </row>
        <row r="620">
          <cell r="A620" t="str">
            <v>RCY</v>
          </cell>
          <cell r="D620">
            <v>11</v>
          </cell>
          <cell r="G620">
            <v>0.81</v>
          </cell>
          <cell r="J620">
            <v>72</v>
          </cell>
          <cell r="L620" t="str">
            <v>IR</v>
          </cell>
        </row>
        <row r="621">
          <cell r="A621" t="str">
            <v>RCY</v>
          </cell>
          <cell r="D621">
            <v>11</v>
          </cell>
          <cell r="G621">
            <v>0.91</v>
          </cell>
          <cell r="J621">
            <v>72</v>
          </cell>
          <cell r="L621" t="str">
            <v>IR</v>
          </cell>
        </row>
        <row r="622">
          <cell r="A622" t="str">
            <v>RCY</v>
          </cell>
          <cell r="D622">
            <v>11</v>
          </cell>
          <cell r="G622">
            <v>0.81</v>
          </cell>
          <cell r="J622">
            <v>72</v>
          </cell>
          <cell r="L622" t="str">
            <v>IR</v>
          </cell>
        </row>
        <row r="623">
          <cell r="A623" t="str">
            <v>RCY</v>
          </cell>
          <cell r="D623">
            <v>11</v>
          </cell>
          <cell r="G623">
            <v>0.59</v>
          </cell>
          <cell r="J623">
            <v>72</v>
          </cell>
          <cell r="L623" t="str">
            <v>IR</v>
          </cell>
        </row>
        <row r="624">
          <cell r="A624" t="str">
            <v>RCY</v>
          </cell>
          <cell r="D624">
            <v>11</v>
          </cell>
          <cell r="G624">
            <v>1.1399999999999999</v>
          </cell>
          <cell r="J624">
            <v>72</v>
          </cell>
          <cell r="L624" t="str">
            <v>IR</v>
          </cell>
        </row>
        <row r="625">
          <cell r="A625" t="str">
            <v>RCY</v>
          </cell>
          <cell r="D625">
            <v>11</v>
          </cell>
          <cell r="G625">
            <v>0.3</v>
          </cell>
          <cell r="J625">
            <v>72</v>
          </cell>
          <cell r="L625" t="str">
            <v>IR</v>
          </cell>
        </row>
        <row r="626">
          <cell r="A626" t="str">
            <v>RCY</v>
          </cell>
          <cell r="D626">
            <v>11</v>
          </cell>
          <cell r="G626">
            <v>0.3</v>
          </cell>
          <cell r="J626">
            <v>72</v>
          </cell>
          <cell r="L626" t="str">
            <v>IR</v>
          </cell>
        </row>
        <row r="627">
          <cell r="A627" t="str">
            <v>RCY</v>
          </cell>
          <cell r="D627">
            <v>11</v>
          </cell>
          <cell r="G627">
            <v>0.83</v>
          </cell>
          <cell r="J627">
            <v>72</v>
          </cell>
          <cell r="L627" t="str">
            <v>IR</v>
          </cell>
        </row>
        <row r="628">
          <cell r="A628" t="str">
            <v>RCY</v>
          </cell>
          <cell r="D628">
            <v>12</v>
          </cell>
          <cell r="G628">
            <v>0.93</v>
          </cell>
          <cell r="J628">
            <v>72</v>
          </cell>
          <cell r="L628" t="str">
            <v>IR</v>
          </cell>
        </row>
        <row r="629">
          <cell r="A629" t="str">
            <v>RCY</v>
          </cell>
          <cell r="D629">
            <v>12</v>
          </cell>
          <cell r="G629">
            <v>0.46</v>
          </cell>
          <cell r="J629">
            <v>72</v>
          </cell>
          <cell r="L629" t="str">
            <v>IR</v>
          </cell>
        </row>
        <row r="630">
          <cell r="A630" t="str">
            <v>RCY</v>
          </cell>
          <cell r="D630">
            <v>12</v>
          </cell>
          <cell r="G630">
            <v>0.87</v>
          </cell>
          <cell r="J630">
            <v>72</v>
          </cell>
          <cell r="L630" t="str">
            <v>IR</v>
          </cell>
        </row>
        <row r="631">
          <cell r="A631" t="str">
            <v>RCY</v>
          </cell>
          <cell r="D631">
            <v>12</v>
          </cell>
          <cell r="G631">
            <v>1.19</v>
          </cell>
          <cell r="J631">
            <v>72</v>
          </cell>
          <cell r="L631" t="str">
            <v>IR</v>
          </cell>
        </row>
        <row r="632">
          <cell r="A632" t="str">
            <v>RCY</v>
          </cell>
          <cell r="D632">
            <v>12</v>
          </cell>
          <cell r="G632">
            <v>2.38</v>
          </cell>
          <cell r="J632">
            <v>72</v>
          </cell>
          <cell r="L632" t="str">
            <v>IR</v>
          </cell>
        </row>
        <row r="633">
          <cell r="A633" t="str">
            <v>RCY</v>
          </cell>
          <cell r="D633">
            <v>12</v>
          </cell>
          <cell r="G633">
            <v>0.66</v>
          </cell>
          <cell r="J633">
            <v>72</v>
          </cell>
          <cell r="L633" t="str">
            <v>IR</v>
          </cell>
        </row>
        <row r="634">
          <cell r="A634" t="str">
            <v>RCY</v>
          </cell>
          <cell r="D634">
            <v>12</v>
          </cell>
          <cell r="G634">
            <v>2.35</v>
          </cell>
          <cell r="J634">
            <v>72</v>
          </cell>
          <cell r="L634" t="str">
            <v>IR</v>
          </cell>
        </row>
        <row r="635">
          <cell r="A635" t="str">
            <v>RCY</v>
          </cell>
          <cell r="D635">
            <v>12</v>
          </cell>
          <cell r="G635">
            <v>2.61</v>
          </cell>
          <cell r="J635">
            <v>72</v>
          </cell>
          <cell r="L635" t="str">
            <v>IR</v>
          </cell>
        </row>
        <row r="636">
          <cell r="A636" t="str">
            <v>RCY</v>
          </cell>
          <cell r="D636">
            <v>12</v>
          </cell>
          <cell r="G636">
            <v>3.21</v>
          </cell>
          <cell r="J636">
            <v>72</v>
          </cell>
          <cell r="L636" t="str">
            <v>IR</v>
          </cell>
        </row>
        <row r="637">
          <cell r="A637" t="str">
            <v>RCY</v>
          </cell>
          <cell r="D637">
            <v>12</v>
          </cell>
          <cell r="G637">
            <v>0.61</v>
          </cell>
          <cell r="J637">
            <v>72</v>
          </cell>
          <cell r="L637" t="str">
            <v>IR</v>
          </cell>
        </row>
        <row r="638">
          <cell r="A638" t="str">
            <v>RCY</v>
          </cell>
          <cell r="D638">
            <v>12</v>
          </cell>
          <cell r="G638">
            <v>0.6</v>
          </cell>
          <cell r="J638">
            <v>72</v>
          </cell>
          <cell r="L638" t="str">
            <v>IR</v>
          </cell>
        </row>
        <row r="639">
          <cell r="A639" t="str">
            <v>RCY</v>
          </cell>
          <cell r="D639">
            <v>12</v>
          </cell>
          <cell r="G639">
            <v>1.08</v>
          </cell>
          <cell r="J639">
            <v>72</v>
          </cell>
          <cell r="L639" t="str">
            <v>IR</v>
          </cell>
        </row>
        <row r="640">
          <cell r="A640" t="str">
            <v>RCY</v>
          </cell>
          <cell r="D640">
            <v>1</v>
          </cell>
          <cell r="G640">
            <v>4.38</v>
          </cell>
          <cell r="J640" t="str">
            <v>7C</v>
          </cell>
          <cell r="L640" t="str">
            <v>IR</v>
          </cell>
        </row>
        <row r="641">
          <cell r="A641" t="str">
            <v>RCY</v>
          </cell>
          <cell r="D641">
            <v>2</v>
          </cell>
          <cell r="G641">
            <v>3.4</v>
          </cell>
          <cell r="J641" t="str">
            <v>7C</v>
          </cell>
          <cell r="L641" t="str">
            <v>IR</v>
          </cell>
        </row>
        <row r="642">
          <cell r="A642" t="str">
            <v>RCY</v>
          </cell>
          <cell r="D642">
            <v>3</v>
          </cell>
          <cell r="G642">
            <v>4.0199999999999996</v>
          </cell>
          <cell r="J642" t="str">
            <v>7C</v>
          </cell>
          <cell r="L642" t="str">
            <v>IR</v>
          </cell>
        </row>
        <row r="643">
          <cell r="A643" t="str">
            <v>RCY</v>
          </cell>
          <cell r="D643">
            <v>3</v>
          </cell>
          <cell r="G643">
            <v>2.46</v>
          </cell>
          <cell r="J643" t="str">
            <v>7C</v>
          </cell>
          <cell r="L643" t="str">
            <v>IR</v>
          </cell>
        </row>
        <row r="644">
          <cell r="A644" t="str">
            <v>RCY</v>
          </cell>
          <cell r="D644">
            <v>3</v>
          </cell>
          <cell r="G644">
            <v>2.02</v>
          </cell>
          <cell r="J644" t="str">
            <v>7C</v>
          </cell>
          <cell r="L644" t="str">
            <v>IR</v>
          </cell>
        </row>
        <row r="645">
          <cell r="A645" t="str">
            <v>RCY</v>
          </cell>
          <cell r="D645">
            <v>4</v>
          </cell>
          <cell r="G645">
            <v>3.44</v>
          </cell>
          <cell r="J645" t="str">
            <v>7C</v>
          </cell>
          <cell r="L645" t="str">
            <v>IR</v>
          </cell>
        </row>
        <row r="646">
          <cell r="A646" t="str">
            <v>RCY</v>
          </cell>
          <cell r="D646">
            <v>6</v>
          </cell>
          <cell r="G646">
            <v>3.74</v>
          </cell>
          <cell r="J646" t="str">
            <v>7C</v>
          </cell>
          <cell r="L646" t="str">
            <v>IR</v>
          </cell>
        </row>
        <row r="647">
          <cell r="A647" t="str">
            <v>RCY</v>
          </cell>
          <cell r="D647">
            <v>7</v>
          </cell>
          <cell r="G647">
            <v>4.32</v>
          </cell>
          <cell r="J647" t="str">
            <v>7C</v>
          </cell>
          <cell r="L647" t="str">
            <v>IR</v>
          </cell>
        </row>
        <row r="648">
          <cell r="A648" t="str">
            <v>RCY</v>
          </cell>
          <cell r="D648">
            <v>8</v>
          </cell>
          <cell r="G648">
            <v>3.5</v>
          </cell>
          <cell r="J648" t="str">
            <v>7C</v>
          </cell>
          <cell r="L648" t="str">
            <v>IR</v>
          </cell>
        </row>
        <row r="649">
          <cell r="A649" t="str">
            <v>RCY</v>
          </cell>
          <cell r="D649">
            <v>8</v>
          </cell>
          <cell r="G649">
            <v>2.91</v>
          </cell>
          <cell r="J649" t="str">
            <v>7C</v>
          </cell>
          <cell r="L649" t="str">
            <v>IR</v>
          </cell>
        </row>
        <row r="650">
          <cell r="A650" t="str">
            <v>RCY</v>
          </cell>
          <cell r="D650">
            <v>9</v>
          </cell>
          <cell r="G650">
            <v>4.75</v>
          </cell>
          <cell r="J650" t="str">
            <v>7C</v>
          </cell>
          <cell r="L650" t="str">
            <v>IR</v>
          </cell>
        </row>
        <row r="651">
          <cell r="A651" t="str">
            <v>RCY</v>
          </cell>
          <cell r="D651">
            <v>10</v>
          </cell>
          <cell r="G651">
            <v>2.75</v>
          </cell>
          <cell r="J651" t="str">
            <v>7C</v>
          </cell>
          <cell r="L651" t="str">
            <v>IR</v>
          </cell>
        </row>
        <row r="652">
          <cell r="A652" t="str">
            <v>RCY</v>
          </cell>
          <cell r="D652">
            <v>12</v>
          </cell>
          <cell r="G652">
            <v>2.76</v>
          </cell>
          <cell r="J652" t="str">
            <v>7C</v>
          </cell>
          <cell r="L652" t="str">
            <v>IR</v>
          </cell>
        </row>
        <row r="653">
          <cell r="A653" t="str">
            <v>RCY</v>
          </cell>
          <cell r="D653">
            <v>12</v>
          </cell>
          <cell r="G653">
            <v>2.8</v>
          </cell>
          <cell r="J653" t="str">
            <v>7C</v>
          </cell>
          <cell r="L653" t="str">
            <v>IR</v>
          </cell>
        </row>
        <row r="654">
          <cell r="A654" t="str">
            <v>RCY</v>
          </cell>
          <cell r="D654">
            <v>8</v>
          </cell>
          <cell r="G654">
            <v>5.68</v>
          </cell>
          <cell r="J654">
            <v>72</v>
          </cell>
          <cell r="L654" t="str">
            <v>IR</v>
          </cell>
        </row>
        <row r="655">
          <cell r="A655" t="str">
            <v>RCY</v>
          </cell>
          <cell r="D655">
            <v>9</v>
          </cell>
          <cell r="G655">
            <v>17.12</v>
          </cell>
          <cell r="J655">
            <v>72</v>
          </cell>
          <cell r="L655" t="str">
            <v>IR</v>
          </cell>
        </row>
        <row r="656">
          <cell r="A656" t="str">
            <v>RCY</v>
          </cell>
          <cell r="D656">
            <v>12</v>
          </cell>
          <cell r="G656">
            <v>5.72</v>
          </cell>
          <cell r="J656">
            <v>72</v>
          </cell>
          <cell r="L656" t="str">
            <v>IR</v>
          </cell>
        </row>
        <row r="657">
          <cell r="A657" t="str">
            <v>MSW</v>
          </cell>
          <cell r="D657">
            <v>1</v>
          </cell>
          <cell r="G657">
            <v>1.29</v>
          </cell>
          <cell r="J657">
            <v>20</v>
          </cell>
          <cell r="L657" t="str">
            <v>RO</v>
          </cell>
        </row>
        <row r="658">
          <cell r="A658" t="str">
            <v>MSW</v>
          </cell>
          <cell r="D658">
            <v>1</v>
          </cell>
          <cell r="G658">
            <v>1.72</v>
          </cell>
          <cell r="J658">
            <v>20</v>
          </cell>
          <cell r="L658" t="str">
            <v>RO</v>
          </cell>
        </row>
        <row r="659">
          <cell r="A659" t="str">
            <v>MSW</v>
          </cell>
          <cell r="D659">
            <v>2</v>
          </cell>
          <cell r="G659">
            <v>1.65</v>
          </cell>
          <cell r="J659">
            <v>20</v>
          </cell>
          <cell r="L659" t="str">
            <v>RO</v>
          </cell>
        </row>
        <row r="660">
          <cell r="A660" t="str">
            <v>MSW</v>
          </cell>
          <cell r="D660">
            <v>2</v>
          </cell>
          <cell r="G660">
            <v>1.63</v>
          </cell>
          <cell r="J660">
            <v>20</v>
          </cell>
          <cell r="L660" t="str">
            <v>RO</v>
          </cell>
        </row>
        <row r="661">
          <cell r="A661" t="str">
            <v>MSW</v>
          </cell>
          <cell r="D661">
            <v>2</v>
          </cell>
          <cell r="G661">
            <v>1.58</v>
          </cell>
          <cell r="J661">
            <v>20</v>
          </cell>
          <cell r="L661" t="str">
            <v>RO</v>
          </cell>
        </row>
        <row r="662">
          <cell r="A662" t="str">
            <v>MSW</v>
          </cell>
          <cell r="D662">
            <v>3</v>
          </cell>
          <cell r="G662">
            <v>2.15</v>
          </cell>
          <cell r="J662">
            <v>20</v>
          </cell>
          <cell r="L662" t="str">
            <v>RO</v>
          </cell>
        </row>
        <row r="663">
          <cell r="A663" t="str">
            <v>MSW</v>
          </cell>
          <cell r="D663">
            <v>3</v>
          </cell>
          <cell r="G663">
            <v>2.06</v>
          </cell>
          <cell r="J663">
            <v>20</v>
          </cell>
          <cell r="L663" t="str">
            <v>RO</v>
          </cell>
        </row>
        <row r="664">
          <cell r="A664" t="str">
            <v>MSW</v>
          </cell>
          <cell r="D664">
            <v>4</v>
          </cell>
          <cell r="G664">
            <v>1.95</v>
          </cell>
          <cell r="J664">
            <v>20</v>
          </cell>
          <cell r="L664" t="str">
            <v>RO</v>
          </cell>
        </row>
        <row r="665">
          <cell r="A665" t="str">
            <v>MSW</v>
          </cell>
          <cell r="D665">
            <v>5</v>
          </cell>
          <cell r="G665">
            <v>2.1</v>
          </cell>
          <cell r="J665">
            <v>20</v>
          </cell>
          <cell r="L665" t="str">
            <v>RO</v>
          </cell>
        </row>
        <row r="666">
          <cell r="A666" t="str">
            <v>MSW</v>
          </cell>
          <cell r="D666">
            <v>5</v>
          </cell>
          <cell r="G666">
            <v>2.06</v>
          </cell>
          <cell r="J666">
            <v>20</v>
          </cell>
          <cell r="L666" t="str">
            <v>RO</v>
          </cell>
        </row>
        <row r="667">
          <cell r="A667" t="str">
            <v>MSW</v>
          </cell>
          <cell r="D667">
            <v>5</v>
          </cell>
          <cell r="G667">
            <v>0.82</v>
          </cell>
          <cell r="J667">
            <v>20</v>
          </cell>
          <cell r="L667" t="str">
            <v>RO</v>
          </cell>
        </row>
        <row r="668">
          <cell r="A668" t="str">
            <v>MSW</v>
          </cell>
          <cell r="D668">
            <v>6</v>
          </cell>
          <cell r="G668">
            <v>2.4500000000000002</v>
          </cell>
          <cell r="J668">
            <v>20</v>
          </cell>
          <cell r="L668" t="str">
            <v>RO</v>
          </cell>
        </row>
        <row r="669">
          <cell r="A669" t="str">
            <v>MSW</v>
          </cell>
          <cell r="D669">
            <v>6</v>
          </cell>
          <cell r="G669">
            <v>2.5099999999999998</v>
          </cell>
          <cell r="J669">
            <v>20</v>
          </cell>
          <cell r="L669" t="str">
            <v>RO</v>
          </cell>
        </row>
        <row r="670">
          <cell r="A670" t="str">
            <v>MSW</v>
          </cell>
          <cell r="D670">
            <v>7</v>
          </cell>
          <cell r="G670">
            <v>1.82</v>
          </cell>
          <cell r="J670">
            <v>20</v>
          </cell>
          <cell r="L670" t="str">
            <v>RO</v>
          </cell>
        </row>
        <row r="671">
          <cell r="A671" t="str">
            <v>MSW</v>
          </cell>
          <cell r="D671">
            <v>7</v>
          </cell>
          <cell r="G671">
            <v>1.28</v>
          </cell>
          <cell r="J671">
            <v>20</v>
          </cell>
          <cell r="L671" t="str">
            <v>RO</v>
          </cell>
        </row>
        <row r="672">
          <cell r="A672" t="str">
            <v>MSW</v>
          </cell>
          <cell r="D672">
            <v>8</v>
          </cell>
          <cell r="G672">
            <v>1.56</v>
          </cell>
          <cell r="J672">
            <v>20</v>
          </cell>
          <cell r="L672" t="str">
            <v>RO</v>
          </cell>
        </row>
        <row r="673">
          <cell r="A673" t="str">
            <v>MSW</v>
          </cell>
          <cell r="D673">
            <v>9</v>
          </cell>
          <cell r="G673">
            <v>1.67</v>
          </cell>
          <cell r="J673">
            <v>20</v>
          </cell>
          <cell r="L673" t="str">
            <v>RO</v>
          </cell>
        </row>
        <row r="674">
          <cell r="A674" t="str">
            <v>MSW</v>
          </cell>
          <cell r="D674">
            <v>9</v>
          </cell>
          <cell r="G674">
            <v>1.83</v>
          </cell>
          <cell r="J674">
            <v>20</v>
          </cell>
          <cell r="L674" t="str">
            <v>RO</v>
          </cell>
        </row>
        <row r="675">
          <cell r="A675" t="str">
            <v>MSW</v>
          </cell>
          <cell r="D675">
            <v>10</v>
          </cell>
          <cell r="G675">
            <v>1.93</v>
          </cell>
          <cell r="J675">
            <v>20</v>
          </cell>
          <cell r="L675" t="str">
            <v>RO</v>
          </cell>
        </row>
        <row r="676">
          <cell r="A676" t="str">
            <v>MSW</v>
          </cell>
          <cell r="D676">
            <v>10</v>
          </cell>
          <cell r="G676">
            <v>2.54</v>
          </cell>
          <cell r="J676">
            <v>20</v>
          </cell>
          <cell r="L676" t="str">
            <v>RO</v>
          </cell>
        </row>
        <row r="677">
          <cell r="A677" t="str">
            <v>MSW</v>
          </cell>
          <cell r="D677">
            <v>11</v>
          </cell>
          <cell r="G677">
            <v>1.89</v>
          </cell>
          <cell r="J677">
            <v>20</v>
          </cell>
          <cell r="L677" t="str">
            <v>RO</v>
          </cell>
        </row>
        <row r="678">
          <cell r="A678" t="str">
            <v>MSW</v>
          </cell>
          <cell r="D678">
            <v>11</v>
          </cell>
          <cell r="G678">
            <v>1.81</v>
          </cell>
          <cell r="J678">
            <v>20</v>
          </cell>
          <cell r="L678" t="str">
            <v>RO</v>
          </cell>
        </row>
        <row r="679">
          <cell r="A679" t="str">
            <v>MSW</v>
          </cell>
          <cell r="D679">
            <v>12</v>
          </cell>
          <cell r="G679">
            <v>1.96</v>
          </cell>
          <cell r="J679">
            <v>20</v>
          </cell>
          <cell r="L679" t="str">
            <v>RO</v>
          </cell>
        </row>
        <row r="680">
          <cell r="A680" t="str">
            <v>MSW</v>
          </cell>
          <cell r="D680">
            <v>1</v>
          </cell>
          <cell r="G680">
            <v>2.38</v>
          </cell>
          <cell r="J680">
            <v>25</v>
          </cell>
          <cell r="L680" t="str">
            <v>RO</v>
          </cell>
        </row>
        <row r="681">
          <cell r="A681" t="str">
            <v>MSW</v>
          </cell>
          <cell r="D681">
            <v>1</v>
          </cell>
          <cell r="G681">
            <v>2.31</v>
          </cell>
          <cell r="J681">
            <v>25</v>
          </cell>
          <cell r="L681" t="str">
            <v>RO</v>
          </cell>
        </row>
        <row r="682">
          <cell r="A682" t="str">
            <v>MSW</v>
          </cell>
          <cell r="D682">
            <v>2</v>
          </cell>
          <cell r="G682">
            <v>1.73</v>
          </cell>
          <cell r="J682">
            <v>25</v>
          </cell>
          <cell r="L682" t="str">
            <v>RO</v>
          </cell>
        </row>
        <row r="683">
          <cell r="A683" t="str">
            <v>MSW</v>
          </cell>
          <cell r="D683">
            <v>2</v>
          </cell>
          <cell r="G683">
            <v>1.92</v>
          </cell>
          <cell r="J683">
            <v>25</v>
          </cell>
          <cell r="L683" t="str">
            <v>RO</v>
          </cell>
        </row>
        <row r="684">
          <cell r="A684" t="str">
            <v>MSW</v>
          </cell>
          <cell r="D684">
            <v>2</v>
          </cell>
          <cell r="G684">
            <v>2.08</v>
          </cell>
          <cell r="J684">
            <v>25</v>
          </cell>
          <cell r="L684" t="str">
            <v>RO</v>
          </cell>
        </row>
        <row r="685">
          <cell r="A685" t="str">
            <v>MSW</v>
          </cell>
          <cell r="D685">
            <v>3</v>
          </cell>
          <cell r="G685">
            <v>2.08</v>
          </cell>
          <cell r="J685">
            <v>25</v>
          </cell>
          <cell r="L685" t="str">
            <v>RO</v>
          </cell>
        </row>
        <row r="686">
          <cell r="A686" t="str">
            <v>MSW</v>
          </cell>
          <cell r="D686">
            <v>3</v>
          </cell>
          <cell r="G686">
            <v>1.96</v>
          </cell>
          <cell r="J686">
            <v>25</v>
          </cell>
          <cell r="L686" t="str">
            <v>RO</v>
          </cell>
        </row>
        <row r="687">
          <cell r="A687" t="str">
            <v>MSW</v>
          </cell>
          <cell r="D687">
            <v>3</v>
          </cell>
          <cell r="G687">
            <v>2.2200000000000002</v>
          </cell>
          <cell r="J687">
            <v>25</v>
          </cell>
          <cell r="L687" t="str">
            <v>RO</v>
          </cell>
        </row>
        <row r="688">
          <cell r="A688" t="str">
            <v>MSW</v>
          </cell>
          <cell r="D688">
            <v>3</v>
          </cell>
          <cell r="G688">
            <v>1.1399999999999999</v>
          </cell>
          <cell r="J688">
            <v>25</v>
          </cell>
          <cell r="L688" t="str">
            <v>RO</v>
          </cell>
        </row>
        <row r="689">
          <cell r="A689" t="str">
            <v>MSW</v>
          </cell>
          <cell r="D689">
            <v>4</v>
          </cell>
          <cell r="G689">
            <v>1.5</v>
          </cell>
          <cell r="J689">
            <v>25</v>
          </cell>
          <cell r="L689" t="str">
            <v>RO</v>
          </cell>
        </row>
        <row r="690">
          <cell r="A690" t="str">
            <v>MSW</v>
          </cell>
          <cell r="D690">
            <v>4</v>
          </cell>
          <cell r="G690">
            <v>0.48</v>
          </cell>
          <cell r="J690">
            <v>25</v>
          </cell>
          <cell r="L690" t="str">
            <v>RO</v>
          </cell>
        </row>
        <row r="691">
          <cell r="A691" t="str">
            <v>MSW</v>
          </cell>
          <cell r="D691">
            <v>4</v>
          </cell>
          <cell r="G691">
            <v>1.51</v>
          </cell>
          <cell r="J691">
            <v>25</v>
          </cell>
          <cell r="L691" t="str">
            <v>RO</v>
          </cell>
        </row>
        <row r="692">
          <cell r="A692" t="str">
            <v>MSW</v>
          </cell>
          <cell r="D692">
            <v>4</v>
          </cell>
          <cell r="G692">
            <v>1.5</v>
          </cell>
          <cell r="J692">
            <v>25</v>
          </cell>
          <cell r="L692" t="str">
            <v>RO</v>
          </cell>
        </row>
        <row r="693">
          <cell r="A693" t="str">
            <v>MSW</v>
          </cell>
          <cell r="D693">
            <v>5</v>
          </cell>
          <cell r="G693">
            <v>1.53</v>
          </cell>
          <cell r="J693">
            <v>25</v>
          </cell>
          <cell r="L693" t="str">
            <v>RO</v>
          </cell>
        </row>
        <row r="694">
          <cell r="A694" t="str">
            <v>MSW</v>
          </cell>
          <cell r="D694">
            <v>5</v>
          </cell>
          <cell r="G694">
            <v>1.42</v>
          </cell>
          <cell r="J694">
            <v>25</v>
          </cell>
          <cell r="L694" t="str">
            <v>RO</v>
          </cell>
        </row>
        <row r="695">
          <cell r="A695" t="str">
            <v>MSW</v>
          </cell>
          <cell r="D695">
            <v>5</v>
          </cell>
          <cell r="G695">
            <v>1.34</v>
          </cell>
          <cell r="J695">
            <v>25</v>
          </cell>
          <cell r="L695" t="str">
            <v>RO</v>
          </cell>
        </row>
        <row r="696">
          <cell r="A696" t="str">
            <v>MSW</v>
          </cell>
          <cell r="D696">
            <v>5</v>
          </cell>
          <cell r="G696">
            <v>1.62</v>
          </cell>
          <cell r="J696">
            <v>25</v>
          </cell>
          <cell r="L696" t="str">
            <v>RO</v>
          </cell>
        </row>
        <row r="697">
          <cell r="A697" t="str">
            <v>MSW</v>
          </cell>
          <cell r="D697">
            <v>5</v>
          </cell>
          <cell r="G697">
            <v>1.1100000000000001</v>
          </cell>
          <cell r="J697">
            <v>25</v>
          </cell>
          <cell r="L697" t="str">
            <v>RO</v>
          </cell>
        </row>
        <row r="698">
          <cell r="A698" t="str">
            <v>MSW</v>
          </cell>
          <cell r="D698">
            <v>6</v>
          </cell>
          <cell r="G698">
            <v>1.6</v>
          </cell>
          <cell r="J698">
            <v>25</v>
          </cell>
          <cell r="L698" t="str">
            <v>RO</v>
          </cell>
        </row>
        <row r="699">
          <cell r="A699" t="str">
            <v>MSW</v>
          </cell>
          <cell r="D699">
            <v>6</v>
          </cell>
          <cell r="G699">
            <v>2.06</v>
          </cell>
          <cell r="J699">
            <v>25</v>
          </cell>
          <cell r="L699" t="str">
            <v>RO</v>
          </cell>
        </row>
        <row r="700">
          <cell r="A700" t="str">
            <v>MSW</v>
          </cell>
          <cell r="D700">
            <v>6</v>
          </cell>
          <cell r="G700">
            <v>1.45</v>
          </cell>
          <cell r="J700">
            <v>25</v>
          </cell>
          <cell r="L700" t="str">
            <v>RO</v>
          </cell>
        </row>
        <row r="701">
          <cell r="A701" t="str">
            <v>MSW</v>
          </cell>
          <cell r="D701">
            <v>6</v>
          </cell>
          <cell r="G701">
            <v>0.66</v>
          </cell>
          <cell r="J701">
            <v>25</v>
          </cell>
          <cell r="L701" t="str">
            <v>RO</v>
          </cell>
        </row>
        <row r="702">
          <cell r="A702" t="str">
            <v>MSW</v>
          </cell>
          <cell r="D702">
            <v>7</v>
          </cell>
          <cell r="G702">
            <v>0.23</v>
          </cell>
          <cell r="J702">
            <v>25</v>
          </cell>
          <cell r="L702" t="str">
            <v>RO</v>
          </cell>
        </row>
        <row r="703">
          <cell r="A703" t="str">
            <v>MSW</v>
          </cell>
          <cell r="D703">
            <v>7</v>
          </cell>
          <cell r="G703">
            <v>0.6</v>
          </cell>
          <cell r="J703">
            <v>25</v>
          </cell>
          <cell r="L703" t="str">
            <v>RO</v>
          </cell>
        </row>
        <row r="704">
          <cell r="A704" t="str">
            <v>MSW</v>
          </cell>
          <cell r="D704">
            <v>8</v>
          </cell>
          <cell r="G704">
            <v>0.9</v>
          </cell>
          <cell r="J704">
            <v>25</v>
          </cell>
          <cell r="L704" t="str">
            <v>RO</v>
          </cell>
        </row>
        <row r="705">
          <cell r="A705" t="str">
            <v>MSW</v>
          </cell>
          <cell r="D705">
            <v>8</v>
          </cell>
          <cell r="G705">
            <v>0.6</v>
          </cell>
          <cell r="J705">
            <v>25</v>
          </cell>
          <cell r="L705" t="str">
            <v>RO</v>
          </cell>
        </row>
        <row r="706">
          <cell r="A706" t="str">
            <v>MSW</v>
          </cell>
          <cell r="D706">
            <v>8</v>
          </cell>
          <cell r="G706">
            <v>0.52</v>
          </cell>
          <cell r="J706">
            <v>25</v>
          </cell>
          <cell r="L706" t="str">
            <v>RO</v>
          </cell>
        </row>
        <row r="707">
          <cell r="A707" t="str">
            <v>MSW</v>
          </cell>
          <cell r="D707">
            <v>8</v>
          </cell>
          <cell r="G707">
            <v>1.05</v>
          </cell>
          <cell r="J707">
            <v>25</v>
          </cell>
          <cell r="L707" t="str">
            <v>RO</v>
          </cell>
        </row>
        <row r="708">
          <cell r="A708" t="str">
            <v>MSW</v>
          </cell>
          <cell r="D708">
            <v>9</v>
          </cell>
          <cell r="G708">
            <v>1.86</v>
          </cell>
          <cell r="J708">
            <v>25</v>
          </cell>
          <cell r="L708" t="str">
            <v>RO</v>
          </cell>
        </row>
        <row r="709">
          <cell r="A709" t="str">
            <v>MSW</v>
          </cell>
          <cell r="D709">
            <v>9</v>
          </cell>
          <cell r="G709">
            <v>1.92</v>
          </cell>
          <cell r="J709">
            <v>25</v>
          </cell>
          <cell r="L709" t="str">
            <v>RO</v>
          </cell>
        </row>
        <row r="710">
          <cell r="A710" t="str">
            <v>MSW</v>
          </cell>
          <cell r="D710">
            <v>9</v>
          </cell>
          <cell r="G710">
            <v>1.48</v>
          </cell>
          <cell r="J710">
            <v>25</v>
          </cell>
          <cell r="L710" t="str">
            <v>RO</v>
          </cell>
        </row>
        <row r="711">
          <cell r="A711" t="str">
            <v>MSW</v>
          </cell>
          <cell r="D711">
            <v>9</v>
          </cell>
          <cell r="G711">
            <v>1.56</v>
          </cell>
          <cell r="J711">
            <v>25</v>
          </cell>
          <cell r="L711" t="str">
            <v>RO</v>
          </cell>
        </row>
        <row r="712">
          <cell r="A712" t="str">
            <v>MSW</v>
          </cell>
          <cell r="D712">
            <v>10</v>
          </cell>
          <cell r="G712">
            <v>1.89</v>
          </cell>
          <cell r="J712">
            <v>25</v>
          </cell>
          <cell r="L712" t="str">
            <v>RO</v>
          </cell>
        </row>
        <row r="713">
          <cell r="A713" t="str">
            <v>MSW</v>
          </cell>
          <cell r="D713">
            <v>10</v>
          </cell>
          <cell r="G713">
            <v>1.1399999999999999</v>
          </cell>
          <cell r="J713">
            <v>25</v>
          </cell>
          <cell r="L713" t="str">
            <v>RO</v>
          </cell>
        </row>
        <row r="714">
          <cell r="A714" t="str">
            <v>MSW</v>
          </cell>
          <cell r="D714">
            <v>10</v>
          </cell>
          <cell r="G714">
            <v>1.58</v>
          </cell>
          <cell r="J714">
            <v>25</v>
          </cell>
          <cell r="L714" t="str">
            <v>RO</v>
          </cell>
        </row>
        <row r="715">
          <cell r="A715" t="str">
            <v>MSW</v>
          </cell>
          <cell r="D715">
            <v>10</v>
          </cell>
          <cell r="G715">
            <v>1.39</v>
          </cell>
          <cell r="J715">
            <v>25</v>
          </cell>
          <cell r="L715" t="str">
            <v>RO</v>
          </cell>
        </row>
        <row r="716">
          <cell r="A716" t="str">
            <v>MSW</v>
          </cell>
          <cell r="D716">
            <v>11</v>
          </cell>
          <cell r="G716">
            <v>1.67</v>
          </cell>
          <cell r="J716">
            <v>25</v>
          </cell>
          <cell r="L716" t="str">
            <v>RO</v>
          </cell>
        </row>
        <row r="717">
          <cell r="A717" t="str">
            <v>MSW</v>
          </cell>
          <cell r="D717">
            <v>11</v>
          </cell>
          <cell r="G717">
            <v>1.31</v>
          </cell>
          <cell r="J717">
            <v>25</v>
          </cell>
          <cell r="L717" t="str">
            <v>RO</v>
          </cell>
        </row>
        <row r="718">
          <cell r="A718" t="str">
            <v>MSW</v>
          </cell>
          <cell r="D718">
            <v>11</v>
          </cell>
          <cell r="G718">
            <v>1.27</v>
          </cell>
          <cell r="J718">
            <v>25</v>
          </cell>
          <cell r="L718" t="str">
            <v>RO</v>
          </cell>
        </row>
        <row r="719">
          <cell r="A719" t="str">
            <v>MSW</v>
          </cell>
          <cell r="D719">
            <v>11</v>
          </cell>
          <cell r="G719">
            <v>1.57</v>
          </cell>
          <cell r="J719">
            <v>25</v>
          </cell>
          <cell r="L719" t="str">
            <v>RO</v>
          </cell>
        </row>
        <row r="720">
          <cell r="A720" t="str">
            <v>MSW</v>
          </cell>
          <cell r="D720">
            <v>11</v>
          </cell>
          <cell r="G720">
            <v>0.96</v>
          </cell>
          <cell r="J720">
            <v>25</v>
          </cell>
          <cell r="L720" t="str">
            <v>RO</v>
          </cell>
        </row>
        <row r="721">
          <cell r="A721" t="str">
            <v>MSW</v>
          </cell>
          <cell r="D721">
            <v>12</v>
          </cell>
          <cell r="G721">
            <v>1.7</v>
          </cell>
          <cell r="J721">
            <v>25</v>
          </cell>
          <cell r="L721" t="str">
            <v>RO</v>
          </cell>
        </row>
        <row r="722">
          <cell r="A722" t="str">
            <v>MSW</v>
          </cell>
          <cell r="D722">
            <v>12</v>
          </cell>
          <cell r="G722">
            <v>1.25</v>
          </cell>
          <cell r="J722">
            <v>25</v>
          </cell>
          <cell r="L722" t="str">
            <v>RO</v>
          </cell>
        </row>
        <row r="723">
          <cell r="A723" t="str">
            <v>MSW</v>
          </cell>
          <cell r="D723">
            <v>12</v>
          </cell>
          <cell r="G723">
            <v>1.27</v>
          </cell>
          <cell r="J723">
            <v>25</v>
          </cell>
          <cell r="L723" t="str">
            <v>RO</v>
          </cell>
        </row>
        <row r="724">
          <cell r="A724" t="str">
            <v>MSW</v>
          </cell>
          <cell r="D724">
            <v>1</v>
          </cell>
          <cell r="G724">
            <v>5.48</v>
          </cell>
          <cell r="J724">
            <v>25</v>
          </cell>
          <cell r="L724" t="str">
            <v>RO</v>
          </cell>
        </row>
        <row r="725">
          <cell r="A725" t="str">
            <v>MSW</v>
          </cell>
          <cell r="D725">
            <v>1</v>
          </cell>
          <cell r="G725">
            <v>4.9400000000000004</v>
          </cell>
          <cell r="J725">
            <v>25</v>
          </cell>
          <cell r="L725" t="str">
            <v>RO</v>
          </cell>
        </row>
        <row r="726">
          <cell r="A726" t="str">
            <v>MSW</v>
          </cell>
          <cell r="D726">
            <v>1</v>
          </cell>
          <cell r="G726">
            <v>0.63</v>
          </cell>
          <cell r="J726">
            <v>25</v>
          </cell>
          <cell r="L726" t="str">
            <v>RO</v>
          </cell>
        </row>
        <row r="727">
          <cell r="A727" t="str">
            <v>MSW</v>
          </cell>
          <cell r="D727">
            <v>1</v>
          </cell>
          <cell r="G727">
            <v>3.05</v>
          </cell>
          <cell r="J727">
            <v>25</v>
          </cell>
          <cell r="L727" t="str">
            <v>RO</v>
          </cell>
        </row>
        <row r="728">
          <cell r="A728" t="str">
            <v>MSW</v>
          </cell>
          <cell r="D728">
            <v>2</v>
          </cell>
          <cell r="G728">
            <v>3.76</v>
          </cell>
          <cell r="J728">
            <v>25</v>
          </cell>
          <cell r="L728" t="str">
            <v>RO</v>
          </cell>
        </row>
        <row r="729">
          <cell r="A729" t="str">
            <v>MSW</v>
          </cell>
          <cell r="D729">
            <v>2</v>
          </cell>
          <cell r="G729">
            <v>4.62</v>
          </cell>
          <cell r="J729">
            <v>25</v>
          </cell>
          <cell r="L729" t="str">
            <v>RO</v>
          </cell>
        </row>
        <row r="730">
          <cell r="A730" t="str">
            <v>MSW</v>
          </cell>
          <cell r="D730">
            <v>3</v>
          </cell>
          <cell r="G730">
            <v>4.4800000000000004</v>
          </cell>
          <cell r="J730">
            <v>25</v>
          </cell>
          <cell r="L730" t="str">
            <v>RO</v>
          </cell>
        </row>
        <row r="731">
          <cell r="A731" t="str">
            <v>MSW</v>
          </cell>
          <cell r="D731">
            <v>3</v>
          </cell>
          <cell r="G731">
            <v>4.08</v>
          </cell>
          <cell r="J731">
            <v>25</v>
          </cell>
          <cell r="L731" t="str">
            <v>RO</v>
          </cell>
        </row>
        <row r="732">
          <cell r="A732" t="str">
            <v>MSW</v>
          </cell>
          <cell r="D732">
            <v>4</v>
          </cell>
          <cell r="G732">
            <v>3.81</v>
          </cell>
          <cell r="J732">
            <v>25</v>
          </cell>
          <cell r="L732" t="str">
            <v>RO</v>
          </cell>
        </row>
        <row r="733">
          <cell r="A733" t="str">
            <v>MSW</v>
          </cell>
          <cell r="D733">
            <v>4</v>
          </cell>
          <cell r="G733">
            <v>3.95</v>
          </cell>
          <cell r="J733">
            <v>25</v>
          </cell>
          <cell r="L733" t="str">
            <v>RO</v>
          </cell>
        </row>
        <row r="734">
          <cell r="A734" t="str">
            <v>MSW</v>
          </cell>
          <cell r="D734">
            <v>5</v>
          </cell>
          <cell r="G734">
            <v>4.16</v>
          </cell>
          <cell r="J734">
            <v>25</v>
          </cell>
          <cell r="L734" t="str">
            <v>RO</v>
          </cell>
        </row>
        <row r="735">
          <cell r="A735" t="str">
            <v>MSW</v>
          </cell>
          <cell r="D735">
            <v>5</v>
          </cell>
          <cell r="G735">
            <v>4.28</v>
          </cell>
          <cell r="J735">
            <v>25</v>
          </cell>
          <cell r="L735" t="str">
            <v>RO</v>
          </cell>
        </row>
        <row r="736">
          <cell r="A736" t="str">
            <v>MSW</v>
          </cell>
          <cell r="D736">
            <v>6</v>
          </cell>
          <cell r="G736">
            <v>4.3499999999999996</v>
          </cell>
          <cell r="J736">
            <v>25</v>
          </cell>
          <cell r="L736" t="str">
            <v>RO</v>
          </cell>
        </row>
        <row r="737">
          <cell r="A737" t="str">
            <v>MSW</v>
          </cell>
          <cell r="D737">
            <v>6</v>
          </cell>
          <cell r="G737">
            <v>5.28</v>
          </cell>
          <cell r="J737">
            <v>25</v>
          </cell>
          <cell r="L737" t="str">
            <v>RO</v>
          </cell>
        </row>
        <row r="738">
          <cell r="A738" t="str">
            <v>MSW</v>
          </cell>
          <cell r="D738">
            <v>6</v>
          </cell>
          <cell r="G738">
            <v>5.55</v>
          </cell>
          <cell r="J738">
            <v>25</v>
          </cell>
          <cell r="L738" t="str">
            <v>RO</v>
          </cell>
        </row>
        <row r="739">
          <cell r="A739" t="str">
            <v>MSW</v>
          </cell>
          <cell r="D739">
            <v>7</v>
          </cell>
          <cell r="G739">
            <v>4.63</v>
          </cell>
          <cell r="J739">
            <v>25</v>
          </cell>
          <cell r="L739" t="str">
            <v>RO</v>
          </cell>
        </row>
        <row r="740">
          <cell r="A740" t="str">
            <v>MSW</v>
          </cell>
          <cell r="D740">
            <v>7</v>
          </cell>
          <cell r="G740">
            <v>6.02</v>
          </cell>
          <cell r="J740">
            <v>25</v>
          </cell>
          <cell r="L740" t="str">
            <v>RO</v>
          </cell>
        </row>
        <row r="741">
          <cell r="A741" t="str">
            <v>MSW</v>
          </cell>
          <cell r="D741">
            <v>8</v>
          </cell>
          <cell r="G741">
            <v>5.5</v>
          </cell>
          <cell r="J741">
            <v>25</v>
          </cell>
          <cell r="L741" t="str">
            <v>RO</v>
          </cell>
        </row>
        <row r="742">
          <cell r="A742" t="str">
            <v>MSW</v>
          </cell>
          <cell r="D742">
            <v>8</v>
          </cell>
          <cell r="G742">
            <v>4.51</v>
          </cell>
          <cell r="J742">
            <v>25</v>
          </cell>
          <cell r="L742" t="str">
            <v>RO</v>
          </cell>
        </row>
        <row r="743">
          <cell r="A743" t="str">
            <v>MSW</v>
          </cell>
          <cell r="D743">
            <v>9</v>
          </cell>
          <cell r="G743">
            <v>4.5199999999999996</v>
          </cell>
          <cell r="J743">
            <v>25</v>
          </cell>
          <cell r="L743" t="str">
            <v>RO</v>
          </cell>
        </row>
        <row r="744">
          <cell r="A744" t="str">
            <v>MSW</v>
          </cell>
          <cell r="D744">
            <v>9</v>
          </cell>
          <cell r="G744">
            <v>3.89</v>
          </cell>
          <cell r="J744">
            <v>25</v>
          </cell>
          <cell r="L744" t="str">
            <v>RO</v>
          </cell>
        </row>
        <row r="745">
          <cell r="A745" t="str">
            <v>MSW</v>
          </cell>
          <cell r="D745">
            <v>10</v>
          </cell>
          <cell r="G745">
            <v>4.07</v>
          </cell>
          <cell r="J745">
            <v>25</v>
          </cell>
          <cell r="L745" t="str">
            <v>RO</v>
          </cell>
        </row>
        <row r="746">
          <cell r="A746" t="str">
            <v>MSW</v>
          </cell>
          <cell r="D746">
            <v>10</v>
          </cell>
          <cell r="G746">
            <v>3.63</v>
          </cell>
          <cell r="J746">
            <v>25</v>
          </cell>
          <cell r="L746" t="str">
            <v>RO</v>
          </cell>
        </row>
        <row r="747">
          <cell r="A747" t="str">
            <v>MSW</v>
          </cell>
          <cell r="D747">
            <v>11</v>
          </cell>
          <cell r="G747">
            <v>4.78</v>
          </cell>
          <cell r="J747">
            <v>25</v>
          </cell>
          <cell r="L747" t="str">
            <v>RO</v>
          </cell>
        </row>
        <row r="748">
          <cell r="A748" t="str">
            <v>MSW</v>
          </cell>
          <cell r="D748">
            <v>11</v>
          </cell>
          <cell r="G748">
            <v>2.72</v>
          </cell>
          <cell r="J748">
            <v>25</v>
          </cell>
          <cell r="L748" t="str">
            <v>RO</v>
          </cell>
        </row>
        <row r="749">
          <cell r="A749" t="str">
            <v>MSW</v>
          </cell>
          <cell r="D749">
            <v>12</v>
          </cell>
          <cell r="G749">
            <v>4.5999999999999996</v>
          </cell>
          <cell r="J749">
            <v>25</v>
          </cell>
          <cell r="L749" t="str">
            <v>RO</v>
          </cell>
        </row>
        <row r="750">
          <cell r="A750" t="str">
            <v>MSW</v>
          </cell>
          <cell r="D750">
            <v>12</v>
          </cell>
          <cell r="G750">
            <v>3.67</v>
          </cell>
          <cell r="J750">
            <v>25</v>
          </cell>
          <cell r="L750" t="str">
            <v>RO</v>
          </cell>
        </row>
        <row r="751">
          <cell r="A751" t="str">
            <v>MSW</v>
          </cell>
          <cell r="D751">
            <v>12</v>
          </cell>
          <cell r="G751">
            <v>4.5199999999999996</v>
          </cell>
          <cell r="J751">
            <v>25</v>
          </cell>
          <cell r="L751" t="str">
            <v>RO</v>
          </cell>
        </row>
        <row r="752">
          <cell r="A752" t="str">
            <v>MSW</v>
          </cell>
          <cell r="D752">
            <v>1</v>
          </cell>
          <cell r="G752">
            <v>0.97</v>
          </cell>
          <cell r="J752">
            <v>25</v>
          </cell>
          <cell r="L752" t="str">
            <v>RO</v>
          </cell>
        </row>
        <row r="753">
          <cell r="A753" t="str">
            <v>MSW</v>
          </cell>
          <cell r="D753">
            <v>1</v>
          </cell>
          <cell r="G753">
            <v>1.65</v>
          </cell>
          <cell r="J753">
            <v>25</v>
          </cell>
          <cell r="L753" t="str">
            <v>RO</v>
          </cell>
        </row>
        <row r="754">
          <cell r="A754" t="str">
            <v>MSW</v>
          </cell>
          <cell r="D754">
            <v>2</v>
          </cell>
          <cell r="G754">
            <v>1.52</v>
          </cell>
          <cell r="J754">
            <v>25</v>
          </cell>
          <cell r="L754" t="str">
            <v>RO</v>
          </cell>
        </row>
        <row r="755">
          <cell r="A755" t="str">
            <v>MSW</v>
          </cell>
          <cell r="D755">
            <v>2</v>
          </cell>
          <cell r="G755">
            <v>1.0900000000000001</v>
          </cell>
          <cell r="J755">
            <v>25</v>
          </cell>
          <cell r="L755" t="str">
            <v>RO</v>
          </cell>
        </row>
        <row r="756">
          <cell r="A756" t="str">
            <v>MSW</v>
          </cell>
          <cell r="D756">
            <v>3</v>
          </cell>
          <cell r="G756">
            <v>1.1499999999999999</v>
          </cell>
          <cell r="J756">
            <v>25</v>
          </cell>
          <cell r="L756" t="str">
            <v>RO</v>
          </cell>
        </row>
        <row r="757">
          <cell r="A757" t="str">
            <v>MSW</v>
          </cell>
          <cell r="D757">
            <v>3</v>
          </cell>
          <cell r="G757">
            <v>1.1100000000000001</v>
          </cell>
          <cell r="J757">
            <v>25</v>
          </cell>
          <cell r="L757" t="str">
            <v>RO</v>
          </cell>
        </row>
        <row r="758">
          <cell r="A758" t="str">
            <v>RCY</v>
          </cell>
          <cell r="D758">
            <v>4</v>
          </cell>
          <cell r="G758">
            <v>1.53</v>
          </cell>
          <cell r="J758">
            <v>25</v>
          </cell>
          <cell r="L758" t="str">
            <v>RO</v>
          </cell>
        </row>
        <row r="759">
          <cell r="A759" t="str">
            <v>MSW</v>
          </cell>
          <cell r="D759">
            <v>5</v>
          </cell>
          <cell r="G759">
            <v>1.26</v>
          </cell>
          <cell r="J759">
            <v>25</v>
          </cell>
          <cell r="L759" t="str">
            <v>RO</v>
          </cell>
        </row>
        <row r="760">
          <cell r="A760" t="str">
            <v>MSW</v>
          </cell>
          <cell r="D760">
            <v>6</v>
          </cell>
          <cell r="G760">
            <v>1.58</v>
          </cell>
          <cell r="J760">
            <v>25</v>
          </cell>
          <cell r="L760" t="str">
            <v>RO</v>
          </cell>
        </row>
        <row r="761">
          <cell r="A761" t="str">
            <v>MSW</v>
          </cell>
          <cell r="D761">
            <v>6</v>
          </cell>
          <cell r="G761">
            <v>1.43</v>
          </cell>
          <cell r="J761">
            <v>25</v>
          </cell>
          <cell r="L761" t="str">
            <v>RO</v>
          </cell>
        </row>
        <row r="762">
          <cell r="A762" t="str">
            <v>MSW</v>
          </cell>
          <cell r="D762">
            <v>7</v>
          </cell>
          <cell r="G762">
            <v>1.25</v>
          </cell>
          <cell r="J762">
            <v>25</v>
          </cell>
          <cell r="L762" t="str">
            <v>RO</v>
          </cell>
        </row>
        <row r="763">
          <cell r="A763" t="str">
            <v>RCY</v>
          </cell>
          <cell r="D763">
            <v>7</v>
          </cell>
          <cell r="G763">
            <v>2.77</v>
          </cell>
          <cell r="J763">
            <v>25</v>
          </cell>
          <cell r="L763" t="str">
            <v>RO</v>
          </cell>
        </row>
        <row r="764">
          <cell r="A764" t="str">
            <v>MSW</v>
          </cell>
          <cell r="D764">
            <v>8</v>
          </cell>
          <cell r="G764">
            <v>2.39</v>
          </cell>
          <cell r="J764">
            <v>25</v>
          </cell>
          <cell r="L764" t="str">
            <v>RO</v>
          </cell>
        </row>
        <row r="765">
          <cell r="A765" t="str">
            <v>MSW</v>
          </cell>
          <cell r="D765">
            <v>8</v>
          </cell>
          <cell r="G765">
            <v>0.86</v>
          </cell>
          <cell r="J765">
            <v>25</v>
          </cell>
          <cell r="L765" t="str">
            <v>RO</v>
          </cell>
        </row>
        <row r="766">
          <cell r="A766" t="str">
            <v>MSW</v>
          </cell>
          <cell r="D766">
            <v>8</v>
          </cell>
          <cell r="G766">
            <v>0.96</v>
          </cell>
          <cell r="J766">
            <v>25</v>
          </cell>
          <cell r="L766" t="str">
            <v>RO</v>
          </cell>
        </row>
        <row r="767">
          <cell r="A767" t="str">
            <v>MSW</v>
          </cell>
          <cell r="D767">
            <v>9</v>
          </cell>
          <cell r="G767">
            <v>1.17</v>
          </cell>
          <cell r="J767">
            <v>25</v>
          </cell>
          <cell r="L767" t="str">
            <v>RO</v>
          </cell>
        </row>
        <row r="768">
          <cell r="A768" t="str">
            <v>MSW</v>
          </cell>
          <cell r="D768">
            <v>10</v>
          </cell>
          <cell r="G768">
            <v>0.79</v>
          </cell>
          <cell r="J768">
            <v>25</v>
          </cell>
          <cell r="L768" t="str">
            <v>RO</v>
          </cell>
        </row>
        <row r="769">
          <cell r="A769" t="str">
            <v>MSW</v>
          </cell>
          <cell r="D769">
            <v>10</v>
          </cell>
          <cell r="G769">
            <v>0.74</v>
          </cell>
          <cell r="J769">
            <v>25</v>
          </cell>
          <cell r="L769" t="str">
            <v>RO</v>
          </cell>
        </row>
        <row r="770">
          <cell r="A770" t="str">
            <v>MSW</v>
          </cell>
          <cell r="D770">
            <v>11</v>
          </cell>
          <cell r="G770">
            <v>1.41</v>
          </cell>
          <cell r="J770">
            <v>25</v>
          </cell>
          <cell r="L770" t="str">
            <v>RO</v>
          </cell>
        </row>
        <row r="771">
          <cell r="A771" t="str">
            <v>MSW</v>
          </cell>
          <cell r="D771">
            <v>11</v>
          </cell>
          <cell r="G771">
            <v>0.83</v>
          </cell>
          <cell r="J771">
            <v>25</v>
          </cell>
          <cell r="L771" t="str">
            <v>RO</v>
          </cell>
        </row>
        <row r="772">
          <cell r="A772" t="str">
            <v>RCY</v>
          </cell>
          <cell r="D772">
            <v>11</v>
          </cell>
          <cell r="G772">
            <v>1.63</v>
          </cell>
          <cell r="J772">
            <v>25</v>
          </cell>
          <cell r="L772" t="str">
            <v>RO</v>
          </cell>
        </row>
        <row r="773">
          <cell r="A773" t="str">
            <v>RCY</v>
          </cell>
          <cell r="D773">
            <v>12</v>
          </cell>
          <cell r="G773">
            <v>1.36</v>
          </cell>
          <cell r="J773">
            <v>25</v>
          </cell>
          <cell r="L773" t="str">
            <v>RO</v>
          </cell>
        </row>
        <row r="774">
          <cell r="A774" t="str">
            <v>MSW</v>
          </cell>
          <cell r="D774">
            <v>12</v>
          </cell>
          <cell r="G774">
            <v>1.1499999999999999</v>
          </cell>
          <cell r="J774">
            <v>25</v>
          </cell>
          <cell r="L774" t="str">
            <v>RO</v>
          </cell>
        </row>
        <row r="775">
          <cell r="A775" t="str">
            <v>RCY</v>
          </cell>
          <cell r="D775">
            <v>12</v>
          </cell>
          <cell r="G775">
            <v>1.99</v>
          </cell>
          <cell r="J775">
            <v>25</v>
          </cell>
          <cell r="L775" t="str">
            <v>RO</v>
          </cell>
        </row>
        <row r="776">
          <cell r="A776" t="str">
            <v>MSW</v>
          </cell>
          <cell r="D776">
            <v>1</v>
          </cell>
          <cell r="G776">
            <v>3.46</v>
          </cell>
          <cell r="J776">
            <v>25</v>
          </cell>
          <cell r="L776" t="str">
            <v>RO</v>
          </cell>
        </row>
        <row r="777">
          <cell r="A777" t="str">
            <v>MSW</v>
          </cell>
          <cell r="D777">
            <v>1</v>
          </cell>
          <cell r="G777">
            <v>0.94</v>
          </cell>
          <cell r="J777">
            <v>25</v>
          </cell>
          <cell r="L777" t="str">
            <v>RO</v>
          </cell>
        </row>
        <row r="778">
          <cell r="A778" t="str">
            <v>MSW</v>
          </cell>
          <cell r="D778">
            <v>2</v>
          </cell>
          <cell r="G778">
            <v>1.1299999999999999</v>
          </cell>
          <cell r="J778">
            <v>25</v>
          </cell>
          <cell r="L778" t="str">
            <v>RO</v>
          </cell>
        </row>
        <row r="779">
          <cell r="A779" t="str">
            <v>MSW</v>
          </cell>
          <cell r="D779">
            <v>2</v>
          </cell>
          <cell r="G779">
            <v>1.2</v>
          </cell>
          <cell r="J779">
            <v>25</v>
          </cell>
          <cell r="L779" t="str">
            <v>RO</v>
          </cell>
        </row>
        <row r="780">
          <cell r="A780" t="str">
            <v>MSW</v>
          </cell>
          <cell r="D780">
            <v>3</v>
          </cell>
          <cell r="G780">
            <v>1.54</v>
          </cell>
          <cell r="J780">
            <v>25</v>
          </cell>
          <cell r="L780" t="str">
            <v>RO</v>
          </cell>
        </row>
        <row r="781">
          <cell r="A781" t="str">
            <v>MSW</v>
          </cell>
          <cell r="D781">
            <v>3</v>
          </cell>
          <cell r="G781">
            <v>1.19</v>
          </cell>
          <cell r="J781">
            <v>25</v>
          </cell>
          <cell r="L781" t="str">
            <v>RO</v>
          </cell>
        </row>
        <row r="782">
          <cell r="A782" t="str">
            <v>MSW</v>
          </cell>
          <cell r="D782">
            <v>4</v>
          </cell>
          <cell r="G782">
            <v>4.95</v>
          </cell>
          <cell r="J782">
            <v>25</v>
          </cell>
          <cell r="L782" t="str">
            <v>RO</v>
          </cell>
        </row>
        <row r="783">
          <cell r="A783" t="str">
            <v>MSW</v>
          </cell>
          <cell r="D783">
            <v>4</v>
          </cell>
          <cell r="G783">
            <v>1.25</v>
          </cell>
          <cell r="J783">
            <v>25</v>
          </cell>
          <cell r="L783" t="str">
            <v>RO</v>
          </cell>
        </row>
        <row r="784">
          <cell r="A784" t="str">
            <v>MSW</v>
          </cell>
          <cell r="D784">
            <v>5</v>
          </cell>
          <cell r="G784">
            <v>1.18</v>
          </cell>
          <cell r="J784">
            <v>25</v>
          </cell>
          <cell r="L784" t="str">
            <v>RO</v>
          </cell>
        </row>
        <row r="785">
          <cell r="A785" t="str">
            <v>MSW</v>
          </cell>
          <cell r="D785">
            <v>5</v>
          </cell>
          <cell r="G785">
            <v>1.37</v>
          </cell>
          <cell r="J785">
            <v>25</v>
          </cell>
          <cell r="L785" t="str">
            <v>RO</v>
          </cell>
        </row>
        <row r="786">
          <cell r="A786" t="str">
            <v>MSW</v>
          </cell>
          <cell r="D786">
            <v>6</v>
          </cell>
          <cell r="G786">
            <v>1.08</v>
          </cell>
          <cell r="J786">
            <v>25</v>
          </cell>
          <cell r="L786" t="str">
            <v>RO</v>
          </cell>
        </row>
        <row r="787">
          <cell r="A787" t="str">
            <v>MSW</v>
          </cell>
          <cell r="D787">
            <v>6</v>
          </cell>
          <cell r="G787">
            <v>1.23</v>
          </cell>
          <cell r="J787">
            <v>25</v>
          </cell>
          <cell r="L787" t="str">
            <v>RO</v>
          </cell>
        </row>
        <row r="788">
          <cell r="A788" t="str">
            <v>MSW</v>
          </cell>
          <cell r="D788">
            <v>6</v>
          </cell>
          <cell r="G788">
            <v>1.37</v>
          </cell>
          <cell r="J788">
            <v>25</v>
          </cell>
          <cell r="L788" t="str">
            <v>RO</v>
          </cell>
        </row>
        <row r="789">
          <cell r="A789" t="str">
            <v>MSW</v>
          </cell>
          <cell r="D789">
            <v>7</v>
          </cell>
          <cell r="G789">
            <v>1.25</v>
          </cell>
          <cell r="J789">
            <v>25</v>
          </cell>
          <cell r="L789" t="str">
            <v>RO</v>
          </cell>
        </row>
        <row r="790">
          <cell r="A790" t="str">
            <v>MSW</v>
          </cell>
          <cell r="D790">
            <v>7</v>
          </cell>
          <cell r="G790">
            <v>1.22</v>
          </cell>
          <cell r="J790">
            <v>25</v>
          </cell>
          <cell r="L790" t="str">
            <v>RO</v>
          </cell>
        </row>
        <row r="791">
          <cell r="A791" t="str">
            <v>MSW</v>
          </cell>
          <cell r="D791">
            <v>8</v>
          </cell>
          <cell r="G791">
            <v>1.59</v>
          </cell>
          <cell r="J791">
            <v>25</v>
          </cell>
          <cell r="L791" t="str">
            <v>RO</v>
          </cell>
        </row>
        <row r="792">
          <cell r="A792" t="str">
            <v>MSW</v>
          </cell>
          <cell r="D792">
            <v>8</v>
          </cell>
          <cell r="G792">
            <v>1.36</v>
          </cell>
          <cell r="J792">
            <v>25</v>
          </cell>
          <cell r="L792" t="str">
            <v>RO</v>
          </cell>
        </row>
        <row r="793">
          <cell r="A793" t="str">
            <v>MSW</v>
          </cell>
          <cell r="D793">
            <v>9</v>
          </cell>
          <cell r="G793">
            <v>1.19</v>
          </cell>
          <cell r="J793">
            <v>25</v>
          </cell>
          <cell r="L793" t="str">
            <v>RO</v>
          </cell>
        </row>
        <row r="794">
          <cell r="A794" t="str">
            <v>MSW</v>
          </cell>
          <cell r="D794">
            <v>9</v>
          </cell>
          <cell r="G794">
            <v>1.36</v>
          </cell>
          <cell r="J794">
            <v>25</v>
          </cell>
          <cell r="L794" t="str">
            <v>RO</v>
          </cell>
        </row>
        <row r="795">
          <cell r="A795" t="str">
            <v>MSW</v>
          </cell>
          <cell r="D795">
            <v>10</v>
          </cell>
          <cell r="G795">
            <v>1.08</v>
          </cell>
          <cell r="J795">
            <v>25</v>
          </cell>
          <cell r="L795" t="str">
            <v>RO</v>
          </cell>
        </row>
        <row r="796">
          <cell r="A796" t="str">
            <v>MSW</v>
          </cell>
          <cell r="D796">
            <v>10</v>
          </cell>
          <cell r="G796">
            <v>1.33</v>
          </cell>
          <cell r="J796">
            <v>25</v>
          </cell>
          <cell r="L796" t="str">
            <v>RO</v>
          </cell>
        </row>
        <row r="797">
          <cell r="A797" t="str">
            <v>MSW</v>
          </cell>
          <cell r="D797">
            <v>11</v>
          </cell>
          <cell r="G797">
            <v>1.1100000000000001</v>
          </cell>
          <cell r="J797">
            <v>25</v>
          </cell>
          <cell r="L797" t="str">
            <v>RO</v>
          </cell>
        </row>
        <row r="798">
          <cell r="A798" t="str">
            <v>MSW</v>
          </cell>
          <cell r="D798">
            <v>11</v>
          </cell>
          <cell r="G798">
            <v>1.1100000000000001</v>
          </cell>
          <cell r="J798">
            <v>25</v>
          </cell>
          <cell r="L798" t="str">
            <v>RO</v>
          </cell>
        </row>
        <row r="799">
          <cell r="A799" t="str">
            <v>MSW</v>
          </cell>
          <cell r="D799">
            <v>12</v>
          </cell>
          <cell r="G799">
            <v>1.19</v>
          </cell>
          <cell r="J799">
            <v>25</v>
          </cell>
          <cell r="L799" t="str">
            <v>RO</v>
          </cell>
        </row>
        <row r="800">
          <cell r="A800" t="str">
            <v>MSW</v>
          </cell>
          <cell r="D800">
            <v>12</v>
          </cell>
          <cell r="G800">
            <v>1.1000000000000001</v>
          </cell>
          <cell r="J800">
            <v>25</v>
          </cell>
          <cell r="L800" t="str">
            <v>RO</v>
          </cell>
        </row>
        <row r="801">
          <cell r="A801" t="str">
            <v>MSW</v>
          </cell>
          <cell r="D801">
            <v>1</v>
          </cell>
          <cell r="G801">
            <v>6.23</v>
          </cell>
          <cell r="J801">
            <v>25</v>
          </cell>
          <cell r="L801" t="str">
            <v>RO</v>
          </cell>
        </row>
        <row r="802">
          <cell r="A802" t="str">
            <v>MSW</v>
          </cell>
          <cell r="D802">
            <v>1</v>
          </cell>
          <cell r="G802">
            <v>2.42</v>
          </cell>
          <cell r="J802">
            <v>25</v>
          </cell>
          <cell r="L802" t="str">
            <v>RO</v>
          </cell>
        </row>
        <row r="803">
          <cell r="A803" t="str">
            <v>MSW</v>
          </cell>
          <cell r="D803">
            <v>1</v>
          </cell>
          <cell r="G803">
            <v>2.69</v>
          </cell>
          <cell r="J803">
            <v>25</v>
          </cell>
          <cell r="L803" t="str">
            <v>RO</v>
          </cell>
        </row>
        <row r="804">
          <cell r="A804" t="str">
            <v>MSW</v>
          </cell>
          <cell r="D804">
            <v>1</v>
          </cell>
          <cell r="G804">
            <v>2.9</v>
          </cell>
          <cell r="J804">
            <v>25</v>
          </cell>
          <cell r="L804" t="str">
            <v>RO</v>
          </cell>
        </row>
        <row r="805">
          <cell r="A805" t="str">
            <v>MSW</v>
          </cell>
          <cell r="D805">
            <v>1</v>
          </cell>
          <cell r="G805">
            <v>3.06</v>
          </cell>
          <cell r="J805">
            <v>25</v>
          </cell>
          <cell r="L805" t="str">
            <v>RO</v>
          </cell>
        </row>
        <row r="806">
          <cell r="A806" t="str">
            <v>MSW</v>
          </cell>
          <cell r="D806">
            <v>1</v>
          </cell>
          <cell r="G806">
            <v>6.82</v>
          </cell>
          <cell r="J806">
            <v>25</v>
          </cell>
          <cell r="L806" t="str">
            <v>RO</v>
          </cell>
        </row>
        <row r="807">
          <cell r="A807" t="str">
            <v>RCY</v>
          </cell>
          <cell r="D807">
            <v>1</v>
          </cell>
          <cell r="G807">
            <v>3.07</v>
          </cell>
          <cell r="J807">
            <v>25</v>
          </cell>
          <cell r="L807" t="str">
            <v>RO</v>
          </cell>
        </row>
        <row r="808">
          <cell r="A808" t="str">
            <v>MSW</v>
          </cell>
          <cell r="D808">
            <v>1</v>
          </cell>
          <cell r="G808">
            <v>5.43</v>
          </cell>
          <cell r="J808">
            <v>25</v>
          </cell>
          <cell r="L808" t="str">
            <v>RO</v>
          </cell>
        </row>
        <row r="809">
          <cell r="A809" t="str">
            <v>MSW</v>
          </cell>
          <cell r="D809">
            <v>1</v>
          </cell>
          <cell r="G809">
            <v>2.73</v>
          </cell>
          <cell r="J809">
            <v>25</v>
          </cell>
          <cell r="L809" t="str">
            <v>RO</v>
          </cell>
        </row>
        <row r="810">
          <cell r="A810" t="str">
            <v>MSW</v>
          </cell>
          <cell r="D810">
            <v>1</v>
          </cell>
          <cell r="G810">
            <v>7.18</v>
          </cell>
          <cell r="J810">
            <v>25</v>
          </cell>
          <cell r="L810" t="str">
            <v>RO</v>
          </cell>
        </row>
        <row r="811">
          <cell r="A811" t="str">
            <v>MSW</v>
          </cell>
          <cell r="D811">
            <v>1</v>
          </cell>
          <cell r="G811">
            <v>2.2000000000000002</v>
          </cell>
          <cell r="J811">
            <v>25</v>
          </cell>
          <cell r="L811" t="str">
            <v>RO</v>
          </cell>
        </row>
        <row r="812">
          <cell r="A812" t="str">
            <v>MSW</v>
          </cell>
          <cell r="D812">
            <v>1</v>
          </cell>
          <cell r="G812">
            <v>2.82</v>
          </cell>
          <cell r="J812">
            <v>25</v>
          </cell>
          <cell r="L812" t="str">
            <v>RO</v>
          </cell>
        </row>
        <row r="813">
          <cell r="A813" t="str">
            <v>MSW</v>
          </cell>
          <cell r="D813">
            <v>1</v>
          </cell>
          <cell r="G813">
            <v>2.78</v>
          </cell>
          <cell r="J813">
            <v>25</v>
          </cell>
          <cell r="L813" t="str">
            <v>RO</v>
          </cell>
        </row>
        <row r="814">
          <cell r="A814" t="str">
            <v>MSW</v>
          </cell>
          <cell r="D814">
            <v>1</v>
          </cell>
          <cell r="G814">
            <v>2.72</v>
          </cell>
          <cell r="J814">
            <v>25</v>
          </cell>
          <cell r="L814" t="str">
            <v>RO</v>
          </cell>
        </row>
        <row r="815">
          <cell r="A815" t="str">
            <v>MSW</v>
          </cell>
          <cell r="D815">
            <v>1</v>
          </cell>
          <cell r="G815">
            <v>6.72</v>
          </cell>
          <cell r="J815">
            <v>25</v>
          </cell>
          <cell r="L815" t="str">
            <v>RO</v>
          </cell>
        </row>
        <row r="816">
          <cell r="A816" t="str">
            <v>MSW</v>
          </cell>
          <cell r="D816">
            <v>1</v>
          </cell>
          <cell r="G816">
            <v>2.73</v>
          </cell>
          <cell r="J816">
            <v>25</v>
          </cell>
          <cell r="L816" t="str">
            <v>RO</v>
          </cell>
        </row>
        <row r="817">
          <cell r="A817" t="str">
            <v>MSW</v>
          </cell>
          <cell r="D817">
            <v>1</v>
          </cell>
          <cell r="G817">
            <v>2.61</v>
          </cell>
          <cell r="J817">
            <v>25</v>
          </cell>
          <cell r="L817" t="str">
            <v>RO</v>
          </cell>
        </row>
        <row r="818">
          <cell r="A818" t="str">
            <v>MSW</v>
          </cell>
          <cell r="D818">
            <v>1</v>
          </cell>
          <cell r="G818">
            <v>2.77</v>
          </cell>
          <cell r="J818">
            <v>25</v>
          </cell>
          <cell r="L818" t="str">
            <v>RO</v>
          </cell>
        </row>
        <row r="819">
          <cell r="A819" t="str">
            <v>MSW</v>
          </cell>
          <cell r="D819">
            <v>1</v>
          </cell>
          <cell r="G819">
            <v>2.67</v>
          </cell>
          <cell r="J819">
            <v>25</v>
          </cell>
          <cell r="L819" t="str">
            <v>RO</v>
          </cell>
        </row>
        <row r="820">
          <cell r="A820" t="str">
            <v>MSW</v>
          </cell>
          <cell r="D820">
            <v>1</v>
          </cell>
          <cell r="G820">
            <v>6.46</v>
          </cell>
          <cell r="J820">
            <v>25</v>
          </cell>
          <cell r="L820" t="str">
            <v>RO</v>
          </cell>
        </row>
        <row r="821">
          <cell r="A821" t="str">
            <v>MSW</v>
          </cell>
          <cell r="D821">
            <v>2</v>
          </cell>
          <cell r="G821">
            <v>2.52</v>
          </cell>
          <cell r="J821">
            <v>25</v>
          </cell>
          <cell r="L821" t="str">
            <v>RO</v>
          </cell>
        </row>
        <row r="822">
          <cell r="A822" t="str">
            <v>MSW</v>
          </cell>
          <cell r="D822">
            <v>2</v>
          </cell>
          <cell r="G822">
            <v>2.93</v>
          </cell>
          <cell r="J822">
            <v>25</v>
          </cell>
          <cell r="L822" t="str">
            <v>RO</v>
          </cell>
        </row>
        <row r="823">
          <cell r="A823" t="str">
            <v>MSW</v>
          </cell>
          <cell r="D823">
            <v>2</v>
          </cell>
          <cell r="G823">
            <v>2.8</v>
          </cell>
          <cell r="J823">
            <v>25</v>
          </cell>
          <cell r="L823" t="str">
            <v>RO</v>
          </cell>
        </row>
        <row r="824">
          <cell r="A824" t="str">
            <v>MSW</v>
          </cell>
          <cell r="D824">
            <v>2</v>
          </cell>
          <cell r="G824">
            <v>2.62</v>
          </cell>
          <cell r="J824">
            <v>25</v>
          </cell>
          <cell r="L824" t="str">
            <v>RO</v>
          </cell>
        </row>
        <row r="825">
          <cell r="A825" t="str">
            <v>MSW</v>
          </cell>
          <cell r="D825">
            <v>2</v>
          </cell>
          <cell r="G825">
            <v>6.61</v>
          </cell>
          <cell r="J825">
            <v>25</v>
          </cell>
          <cell r="L825" t="str">
            <v>RO</v>
          </cell>
        </row>
        <row r="826">
          <cell r="A826" t="str">
            <v>MSW</v>
          </cell>
          <cell r="D826">
            <v>2</v>
          </cell>
          <cell r="G826">
            <v>2.87</v>
          </cell>
          <cell r="J826">
            <v>25</v>
          </cell>
          <cell r="L826" t="str">
            <v>RO</v>
          </cell>
        </row>
        <row r="827">
          <cell r="A827" t="str">
            <v>MSW</v>
          </cell>
          <cell r="D827">
            <v>2</v>
          </cell>
          <cell r="G827">
            <v>2.65</v>
          </cell>
          <cell r="J827">
            <v>25</v>
          </cell>
          <cell r="L827" t="str">
            <v>RO</v>
          </cell>
        </row>
        <row r="828">
          <cell r="A828" t="str">
            <v>MSW</v>
          </cell>
          <cell r="D828">
            <v>2</v>
          </cell>
          <cell r="G828">
            <v>2.64</v>
          </cell>
          <cell r="J828">
            <v>25</v>
          </cell>
          <cell r="L828" t="str">
            <v>RO</v>
          </cell>
        </row>
        <row r="829">
          <cell r="A829" t="str">
            <v>MSW</v>
          </cell>
          <cell r="D829">
            <v>2</v>
          </cell>
          <cell r="G829">
            <v>2.68</v>
          </cell>
          <cell r="J829">
            <v>25</v>
          </cell>
          <cell r="L829" t="str">
            <v>RO</v>
          </cell>
        </row>
        <row r="830">
          <cell r="A830" t="str">
            <v>MSW</v>
          </cell>
          <cell r="D830">
            <v>2</v>
          </cell>
          <cell r="G830">
            <v>6.34</v>
          </cell>
          <cell r="J830">
            <v>25</v>
          </cell>
          <cell r="L830" t="str">
            <v>RO</v>
          </cell>
        </row>
        <row r="831">
          <cell r="A831" t="str">
            <v>MSW</v>
          </cell>
          <cell r="D831">
            <v>2</v>
          </cell>
          <cell r="G831">
            <v>2.56</v>
          </cell>
          <cell r="J831">
            <v>25</v>
          </cell>
          <cell r="L831" t="str">
            <v>RO</v>
          </cell>
        </row>
        <row r="832">
          <cell r="A832" t="str">
            <v>MSW</v>
          </cell>
          <cell r="D832">
            <v>2</v>
          </cell>
          <cell r="G832">
            <v>2.73</v>
          </cell>
          <cell r="J832">
            <v>25</v>
          </cell>
          <cell r="L832" t="str">
            <v>RO</v>
          </cell>
        </row>
        <row r="833">
          <cell r="A833" t="str">
            <v>MSW</v>
          </cell>
          <cell r="D833">
            <v>2</v>
          </cell>
          <cell r="G833">
            <v>2.6</v>
          </cell>
          <cell r="J833">
            <v>25</v>
          </cell>
          <cell r="L833" t="str">
            <v>RO</v>
          </cell>
        </row>
        <row r="834">
          <cell r="A834" t="str">
            <v>MSW</v>
          </cell>
          <cell r="D834">
            <v>2</v>
          </cell>
          <cell r="G834">
            <v>2.92</v>
          </cell>
          <cell r="J834">
            <v>25</v>
          </cell>
          <cell r="L834" t="str">
            <v>RO</v>
          </cell>
        </row>
        <row r="835">
          <cell r="A835" t="str">
            <v>MSW</v>
          </cell>
          <cell r="D835">
            <v>2</v>
          </cell>
          <cell r="G835">
            <v>6.56</v>
          </cell>
          <cell r="J835">
            <v>25</v>
          </cell>
          <cell r="L835" t="str">
            <v>RO</v>
          </cell>
        </row>
        <row r="836">
          <cell r="A836" t="str">
            <v>MSW</v>
          </cell>
          <cell r="D836">
            <v>2</v>
          </cell>
          <cell r="G836">
            <v>2.5299999999999998</v>
          </cell>
          <cell r="J836">
            <v>25</v>
          </cell>
          <cell r="L836" t="str">
            <v>RO</v>
          </cell>
        </row>
        <row r="837">
          <cell r="A837" t="str">
            <v>MSW</v>
          </cell>
          <cell r="D837">
            <v>2</v>
          </cell>
          <cell r="G837">
            <v>2.2999999999999998</v>
          </cell>
          <cell r="J837">
            <v>25</v>
          </cell>
          <cell r="L837" t="str">
            <v>RO</v>
          </cell>
        </row>
        <row r="838">
          <cell r="A838" t="str">
            <v>MSW</v>
          </cell>
          <cell r="D838">
            <v>2</v>
          </cell>
          <cell r="G838">
            <v>2.82</v>
          </cell>
          <cell r="J838">
            <v>25</v>
          </cell>
          <cell r="L838" t="str">
            <v>RO</v>
          </cell>
        </row>
        <row r="839">
          <cell r="A839" t="str">
            <v>MSW</v>
          </cell>
          <cell r="D839">
            <v>2</v>
          </cell>
          <cell r="G839">
            <v>2.78</v>
          </cell>
          <cell r="J839">
            <v>25</v>
          </cell>
          <cell r="L839" t="str">
            <v>RO</v>
          </cell>
        </row>
        <row r="840">
          <cell r="A840" t="str">
            <v>MSW</v>
          </cell>
          <cell r="D840">
            <v>2</v>
          </cell>
          <cell r="G840">
            <v>6.53</v>
          </cell>
          <cell r="J840">
            <v>25</v>
          </cell>
          <cell r="L840" t="str">
            <v>RO</v>
          </cell>
        </row>
        <row r="841">
          <cell r="A841" t="str">
            <v>MSW</v>
          </cell>
          <cell r="D841">
            <v>3</v>
          </cell>
          <cell r="G841">
            <v>2.5099999999999998</v>
          </cell>
          <cell r="J841">
            <v>25</v>
          </cell>
          <cell r="L841" t="str">
            <v>RO</v>
          </cell>
        </row>
        <row r="842">
          <cell r="A842" t="str">
            <v>MSW</v>
          </cell>
          <cell r="D842">
            <v>3</v>
          </cell>
          <cell r="G842">
            <v>2.76</v>
          </cell>
          <cell r="J842">
            <v>25</v>
          </cell>
          <cell r="L842" t="str">
            <v>RO</v>
          </cell>
        </row>
        <row r="843">
          <cell r="A843" t="str">
            <v>MSW</v>
          </cell>
          <cell r="D843">
            <v>3</v>
          </cell>
          <cell r="G843">
            <v>2.71</v>
          </cell>
          <cell r="J843">
            <v>25</v>
          </cell>
          <cell r="L843" t="str">
            <v>RO</v>
          </cell>
        </row>
        <row r="844">
          <cell r="A844" t="str">
            <v>MSW</v>
          </cell>
          <cell r="D844">
            <v>3</v>
          </cell>
          <cell r="G844">
            <v>2.72</v>
          </cell>
          <cell r="J844">
            <v>25</v>
          </cell>
          <cell r="L844" t="str">
            <v>RO</v>
          </cell>
        </row>
        <row r="845">
          <cell r="A845" t="str">
            <v>MSW</v>
          </cell>
          <cell r="D845">
            <v>3</v>
          </cell>
          <cell r="G845">
            <v>6.68</v>
          </cell>
          <cell r="J845">
            <v>25</v>
          </cell>
          <cell r="L845" t="str">
            <v>RO</v>
          </cell>
        </row>
        <row r="846">
          <cell r="A846" t="str">
            <v>MSW</v>
          </cell>
          <cell r="D846">
            <v>3</v>
          </cell>
          <cell r="G846">
            <v>2.99</v>
          </cell>
          <cell r="J846">
            <v>25</v>
          </cell>
          <cell r="L846" t="str">
            <v>RO</v>
          </cell>
        </row>
        <row r="847">
          <cell r="A847" t="str">
            <v>MSW</v>
          </cell>
          <cell r="D847">
            <v>3</v>
          </cell>
          <cell r="G847">
            <v>2.39</v>
          </cell>
          <cell r="J847">
            <v>25</v>
          </cell>
          <cell r="L847" t="str">
            <v>RO</v>
          </cell>
        </row>
        <row r="848">
          <cell r="A848" t="str">
            <v>MSW</v>
          </cell>
          <cell r="D848">
            <v>3</v>
          </cell>
          <cell r="G848">
            <v>2.73</v>
          </cell>
          <cell r="J848">
            <v>25</v>
          </cell>
          <cell r="L848" t="str">
            <v>RO</v>
          </cell>
        </row>
        <row r="849">
          <cell r="A849" t="str">
            <v>MSW</v>
          </cell>
          <cell r="D849">
            <v>3</v>
          </cell>
          <cell r="G849">
            <v>2.81</v>
          </cell>
          <cell r="J849">
            <v>25</v>
          </cell>
          <cell r="L849" t="str">
            <v>RO</v>
          </cell>
        </row>
        <row r="850">
          <cell r="A850" t="str">
            <v>MSW</v>
          </cell>
          <cell r="D850">
            <v>3</v>
          </cell>
          <cell r="G850">
            <v>6.13</v>
          </cell>
          <cell r="J850">
            <v>25</v>
          </cell>
          <cell r="L850" t="str">
            <v>RO</v>
          </cell>
        </row>
        <row r="851">
          <cell r="A851" t="str">
            <v>MSW</v>
          </cell>
          <cell r="D851">
            <v>3</v>
          </cell>
          <cell r="G851">
            <v>2.87</v>
          </cell>
          <cell r="J851">
            <v>25</v>
          </cell>
          <cell r="L851" t="str">
            <v>RO</v>
          </cell>
        </row>
        <row r="852">
          <cell r="A852" t="str">
            <v>MSW</v>
          </cell>
          <cell r="D852">
            <v>3</v>
          </cell>
          <cell r="G852">
            <v>2.66</v>
          </cell>
          <cell r="J852">
            <v>25</v>
          </cell>
          <cell r="L852" t="str">
            <v>RO</v>
          </cell>
        </row>
        <row r="853">
          <cell r="A853" t="str">
            <v>MSW</v>
          </cell>
          <cell r="D853">
            <v>3</v>
          </cell>
          <cell r="G853">
            <v>2.65</v>
          </cell>
          <cell r="J853">
            <v>25</v>
          </cell>
          <cell r="L853" t="str">
            <v>RO</v>
          </cell>
        </row>
        <row r="854">
          <cell r="A854" t="str">
            <v>MSW</v>
          </cell>
          <cell r="D854">
            <v>3</v>
          </cell>
          <cell r="G854">
            <v>2.52</v>
          </cell>
          <cell r="J854">
            <v>25</v>
          </cell>
          <cell r="L854" t="str">
            <v>RO</v>
          </cell>
        </row>
        <row r="855">
          <cell r="A855" t="str">
            <v>MSW</v>
          </cell>
          <cell r="D855">
            <v>3</v>
          </cell>
          <cell r="G855">
            <v>6.86</v>
          </cell>
          <cell r="J855">
            <v>25</v>
          </cell>
          <cell r="L855" t="str">
            <v>RO</v>
          </cell>
        </row>
        <row r="856">
          <cell r="A856" t="str">
            <v>MSW</v>
          </cell>
          <cell r="D856">
            <v>3</v>
          </cell>
          <cell r="G856">
            <v>2.4300000000000002</v>
          </cell>
          <cell r="J856">
            <v>25</v>
          </cell>
          <cell r="L856" t="str">
            <v>RO</v>
          </cell>
        </row>
        <row r="857">
          <cell r="A857" t="str">
            <v>MSW</v>
          </cell>
          <cell r="D857">
            <v>3</v>
          </cell>
          <cell r="G857">
            <v>2.69</v>
          </cell>
          <cell r="J857">
            <v>25</v>
          </cell>
          <cell r="L857" t="str">
            <v>RO</v>
          </cell>
        </row>
        <row r="858">
          <cell r="A858" t="str">
            <v>MSW</v>
          </cell>
          <cell r="D858">
            <v>3</v>
          </cell>
          <cell r="G858">
            <v>2.35</v>
          </cell>
          <cell r="J858">
            <v>25</v>
          </cell>
          <cell r="L858" t="str">
            <v>RO</v>
          </cell>
        </row>
        <row r="859">
          <cell r="A859" t="str">
            <v>MSW</v>
          </cell>
          <cell r="D859">
            <v>3</v>
          </cell>
          <cell r="G859">
            <v>2.56</v>
          </cell>
          <cell r="J859">
            <v>25</v>
          </cell>
          <cell r="L859" t="str">
            <v>RO</v>
          </cell>
        </row>
        <row r="860">
          <cell r="A860" t="str">
            <v>MSW</v>
          </cell>
          <cell r="D860">
            <v>3</v>
          </cell>
          <cell r="G860">
            <v>6.24</v>
          </cell>
          <cell r="J860">
            <v>25</v>
          </cell>
          <cell r="L860" t="str">
            <v>RO</v>
          </cell>
        </row>
        <row r="861">
          <cell r="A861" t="str">
            <v>MSW</v>
          </cell>
          <cell r="D861">
            <v>3</v>
          </cell>
          <cell r="G861">
            <v>2.87</v>
          </cell>
          <cell r="J861">
            <v>25</v>
          </cell>
          <cell r="L861" t="str">
            <v>RO</v>
          </cell>
        </row>
        <row r="862">
          <cell r="A862" t="str">
            <v>MSW</v>
          </cell>
          <cell r="D862">
            <v>3</v>
          </cell>
          <cell r="G862">
            <v>2.42</v>
          </cell>
          <cell r="J862">
            <v>25</v>
          </cell>
          <cell r="L862" t="str">
            <v>RO</v>
          </cell>
        </row>
        <row r="863">
          <cell r="A863" t="str">
            <v>MSW</v>
          </cell>
          <cell r="D863">
            <v>3</v>
          </cell>
          <cell r="G863">
            <v>2.71</v>
          </cell>
          <cell r="J863">
            <v>25</v>
          </cell>
          <cell r="L863" t="str">
            <v>RO</v>
          </cell>
        </row>
        <row r="864">
          <cell r="A864" t="str">
            <v>MSW</v>
          </cell>
          <cell r="D864">
            <v>4</v>
          </cell>
          <cell r="G864">
            <v>2.37</v>
          </cell>
          <cell r="J864">
            <v>25</v>
          </cell>
          <cell r="L864" t="str">
            <v>RO</v>
          </cell>
        </row>
        <row r="865">
          <cell r="A865" t="str">
            <v>MSW</v>
          </cell>
          <cell r="D865">
            <v>4</v>
          </cell>
          <cell r="G865">
            <v>6.21</v>
          </cell>
          <cell r="J865">
            <v>25</v>
          </cell>
          <cell r="L865" t="str">
            <v>RO</v>
          </cell>
        </row>
        <row r="866">
          <cell r="A866" t="str">
            <v>MSW</v>
          </cell>
          <cell r="D866">
            <v>4</v>
          </cell>
          <cell r="G866">
            <v>2.81</v>
          </cell>
          <cell r="J866">
            <v>25</v>
          </cell>
          <cell r="L866" t="str">
            <v>RO</v>
          </cell>
        </row>
        <row r="867">
          <cell r="A867" t="str">
            <v>MSW</v>
          </cell>
          <cell r="D867">
            <v>4</v>
          </cell>
          <cell r="G867">
            <v>2.48</v>
          </cell>
          <cell r="J867">
            <v>25</v>
          </cell>
          <cell r="L867" t="str">
            <v>RO</v>
          </cell>
        </row>
        <row r="868">
          <cell r="A868" t="str">
            <v>MSW</v>
          </cell>
          <cell r="D868">
            <v>4</v>
          </cell>
          <cell r="G868">
            <v>2.41</v>
          </cell>
          <cell r="J868">
            <v>25</v>
          </cell>
          <cell r="L868" t="str">
            <v>RO</v>
          </cell>
        </row>
        <row r="869">
          <cell r="A869" t="str">
            <v>MSW</v>
          </cell>
          <cell r="D869">
            <v>4</v>
          </cell>
          <cell r="G869">
            <v>2.85</v>
          </cell>
          <cell r="J869">
            <v>25</v>
          </cell>
          <cell r="L869" t="str">
            <v>RO</v>
          </cell>
        </row>
        <row r="870">
          <cell r="A870" t="str">
            <v>MSW</v>
          </cell>
          <cell r="D870">
            <v>4</v>
          </cell>
          <cell r="G870">
            <v>6.29</v>
          </cell>
          <cell r="J870">
            <v>25</v>
          </cell>
          <cell r="L870" t="str">
            <v>RO</v>
          </cell>
        </row>
        <row r="871">
          <cell r="A871" t="str">
            <v>MSW</v>
          </cell>
          <cell r="D871">
            <v>4</v>
          </cell>
          <cell r="G871">
            <v>2.42</v>
          </cell>
          <cell r="J871">
            <v>25</v>
          </cell>
          <cell r="L871" t="str">
            <v>RO</v>
          </cell>
        </row>
        <row r="872">
          <cell r="A872" t="str">
            <v>MSW</v>
          </cell>
          <cell r="D872">
            <v>4</v>
          </cell>
          <cell r="G872">
            <v>2.54</v>
          </cell>
          <cell r="J872">
            <v>25</v>
          </cell>
          <cell r="L872" t="str">
            <v>RO</v>
          </cell>
        </row>
        <row r="873">
          <cell r="A873" t="str">
            <v>MSW</v>
          </cell>
          <cell r="D873">
            <v>4</v>
          </cell>
          <cell r="G873">
            <v>2.37</v>
          </cell>
          <cell r="J873">
            <v>25</v>
          </cell>
          <cell r="L873" t="str">
            <v>RO</v>
          </cell>
        </row>
        <row r="874">
          <cell r="A874" t="str">
            <v>MSW</v>
          </cell>
          <cell r="D874">
            <v>4</v>
          </cell>
          <cell r="G874">
            <v>2.77</v>
          </cell>
          <cell r="J874">
            <v>25</v>
          </cell>
          <cell r="L874" t="str">
            <v>RO</v>
          </cell>
        </row>
        <row r="875">
          <cell r="A875" t="str">
            <v>MSW</v>
          </cell>
          <cell r="D875">
            <v>4</v>
          </cell>
          <cell r="G875">
            <v>6.3</v>
          </cell>
          <cell r="J875">
            <v>25</v>
          </cell>
          <cell r="L875" t="str">
            <v>RO</v>
          </cell>
        </row>
        <row r="876">
          <cell r="A876" t="str">
            <v>MSW</v>
          </cell>
          <cell r="D876">
            <v>4</v>
          </cell>
          <cell r="G876">
            <v>2.44</v>
          </cell>
          <cell r="J876">
            <v>25</v>
          </cell>
          <cell r="L876" t="str">
            <v>RO</v>
          </cell>
        </row>
        <row r="877">
          <cell r="A877" t="str">
            <v>MSW</v>
          </cell>
          <cell r="D877">
            <v>4</v>
          </cell>
          <cell r="G877">
            <v>2.46</v>
          </cell>
          <cell r="J877">
            <v>25</v>
          </cell>
          <cell r="L877" t="str">
            <v>RO</v>
          </cell>
        </row>
        <row r="878">
          <cell r="A878" t="str">
            <v>MSW</v>
          </cell>
          <cell r="D878">
            <v>4</v>
          </cell>
          <cell r="G878">
            <v>2.21</v>
          </cell>
          <cell r="J878">
            <v>25</v>
          </cell>
          <cell r="L878" t="str">
            <v>RO</v>
          </cell>
        </row>
        <row r="879">
          <cell r="A879" t="str">
            <v>MSW</v>
          </cell>
          <cell r="D879">
            <v>4</v>
          </cell>
          <cell r="G879">
            <v>2.95</v>
          </cell>
          <cell r="J879">
            <v>25</v>
          </cell>
          <cell r="L879" t="str">
            <v>RO</v>
          </cell>
        </row>
        <row r="880">
          <cell r="A880" t="str">
            <v>MSW</v>
          </cell>
          <cell r="D880">
            <v>4</v>
          </cell>
          <cell r="G880">
            <v>6.34</v>
          </cell>
          <cell r="J880">
            <v>25</v>
          </cell>
          <cell r="L880" t="str">
            <v>RO</v>
          </cell>
        </row>
        <row r="881">
          <cell r="A881" t="str">
            <v>MSW</v>
          </cell>
          <cell r="D881">
            <v>4</v>
          </cell>
          <cell r="G881">
            <v>2.39</v>
          </cell>
          <cell r="J881">
            <v>25</v>
          </cell>
          <cell r="L881" t="str">
            <v>RO</v>
          </cell>
        </row>
        <row r="882">
          <cell r="A882" t="str">
            <v>MSW</v>
          </cell>
          <cell r="D882">
            <v>4</v>
          </cell>
          <cell r="G882">
            <v>2.78</v>
          </cell>
          <cell r="J882">
            <v>25</v>
          </cell>
          <cell r="L882" t="str">
            <v>RO</v>
          </cell>
        </row>
        <row r="883">
          <cell r="A883" t="str">
            <v>MSW</v>
          </cell>
          <cell r="D883">
            <v>4</v>
          </cell>
          <cell r="G883">
            <v>2.84</v>
          </cell>
          <cell r="J883">
            <v>25</v>
          </cell>
          <cell r="L883" t="str">
            <v>RO</v>
          </cell>
        </row>
        <row r="884">
          <cell r="A884" t="str">
            <v>MSW</v>
          </cell>
          <cell r="D884">
            <v>4</v>
          </cell>
          <cell r="G884">
            <v>2.64</v>
          </cell>
          <cell r="J884">
            <v>25</v>
          </cell>
          <cell r="L884" t="str">
            <v>RO</v>
          </cell>
        </row>
        <row r="885">
          <cell r="A885" t="str">
            <v>MSW</v>
          </cell>
          <cell r="D885">
            <v>5</v>
          </cell>
          <cell r="G885">
            <v>6.44</v>
          </cell>
          <cell r="J885">
            <v>25</v>
          </cell>
          <cell r="L885" t="str">
            <v>RO</v>
          </cell>
        </row>
        <row r="886">
          <cell r="A886" t="str">
            <v>MSW</v>
          </cell>
          <cell r="D886">
            <v>5</v>
          </cell>
          <cell r="G886">
            <v>1.27</v>
          </cell>
          <cell r="J886">
            <v>25</v>
          </cell>
          <cell r="L886" t="str">
            <v>RO</v>
          </cell>
        </row>
        <row r="887">
          <cell r="A887" t="str">
            <v>MSW</v>
          </cell>
          <cell r="D887">
            <v>5</v>
          </cell>
          <cell r="G887">
            <v>2.66</v>
          </cell>
          <cell r="J887">
            <v>25</v>
          </cell>
          <cell r="L887" t="str">
            <v>RO</v>
          </cell>
        </row>
        <row r="888">
          <cell r="A888" t="str">
            <v>MSW</v>
          </cell>
          <cell r="D888">
            <v>5</v>
          </cell>
          <cell r="G888">
            <v>2.57</v>
          </cell>
          <cell r="J888">
            <v>25</v>
          </cell>
          <cell r="L888" t="str">
            <v>RO</v>
          </cell>
        </row>
        <row r="889">
          <cell r="A889" t="str">
            <v>MSW</v>
          </cell>
          <cell r="D889">
            <v>5</v>
          </cell>
          <cell r="G889">
            <v>2.66</v>
          </cell>
          <cell r="J889">
            <v>25</v>
          </cell>
          <cell r="L889" t="str">
            <v>RO</v>
          </cell>
        </row>
        <row r="890">
          <cell r="A890" t="str">
            <v>MSW</v>
          </cell>
          <cell r="D890">
            <v>5</v>
          </cell>
          <cell r="G890">
            <v>6.09</v>
          </cell>
          <cell r="J890">
            <v>25</v>
          </cell>
          <cell r="L890" t="str">
            <v>RO</v>
          </cell>
        </row>
        <row r="891">
          <cell r="A891" t="str">
            <v>MSW</v>
          </cell>
          <cell r="D891">
            <v>5</v>
          </cell>
          <cell r="G891">
            <v>2.68</v>
          </cell>
          <cell r="J891">
            <v>25</v>
          </cell>
          <cell r="L891" t="str">
            <v>RO</v>
          </cell>
        </row>
        <row r="892">
          <cell r="A892" t="str">
            <v>MSW</v>
          </cell>
          <cell r="D892">
            <v>5</v>
          </cell>
          <cell r="G892">
            <v>2.54</v>
          </cell>
          <cell r="J892">
            <v>25</v>
          </cell>
          <cell r="L892" t="str">
            <v>RO</v>
          </cell>
        </row>
        <row r="893">
          <cell r="A893" t="str">
            <v>MSW</v>
          </cell>
          <cell r="D893">
            <v>5</v>
          </cell>
          <cell r="G893">
            <v>2.4900000000000002</v>
          </cell>
          <cell r="J893">
            <v>25</v>
          </cell>
          <cell r="L893" t="str">
            <v>RO</v>
          </cell>
        </row>
        <row r="894">
          <cell r="A894" t="str">
            <v>MSW</v>
          </cell>
          <cell r="D894">
            <v>5</v>
          </cell>
          <cell r="G894">
            <v>2.65</v>
          </cell>
          <cell r="J894">
            <v>25</v>
          </cell>
          <cell r="L894" t="str">
            <v>RO</v>
          </cell>
        </row>
        <row r="895">
          <cell r="A895" t="str">
            <v>MSW</v>
          </cell>
          <cell r="D895">
            <v>5</v>
          </cell>
          <cell r="G895">
            <v>5.94</v>
          </cell>
          <cell r="J895">
            <v>25</v>
          </cell>
          <cell r="L895" t="str">
            <v>RO</v>
          </cell>
        </row>
        <row r="896">
          <cell r="A896" t="str">
            <v>MSW</v>
          </cell>
          <cell r="D896">
            <v>5</v>
          </cell>
          <cell r="G896">
            <v>2.5099999999999998</v>
          </cell>
          <cell r="J896">
            <v>25</v>
          </cell>
          <cell r="L896" t="str">
            <v>RO</v>
          </cell>
        </row>
        <row r="897">
          <cell r="A897" t="str">
            <v>MSW</v>
          </cell>
          <cell r="D897">
            <v>5</v>
          </cell>
          <cell r="G897">
            <v>2.4900000000000002</v>
          </cell>
          <cell r="J897">
            <v>25</v>
          </cell>
          <cell r="L897" t="str">
            <v>RO</v>
          </cell>
        </row>
        <row r="898">
          <cell r="A898" t="str">
            <v>MSW</v>
          </cell>
          <cell r="D898">
            <v>5</v>
          </cell>
          <cell r="G898">
            <v>2.29</v>
          </cell>
          <cell r="J898">
            <v>25</v>
          </cell>
          <cell r="L898" t="str">
            <v>RO</v>
          </cell>
        </row>
        <row r="899">
          <cell r="A899" t="str">
            <v>MSW</v>
          </cell>
          <cell r="D899">
            <v>5</v>
          </cell>
          <cell r="G899">
            <v>2.59</v>
          </cell>
          <cell r="J899">
            <v>25</v>
          </cell>
          <cell r="L899" t="str">
            <v>RO</v>
          </cell>
        </row>
        <row r="900">
          <cell r="A900" t="str">
            <v>MSW</v>
          </cell>
          <cell r="D900">
            <v>5</v>
          </cell>
          <cell r="G900">
            <v>5.79</v>
          </cell>
          <cell r="J900">
            <v>25</v>
          </cell>
          <cell r="L900" t="str">
            <v>RO</v>
          </cell>
        </row>
        <row r="901">
          <cell r="A901" t="str">
            <v>MSW</v>
          </cell>
          <cell r="D901">
            <v>5</v>
          </cell>
          <cell r="G901">
            <v>2.35</v>
          </cell>
          <cell r="J901">
            <v>25</v>
          </cell>
          <cell r="L901" t="str">
            <v>RO</v>
          </cell>
        </row>
        <row r="902">
          <cell r="A902" t="str">
            <v>MSW</v>
          </cell>
          <cell r="D902">
            <v>5</v>
          </cell>
          <cell r="G902">
            <v>2.72</v>
          </cell>
          <cell r="J902">
            <v>25</v>
          </cell>
          <cell r="L902" t="str">
            <v>RO</v>
          </cell>
        </row>
        <row r="903">
          <cell r="A903" t="str">
            <v>MSW</v>
          </cell>
          <cell r="D903">
            <v>5</v>
          </cell>
          <cell r="G903">
            <v>2.57</v>
          </cell>
          <cell r="J903">
            <v>25</v>
          </cell>
          <cell r="L903" t="str">
            <v>RO</v>
          </cell>
        </row>
        <row r="904">
          <cell r="A904" t="str">
            <v>MSW</v>
          </cell>
          <cell r="D904">
            <v>5</v>
          </cell>
          <cell r="G904">
            <v>2.36</v>
          </cell>
          <cell r="J904">
            <v>25</v>
          </cell>
          <cell r="L904" t="str">
            <v>RO</v>
          </cell>
        </row>
        <row r="905">
          <cell r="A905" t="str">
            <v>MSW</v>
          </cell>
          <cell r="D905">
            <v>5</v>
          </cell>
          <cell r="G905">
            <v>6.86</v>
          </cell>
          <cell r="J905">
            <v>25</v>
          </cell>
          <cell r="L905" t="str">
            <v>RO</v>
          </cell>
        </row>
        <row r="906">
          <cell r="A906" t="str">
            <v>MSW</v>
          </cell>
          <cell r="D906">
            <v>5</v>
          </cell>
          <cell r="G906">
            <v>0.53</v>
          </cell>
          <cell r="J906">
            <v>25</v>
          </cell>
          <cell r="L906" t="str">
            <v>RO</v>
          </cell>
        </row>
        <row r="907">
          <cell r="A907" t="str">
            <v>MSW</v>
          </cell>
          <cell r="D907">
            <v>6</v>
          </cell>
          <cell r="G907">
            <v>2.2200000000000002</v>
          </cell>
          <cell r="J907">
            <v>25</v>
          </cell>
          <cell r="L907" t="str">
            <v>RO</v>
          </cell>
        </row>
        <row r="908">
          <cell r="A908" t="str">
            <v>MSW</v>
          </cell>
          <cell r="D908">
            <v>6</v>
          </cell>
          <cell r="G908">
            <v>1.93</v>
          </cell>
          <cell r="J908">
            <v>25</v>
          </cell>
          <cell r="L908" t="str">
            <v>RO</v>
          </cell>
        </row>
        <row r="909">
          <cell r="A909" t="str">
            <v>MSW</v>
          </cell>
          <cell r="D909">
            <v>6</v>
          </cell>
          <cell r="G909">
            <v>2.2400000000000002</v>
          </cell>
          <cell r="J909">
            <v>25</v>
          </cell>
          <cell r="L909" t="str">
            <v>RO</v>
          </cell>
        </row>
        <row r="910">
          <cell r="A910" t="str">
            <v>MSW</v>
          </cell>
          <cell r="D910">
            <v>6</v>
          </cell>
          <cell r="G910">
            <v>5.85</v>
          </cell>
          <cell r="J910">
            <v>25</v>
          </cell>
          <cell r="L910" t="str">
            <v>RO</v>
          </cell>
        </row>
        <row r="911">
          <cell r="A911" t="str">
            <v>MSW</v>
          </cell>
          <cell r="D911">
            <v>6</v>
          </cell>
          <cell r="G911">
            <v>2.38</v>
          </cell>
          <cell r="J911">
            <v>25</v>
          </cell>
          <cell r="L911" t="str">
            <v>RO</v>
          </cell>
        </row>
        <row r="912">
          <cell r="A912" t="str">
            <v>MSW</v>
          </cell>
          <cell r="D912">
            <v>6</v>
          </cell>
          <cell r="G912">
            <v>2.2400000000000002</v>
          </cell>
          <cell r="J912">
            <v>25</v>
          </cell>
          <cell r="L912" t="str">
            <v>RO</v>
          </cell>
        </row>
        <row r="913">
          <cell r="A913" t="str">
            <v>MSW</v>
          </cell>
          <cell r="D913">
            <v>6</v>
          </cell>
          <cell r="G913">
            <v>2.77</v>
          </cell>
          <cell r="J913">
            <v>25</v>
          </cell>
          <cell r="L913" t="str">
            <v>RO</v>
          </cell>
        </row>
        <row r="914">
          <cell r="A914" t="str">
            <v>MSW</v>
          </cell>
          <cell r="D914">
            <v>6</v>
          </cell>
          <cell r="G914">
            <v>6.34</v>
          </cell>
          <cell r="J914">
            <v>25</v>
          </cell>
          <cell r="L914" t="str">
            <v>RO</v>
          </cell>
        </row>
        <row r="915">
          <cell r="A915" t="str">
            <v>MSW</v>
          </cell>
          <cell r="D915">
            <v>6</v>
          </cell>
          <cell r="G915">
            <v>2.4500000000000002</v>
          </cell>
          <cell r="J915">
            <v>25</v>
          </cell>
          <cell r="L915" t="str">
            <v>RO</v>
          </cell>
        </row>
        <row r="916">
          <cell r="A916" t="str">
            <v>MSW</v>
          </cell>
          <cell r="D916">
            <v>6</v>
          </cell>
          <cell r="G916">
            <v>2.27</v>
          </cell>
          <cell r="J916">
            <v>25</v>
          </cell>
          <cell r="L916" t="str">
            <v>RO</v>
          </cell>
        </row>
        <row r="917">
          <cell r="A917" t="str">
            <v>MSW</v>
          </cell>
          <cell r="D917">
            <v>6</v>
          </cell>
          <cell r="G917">
            <v>2.4900000000000002</v>
          </cell>
          <cell r="J917">
            <v>25</v>
          </cell>
          <cell r="L917" t="str">
            <v>RO</v>
          </cell>
        </row>
        <row r="918">
          <cell r="A918" t="str">
            <v>MSW</v>
          </cell>
          <cell r="D918">
            <v>6</v>
          </cell>
          <cell r="G918">
            <v>3.2</v>
          </cell>
          <cell r="J918">
            <v>25</v>
          </cell>
          <cell r="L918" t="str">
            <v>RO</v>
          </cell>
        </row>
        <row r="919">
          <cell r="A919" t="str">
            <v>MSW</v>
          </cell>
          <cell r="D919">
            <v>6</v>
          </cell>
          <cell r="G919">
            <v>5.4</v>
          </cell>
          <cell r="J919">
            <v>25</v>
          </cell>
          <cell r="L919" t="str">
            <v>RO</v>
          </cell>
        </row>
        <row r="920">
          <cell r="A920" t="str">
            <v>MSW</v>
          </cell>
          <cell r="D920">
            <v>6</v>
          </cell>
          <cell r="G920">
            <v>4.5</v>
          </cell>
          <cell r="J920">
            <v>25</v>
          </cell>
          <cell r="L920" t="str">
            <v>RO</v>
          </cell>
        </row>
        <row r="921">
          <cell r="A921" t="str">
            <v>MSW</v>
          </cell>
          <cell r="D921">
            <v>6</v>
          </cell>
          <cell r="G921">
            <v>0.69</v>
          </cell>
          <cell r="J921">
            <v>25</v>
          </cell>
          <cell r="L921" t="str">
            <v>RO</v>
          </cell>
        </row>
        <row r="922">
          <cell r="A922" t="str">
            <v>MSW</v>
          </cell>
          <cell r="D922">
            <v>6</v>
          </cell>
          <cell r="G922">
            <v>2.5499999999999998</v>
          </cell>
          <cell r="J922">
            <v>25</v>
          </cell>
          <cell r="L922" t="str">
            <v>RO</v>
          </cell>
        </row>
        <row r="923">
          <cell r="A923" t="str">
            <v>MSW</v>
          </cell>
          <cell r="D923">
            <v>6</v>
          </cell>
          <cell r="G923">
            <v>5.9</v>
          </cell>
          <cell r="J923">
            <v>25</v>
          </cell>
          <cell r="L923" t="str">
            <v>RO</v>
          </cell>
        </row>
        <row r="924">
          <cell r="A924" t="str">
            <v>MSW</v>
          </cell>
          <cell r="D924">
            <v>6</v>
          </cell>
          <cell r="G924">
            <v>2.15</v>
          </cell>
          <cell r="J924">
            <v>25</v>
          </cell>
          <cell r="L924" t="str">
            <v>RO</v>
          </cell>
        </row>
        <row r="925">
          <cell r="A925" t="str">
            <v>MSW</v>
          </cell>
          <cell r="D925">
            <v>6</v>
          </cell>
          <cell r="G925">
            <v>4.8600000000000003</v>
          </cell>
          <cell r="J925">
            <v>25</v>
          </cell>
          <cell r="L925" t="str">
            <v>RO</v>
          </cell>
        </row>
        <row r="926">
          <cell r="A926" t="str">
            <v>MSW</v>
          </cell>
          <cell r="D926">
            <v>6</v>
          </cell>
          <cell r="G926">
            <v>0.33</v>
          </cell>
          <cell r="J926">
            <v>25</v>
          </cell>
          <cell r="L926" t="str">
            <v>RO</v>
          </cell>
        </row>
        <row r="927">
          <cell r="A927" t="str">
            <v>MSW</v>
          </cell>
          <cell r="D927">
            <v>7</v>
          </cell>
          <cell r="G927">
            <v>2.81</v>
          </cell>
          <cell r="J927">
            <v>25</v>
          </cell>
          <cell r="L927" t="str">
            <v>RO</v>
          </cell>
        </row>
        <row r="928">
          <cell r="A928" t="str">
            <v>MSW</v>
          </cell>
          <cell r="D928">
            <v>7</v>
          </cell>
          <cell r="G928">
            <v>6.23</v>
          </cell>
          <cell r="J928">
            <v>25</v>
          </cell>
          <cell r="L928" t="str">
            <v>RO</v>
          </cell>
        </row>
        <row r="929">
          <cell r="A929" t="str">
            <v>MSW</v>
          </cell>
          <cell r="D929">
            <v>7</v>
          </cell>
          <cell r="G929">
            <v>1.45</v>
          </cell>
          <cell r="J929">
            <v>25</v>
          </cell>
          <cell r="L929" t="str">
            <v>RO</v>
          </cell>
        </row>
        <row r="930">
          <cell r="A930" t="str">
            <v>MSW</v>
          </cell>
          <cell r="D930">
            <v>7</v>
          </cell>
          <cell r="G930">
            <v>2.33</v>
          </cell>
          <cell r="J930">
            <v>25</v>
          </cell>
          <cell r="L930" t="str">
            <v>RO</v>
          </cell>
        </row>
        <row r="931">
          <cell r="A931" t="str">
            <v>MSW</v>
          </cell>
          <cell r="D931">
            <v>7</v>
          </cell>
          <cell r="G931">
            <v>2.54</v>
          </cell>
          <cell r="J931">
            <v>25</v>
          </cell>
          <cell r="L931" t="str">
            <v>RO</v>
          </cell>
        </row>
        <row r="932">
          <cell r="A932" t="str">
            <v>MSW</v>
          </cell>
          <cell r="D932">
            <v>7</v>
          </cell>
          <cell r="G932">
            <v>2.62</v>
          </cell>
          <cell r="J932">
            <v>25</v>
          </cell>
          <cell r="L932" t="str">
            <v>RO</v>
          </cell>
        </row>
        <row r="933">
          <cell r="A933" t="str">
            <v>MSW</v>
          </cell>
          <cell r="D933">
            <v>7</v>
          </cell>
          <cell r="G933">
            <v>6.27</v>
          </cell>
          <cell r="J933">
            <v>25</v>
          </cell>
          <cell r="L933" t="str">
            <v>RO</v>
          </cell>
        </row>
        <row r="934">
          <cell r="A934" t="str">
            <v>MSW</v>
          </cell>
          <cell r="D934">
            <v>7</v>
          </cell>
          <cell r="G934">
            <v>2.2599999999999998</v>
          </cell>
          <cell r="J934">
            <v>25</v>
          </cell>
          <cell r="L934" t="str">
            <v>RO</v>
          </cell>
        </row>
        <row r="935">
          <cell r="A935" t="str">
            <v>MSW</v>
          </cell>
          <cell r="D935">
            <v>7</v>
          </cell>
          <cell r="G935">
            <v>2.58</v>
          </cell>
          <cell r="J935">
            <v>25</v>
          </cell>
          <cell r="L935" t="str">
            <v>RO</v>
          </cell>
        </row>
        <row r="936">
          <cell r="A936" t="str">
            <v>MSW</v>
          </cell>
          <cell r="D936">
            <v>7</v>
          </cell>
          <cell r="G936">
            <v>2.2400000000000002</v>
          </cell>
          <cell r="J936">
            <v>25</v>
          </cell>
          <cell r="L936" t="str">
            <v>RO</v>
          </cell>
        </row>
        <row r="937">
          <cell r="A937" t="str">
            <v>MSW</v>
          </cell>
          <cell r="D937">
            <v>7</v>
          </cell>
          <cell r="G937">
            <v>2.77</v>
          </cell>
          <cell r="J937">
            <v>25</v>
          </cell>
          <cell r="L937" t="str">
            <v>RO</v>
          </cell>
        </row>
        <row r="938">
          <cell r="A938" t="str">
            <v>MSW</v>
          </cell>
          <cell r="D938">
            <v>7</v>
          </cell>
          <cell r="G938">
            <v>6.16</v>
          </cell>
          <cell r="J938">
            <v>25</v>
          </cell>
          <cell r="L938" t="str">
            <v>RO</v>
          </cell>
        </row>
        <row r="939">
          <cell r="A939" t="str">
            <v>MSW</v>
          </cell>
          <cell r="D939">
            <v>7</v>
          </cell>
          <cell r="G939">
            <v>2.12</v>
          </cell>
          <cell r="J939">
            <v>25</v>
          </cell>
          <cell r="L939" t="str">
            <v>RO</v>
          </cell>
        </row>
        <row r="940">
          <cell r="A940" t="str">
            <v>MSW</v>
          </cell>
          <cell r="D940">
            <v>7</v>
          </cell>
          <cell r="G940">
            <v>2.4700000000000002</v>
          </cell>
          <cell r="J940">
            <v>25</v>
          </cell>
          <cell r="L940" t="str">
            <v>RO</v>
          </cell>
        </row>
        <row r="941">
          <cell r="A941" t="str">
            <v>MSW</v>
          </cell>
          <cell r="D941">
            <v>7</v>
          </cell>
          <cell r="G941">
            <v>2.5299999999999998</v>
          </cell>
          <cell r="J941">
            <v>25</v>
          </cell>
          <cell r="L941" t="str">
            <v>RO</v>
          </cell>
        </row>
        <row r="942">
          <cell r="A942" t="str">
            <v>MSW</v>
          </cell>
          <cell r="D942">
            <v>7</v>
          </cell>
          <cell r="G942">
            <v>2.76</v>
          </cell>
          <cell r="J942">
            <v>25</v>
          </cell>
          <cell r="L942" t="str">
            <v>RO</v>
          </cell>
        </row>
        <row r="943">
          <cell r="A943" t="str">
            <v>MSW</v>
          </cell>
          <cell r="D943">
            <v>7</v>
          </cell>
          <cell r="G943">
            <v>5.95</v>
          </cell>
          <cell r="J943">
            <v>25</v>
          </cell>
          <cell r="L943" t="str">
            <v>RO</v>
          </cell>
        </row>
        <row r="944">
          <cell r="A944" t="str">
            <v>MSW</v>
          </cell>
          <cell r="D944">
            <v>7</v>
          </cell>
          <cell r="G944">
            <v>2.4300000000000002</v>
          </cell>
          <cell r="J944">
            <v>25</v>
          </cell>
          <cell r="L944" t="str">
            <v>RO</v>
          </cell>
        </row>
        <row r="945">
          <cell r="A945" t="str">
            <v>MSW</v>
          </cell>
          <cell r="D945">
            <v>7</v>
          </cell>
          <cell r="G945">
            <v>2.23</v>
          </cell>
          <cell r="J945">
            <v>25</v>
          </cell>
          <cell r="L945" t="str">
            <v>RO</v>
          </cell>
        </row>
        <row r="946">
          <cell r="A946" t="str">
            <v>MSW</v>
          </cell>
          <cell r="D946">
            <v>7</v>
          </cell>
          <cell r="G946">
            <v>2.34</v>
          </cell>
          <cell r="J946">
            <v>25</v>
          </cell>
          <cell r="L946" t="str">
            <v>RO</v>
          </cell>
        </row>
        <row r="947">
          <cell r="A947" t="str">
            <v>MSW</v>
          </cell>
          <cell r="D947">
            <v>7</v>
          </cell>
          <cell r="G947">
            <v>2.64</v>
          </cell>
          <cell r="J947">
            <v>25</v>
          </cell>
          <cell r="L947" t="str">
            <v>RO</v>
          </cell>
        </row>
        <row r="948">
          <cell r="A948" t="str">
            <v>MSW</v>
          </cell>
          <cell r="D948">
            <v>8</v>
          </cell>
          <cell r="G948">
            <v>6.09</v>
          </cell>
          <cell r="J948">
            <v>25</v>
          </cell>
          <cell r="L948" t="str">
            <v>RO</v>
          </cell>
        </row>
        <row r="949">
          <cell r="A949" t="str">
            <v>MSW</v>
          </cell>
          <cell r="D949">
            <v>8</v>
          </cell>
          <cell r="G949">
            <v>2.4</v>
          </cell>
          <cell r="J949">
            <v>25</v>
          </cell>
          <cell r="L949" t="str">
            <v>RO</v>
          </cell>
        </row>
        <row r="950">
          <cell r="A950" t="str">
            <v>MSW</v>
          </cell>
          <cell r="D950">
            <v>8</v>
          </cell>
          <cell r="G950">
            <v>2.08</v>
          </cell>
          <cell r="J950">
            <v>25</v>
          </cell>
          <cell r="L950" t="str">
            <v>RO</v>
          </cell>
        </row>
        <row r="951">
          <cell r="A951" t="str">
            <v>MSW</v>
          </cell>
          <cell r="D951">
            <v>8</v>
          </cell>
          <cell r="G951">
            <v>2.4500000000000002</v>
          </cell>
          <cell r="J951">
            <v>25</v>
          </cell>
          <cell r="L951" t="str">
            <v>RO</v>
          </cell>
        </row>
        <row r="952">
          <cell r="A952" t="str">
            <v>MSW</v>
          </cell>
          <cell r="D952">
            <v>8</v>
          </cell>
          <cell r="G952">
            <v>2.57</v>
          </cell>
          <cell r="J952">
            <v>25</v>
          </cell>
          <cell r="L952" t="str">
            <v>RO</v>
          </cell>
        </row>
        <row r="953">
          <cell r="A953" t="str">
            <v>MSW</v>
          </cell>
          <cell r="D953">
            <v>8</v>
          </cell>
          <cell r="G953">
            <v>5.8</v>
          </cell>
          <cell r="J953">
            <v>25</v>
          </cell>
          <cell r="L953" t="str">
            <v>RO</v>
          </cell>
        </row>
        <row r="954">
          <cell r="A954" t="str">
            <v>MSW</v>
          </cell>
          <cell r="D954">
            <v>8</v>
          </cell>
          <cell r="G954">
            <v>2.37</v>
          </cell>
          <cell r="J954">
            <v>25</v>
          </cell>
          <cell r="L954" t="str">
            <v>RO</v>
          </cell>
        </row>
        <row r="955">
          <cell r="A955" t="str">
            <v>MSW</v>
          </cell>
          <cell r="D955">
            <v>8</v>
          </cell>
          <cell r="G955">
            <v>2.2799999999999998</v>
          </cell>
          <cell r="J955">
            <v>25</v>
          </cell>
          <cell r="L955" t="str">
            <v>RO</v>
          </cell>
        </row>
        <row r="956">
          <cell r="A956" t="str">
            <v>MSW</v>
          </cell>
          <cell r="D956">
            <v>8</v>
          </cell>
          <cell r="G956">
            <v>2.52</v>
          </cell>
          <cell r="J956">
            <v>25</v>
          </cell>
          <cell r="L956" t="str">
            <v>RO</v>
          </cell>
        </row>
        <row r="957">
          <cell r="A957" t="str">
            <v>MSW</v>
          </cell>
          <cell r="D957">
            <v>8</v>
          </cell>
          <cell r="G957">
            <v>2.78</v>
          </cell>
          <cell r="J957">
            <v>25</v>
          </cell>
          <cell r="L957" t="str">
            <v>RO</v>
          </cell>
        </row>
        <row r="958">
          <cell r="A958" t="str">
            <v>MSW</v>
          </cell>
          <cell r="D958">
            <v>8</v>
          </cell>
          <cell r="G958">
            <v>5.91</v>
          </cell>
          <cell r="J958">
            <v>25</v>
          </cell>
          <cell r="L958" t="str">
            <v>RO</v>
          </cell>
        </row>
        <row r="959">
          <cell r="A959" t="str">
            <v>MSW</v>
          </cell>
          <cell r="D959">
            <v>8</v>
          </cell>
          <cell r="G959">
            <v>2.3199999999999998</v>
          </cell>
          <cell r="J959">
            <v>25</v>
          </cell>
          <cell r="L959" t="str">
            <v>RO</v>
          </cell>
        </row>
        <row r="960">
          <cell r="A960" t="str">
            <v>MSW</v>
          </cell>
          <cell r="D960">
            <v>8</v>
          </cell>
          <cell r="G960">
            <v>2.84</v>
          </cell>
          <cell r="J960">
            <v>25</v>
          </cell>
          <cell r="L960" t="str">
            <v>RO</v>
          </cell>
        </row>
        <row r="961">
          <cell r="A961" t="str">
            <v>MSW</v>
          </cell>
          <cell r="D961">
            <v>8</v>
          </cell>
          <cell r="G961">
            <v>2.72</v>
          </cell>
          <cell r="J961">
            <v>25</v>
          </cell>
          <cell r="L961" t="str">
            <v>RO</v>
          </cell>
        </row>
        <row r="962">
          <cell r="A962" t="str">
            <v>MSW</v>
          </cell>
          <cell r="D962">
            <v>8</v>
          </cell>
          <cell r="G962">
            <v>2.4900000000000002</v>
          </cell>
          <cell r="J962">
            <v>25</v>
          </cell>
          <cell r="L962" t="str">
            <v>RO</v>
          </cell>
        </row>
        <row r="963">
          <cell r="A963" t="str">
            <v>MSW</v>
          </cell>
          <cell r="D963">
            <v>8</v>
          </cell>
          <cell r="G963">
            <v>5.95</v>
          </cell>
          <cell r="J963">
            <v>25</v>
          </cell>
          <cell r="L963" t="str">
            <v>RO</v>
          </cell>
        </row>
        <row r="964">
          <cell r="A964" t="str">
            <v>MSW</v>
          </cell>
          <cell r="D964">
            <v>8</v>
          </cell>
          <cell r="G964">
            <v>2.4900000000000002</v>
          </cell>
          <cell r="J964">
            <v>25</v>
          </cell>
          <cell r="L964" t="str">
            <v>RO</v>
          </cell>
        </row>
        <row r="965">
          <cell r="A965" t="str">
            <v>MSW</v>
          </cell>
          <cell r="D965">
            <v>8</v>
          </cell>
          <cell r="G965">
            <v>2.5099999999999998</v>
          </cell>
          <cell r="J965">
            <v>25</v>
          </cell>
          <cell r="L965" t="str">
            <v>RO</v>
          </cell>
        </row>
        <row r="966">
          <cell r="A966" t="str">
            <v>MSW</v>
          </cell>
          <cell r="D966">
            <v>8</v>
          </cell>
          <cell r="G966">
            <v>2.27</v>
          </cell>
          <cell r="J966">
            <v>25</v>
          </cell>
          <cell r="L966" t="str">
            <v>RO</v>
          </cell>
        </row>
        <row r="967">
          <cell r="A967" t="str">
            <v>MSW</v>
          </cell>
          <cell r="D967">
            <v>8</v>
          </cell>
          <cell r="G967">
            <v>2.68</v>
          </cell>
          <cell r="J967">
            <v>25</v>
          </cell>
          <cell r="L967" t="str">
            <v>RO</v>
          </cell>
        </row>
        <row r="968">
          <cell r="A968" t="str">
            <v>MSW</v>
          </cell>
          <cell r="D968">
            <v>8</v>
          </cell>
          <cell r="G968">
            <v>5.59</v>
          </cell>
          <cell r="J968">
            <v>25</v>
          </cell>
          <cell r="L968" t="str">
            <v>RO</v>
          </cell>
        </row>
        <row r="969">
          <cell r="A969" t="str">
            <v>MSW</v>
          </cell>
          <cell r="D969">
            <v>8</v>
          </cell>
          <cell r="G969">
            <v>2.2599999999999998</v>
          </cell>
          <cell r="J969">
            <v>25</v>
          </cell>
          <cell r="L969" t="str">
            <v>RO</v>
          </cell>
        </row>
        <row r="970">
          <cell r="A970" t="str">
            <v>MSW</v>
          </cell>
          <cell r="D970">
            <v>8</v>
          </cell>
          <cell r="G970">
            <v>2.44</v>
          </cell>
          <cell r="J970">
            <v>25</v>
          </cell>
          <cell r="L970" t="str">
            <v>RO</v>
          </cell>
        </row>
        <row r="971">
          <cell r="A971" t="str">
            <v>MSW</v>
          </cell>
          <cell r="D971">
            <v>9</v>
          </cell>
          <cell r="G971">
            <v>2.21</v>
          </cell>
          <cell r="J971">
            <v>25</v>
          </cell>
          <cell r="L971" t="str">
            <v>RO</v>
          </cell>
        </row>
        <row r="972">
          <cell r="A972" t="str">
            <v>MSW</v>
          </cell>
          <cell r="D972">
            <v>9</v>
          </cell>
          <cell r="G972">
            <v>2.57</v>
          </cell>
          <cell r="J972">
            <v>25</v>
          </cell>
          <cell r="L972" t="str">
            <v>RO</v>
          </cell>
        </row>
        <row r="973">
          <cell r="A973" t="str">
            <v>MSW</v>
          </cell>
          <cell r="D973">
            <v>9</v>
          </cell>
          <cell r="G973">
            <v>7.27</v>
          </cell>
          <cell r="J973">
            <v>25</v>
          </cell>
          <cell r="L973" t="str">
            <v>RO</v>
          </cell>
        </row>
        <row r="974">
          <cell r="A974" t="str">
            <v>MSW</v>
          </cell>
          <cell r="D974">
            <v>9</v>
          </cell>
          <cell r="G974">
            <v>2.17</v>
          </cell>
          <cell r="J974">
            <v>25</v>
          </cell>
          <cell r="L974" t="str">
            <v>RO</v>
          </cell>
        </row>
        <row r="975">
          <cell r="A975" t="str">
            <v>MSW</v>
          </cell>
          <cell r="D975">
            <v>9</v>
          </cell>
          <cell r="G975">
            <v>2.3199999999999998</v>
          </cell>
          <cell r="J975">
            <v>25</v>
          </cell>
          <cell r="L975" t="str">
            <v>RO</v>
          </cell>
        </row>
        <row r="976">
          <cell r="A976" t="str">
            <v>MSW</v>
          </cell>
          <cell r="D976">
            <v>9</v>
          </cell>
          <cell r="G976">
            <v>2.63</v>
          </cell>
          <cell r="J976">
            <v>25</v>
          </cell>
          <cell r="L976" t="str">
            <v>RO</v>
          </cell>
        </row>
        <row r="977">
          <cell r="A977" t="str">
            <v>MSW</v>
          </cell>
          <cell r="D977">
            <v>9</v>
          </cell>
          <cell r="G977">
            <v>5.8</v>
          </cell>
          <cell r="J977">
            <v>25</v>
          </cell>
          <cell r="L977" t="str">
            <v>RO</v>
          </cell>
        </row>
        <row r="978">
          <cell r="A978" t="str">
            <v>MSW</v>
          </cell>
          <cell r="D978">
            <v>9</v>
          </cell>
          <cell r="G978">
            <v>2.12</v>
          </cell>
          <cell r="J978">
            <v>25</v>
          </cell>
          <cell r="L978" t="str">
            <v>RO</v>
          </cell>
        </row>
        <row r="979">
          <cell r="A979" t="str">
            <v>MSW</v>
          </cell>
          <cell r="D979">
            <v>9</v>
          </cell>
          <cell r="G979">
            <v>2.31</v>
          </cell>
          <cell r="J979">
            <v>25</v>
          </cell>
          <cell r="L979" t="str">
            <v>RO</v>
          </cell>
        </row>
        <row r="980">
          <cell r="A980" t="str">
            <v>MSW</v>
          </cell>
          <cell r="D980">
            <v>9</v>
          </cell>
          <cell r="G980">
            <v>2.44</v>
          </cell>
          <cell r="J980">
            <v>25</v>
          </cell>
          <cell r="L980" t="str">
            <v>RO</v>
          </cell>
        </row>
        <row r="981">
          <cell r="A981" t="str">
            <v>MSW</v>
          </cell>
          <cell r="D981">
            <v>9</v>
          </cell>
          <cell r="G981">
            <v>2.8</v>
          </cell>
          <cell r="J981">
            <v>25</v>
          </cell>
          <cell r="L981" t="str">
            <v>RO</v>
          </cell>
        </row>
        <row r="982">
          <cell r="A982" t="str">
            <v>MSW</v>
          </cell>
          <cell r="D982">
            <v>9</v>
          </cell>
          <cell r="G982">
            <v>6.18</v>
          </cell>
          <cell r="J982">
            <v>25</v>
          </cell>
          <cell r="L982" t="str">
            <v>RO</v>
          </cell>
        </row>
        <row r="983">
          <cell r="A983" t="str">
            <v>MSW</v>
          </cell>
          <cell r="D983">
            <v>9</v>
          </cell>
          <cell r="G983">
            <v>2.19</v>
          </cell>
          <cell r="J983">
            <v>25</v>
          </cell>
          <cell r="L983" t="str">
            <v>RO</v>
          </cell>
        </row>
        <row r="984">
          <cell r="A984" t="str">
            <v>MSW</v>
          </cell>
          <cell r="D984">
            <v>9</v>
          </cell>
          <cell r="G984">
            <v>2.54</v>
          </cell>
          <cell r="J984">
            <v>25</v>
          </cell>
          <cell r="L984" t="str">
            <v>RO</v>
          </cell>
        </row>
        <row r="985">
          <cell r="A985" t="str">
            <v>MSW</v>
          </cell>
          <cell r="D985">
            <v>9</v>
          </cell>
          <cell r="G985">
            <v>2.42</v>
          </cell>
          <cell r="J985">
            <v>25</v>
          </cell>
          <cell r="L985" t="str">
            <v>RO</v>
          </cell>
        </row>
        <row r="986">
          <cell r="A986" t="str">
            <v>MSW</v>
          </cell>
          <cell r="D986">
            <v>9</v>
          </cell>
          <cell r="G986">
            <v>2.5</v>
          </cell>
          <cell r="J986">
            <v>25</v>
          </cell>
          <cell r="L986" t="str">
            <v>RO</v>
          </cell>
        </row>
        <row r="987">
          <cell r="A987" t="str">
            <v>MSW</v>
          </cell>
          <cell r="D987">
            <v>9</v>
          </cell>
          <cell r="G987">
            <v>6.19</v>
          </cell>
          <cell r="J987">
            <v>25</v>
          </cell>
          <cell r="L987" t="str">
            <v>RO</v>
          </cell>
        </row>
        <row r="988">
          <cell r="A988" t="str">
            <v>MSW</v>
          </cell>
          <cell r="D988">
            <v>9</v>
          </cell>
          <cell r="G988">
            <v>2.42</v>
          </cell>
          <cell r="J988">
            <v>25</v>
          </cell>
          <cell r="L988" t="str">
            <v>RO</v>
          </cell>
        </row>
        <row r="989">
          <cell r="A989" t="str">
            <v>MSW</v>
          </cell>
          <cell r="D989">
            <v>9</v>
          </cell>
          <cell r="G989">
            <v>2.56</v>
          </cell>
          <cell r="J989">
            <v>25</v>
          </cell>
          <cell r="L989" t="str">
            <v>RO</v>
          </cell>
        </row>
        <row r="990">
          <cell r="A990" t="str">
            <v>MSW</v>
          </cell>
          <cell r="D990">
            <v>9</v>
          </cell>
          <cell r="G990">
            <v>2.23</v>
          </cell>
          <cell r="J990">
            <v>25</v>
          </cell>
          <cell r="L990" t="str">
            <v>RO</v>
          </cell>
        </row>
        <row r="991">
          <cell r="A991" t="str">
            <v>MSW</v>
          </cell>
          <cell r="D991">
            <v>9</v>
          </cell>
          <cell r="G991">
            <v>2.95</v>
          </cell>
          <cell r="J991">
            <v>25</v>
          </cell>
          <cell r="L991" t="str">
            <v>RO</v>
          </cell>
        </row>
        <row r="992">
          <cell r="A992" t="str">
            <v>MSW</v>
          </cell>
          <cell r="D992">
            <v>10</v>
          </cell>
          <cell r="G992">
            <v>5.79</v>
          </cell>
          <cell r="J992">
            <v>25</v>
          </cell>
          <cell r="L992" t="str">
            <v>RO</v>
          </cell>
        </row>
        <row r="993">
          <cell r="A993" t="str">
            <v>MSW</v>
          </cell>
          <cell r="D993">
            <v>10</v>
          </cell>
          <cell r="G993">
            <v>2.37</v>
          </cell>
          <cell r="J993">
            <v>25</v>
          </cell>
          <cell r="L993" t="str">
            <v>RO</v>
          </cell>
        </row>
        <row r="994">
          <cell r="A994" t="str">
            <v>MSW</v>
          </cell>
          <cell r="D994">
            <v>10</v>
          </cell>
          <cell r="G994">
            <v>2.57</v>
          </cell>
          <cell r="J994">
            <v>25</v>
          </cell>
          <cell r="L994" t="str">
            <v>RO</v>
          </cell>
        </row>
        <row r="995">
          <cell r="A995" t="str">
            <v>MSW</v>
          </cell>
          <cell r="D995">
            <v>10</v>
          </cell>
          <cell r="G995">
            <v>2.79</v>
          </cell>
          <cell r="J995">
            <v>25</v>
          </cell>
          <cell r="L995" t="str">
            <v>RO</v>
          </cell>
        </row>
        <row r="996">
          <cell r="A996" t="str">
            <v>MSW</v>
          </cell>
          <cell r="D996">
            <v>10</v>
          </cell>
          <cell r="G996">
            <v>2.75</v>
          </cell>
          <cell r="J996">
            <v>25</v>
          </cell>
          <cell r="L996" t="str">
            <v>RO</v>
          </cell>
        </row>
        <row r="997">
          <cell r="A997" t="str">
            <v>MSW</v>
          </cell>
          <cell r="D997">
            <v>10</v>
          </cell>
          <cell r="G997">
            <v>6.45</v>
          </cell>
          <cell r="J997">
            <v>25</v>
          </cell>
          <cell r="L997" t="str">
            <v>RO</v>
          </cell>
        </row>
        <row r="998">
          <cell r="A998" t="str">
            <v>MSW</v>
          </cell>
          <cell r="D998">
            <v>10</v>
          </cell>
          <cell r="G998">
            <v>2.2200000000000002</v>
          </cell>
          <cell r="J998">
            <v>25</v>
          </cell>
          <cell r="L998" t="str">
            <v>RO</v>
          </cell>
        </row>
        <row r="999">
          <cell r="A999" t="str">
            <v>MSW</v>
          </cell>
          <cell r="D999">
            <v>10</v>
          </cell>
          <cell r="G999">
            <v>2.63</v>
          </cell>
          <cell r="J999">
            <v>25</v>
          </cell>
          <cell r="L999" t="str">
            <v>RO</v>
          </cell>
        </row>
        <row r="1000">
          <cell r="A1000" t="str">
            <v>MSW</v>
          </cell>
          <cell r="D1000">
            <v>10</v>
          </cell>
          <cell r="G1000">
            <v>2.9</v>
          </cell>
          <cell r="J1000">
            <v>25</v>
          </cell>
          <cell r="L1000" t="str">
            <v>RO</v>
          </cell>
        </row>
        <row r="1001">
          <cell r="A1001" t="str">
            <v>MSW</v>
          </cell>
          <cell r="D1001">
            <v>10</v>
          </cell>
          <cell r="G1001">
            <v>2.14</v>
          </cell>
          <cell r="J1001">
            <v>25</v>
          </cell>
          <cell r="L1001" t="str">
            <v>RO</v>
          </cell>
        </row>
        <row r="1002">
          <cell r="A1002" t="str">
            <v>MSW</v>
          </cell>
          <cell r="D1002">
            <v>10</v>
          </cell>
          <cell r="G1002">
            <v>6.43</v>
          </cell>
          <cell r="J1002">
            <v>25</v>
          </cell>
          <cell r="L1002" t="str">
            <v>RO</v>
          </cell>
        </row>
        <row r="1003">
          <cell r="A1003" t="str">
            <v>MSW</v>
          </cell>
          <cell r="D1003">
            <v>10</v>
          </cell>
          <cell r="G1003">
            <v>2.25</v>
          </cell>
          <cell r="J1003">
            <v>25</v>
          </cell>
          <cell r="L1003" t="str">
            <v>RO</v>
          </cell>
        </row>
        <row r="1004">
          <cell r="A1004" t="str">
            <v>MSW</v>
          </cell>
          <cell r="D1004">
            <v>10</v>
          </cell>
          <cell r="G1004">
            <v>2.5499999999999998</v>
          </cell>
          <cell r="J1004">
            <v>25</v>
          </cell>
          <cell r="L1004" t="str">
            <v>RO</v>
          </cell>
        </row>
        <row r="1005">
          <cell r="A1005" t="str">
            <v>MSW</v>
          </cell>
          <cell r="D1005">
            <v>10</v>
          </cell>
          <cell r="G1005">
            <v>2.5</v>
          </cell>
          <cell r="J1005">
            <v>25</v>
          </cell>
          <cell r="L1005" t="str">
            <v>RO</v>
          </cell>
        </row>
        <row r="1006">
          <cell r="A1006" t="str">
            <v>MSW</v>
          </cell>
          <cell r="D1006">
            <v>10</v>
          </cell>
          <cell r="G1006">
            <v>2.63</v>
          </cell>
          <cell r="J1006">
            <v>25</v>
          </cell>
          <cell r="L1006" t="str">
            <v>RO</v>
          </cell>
        </row>
        <row r="1007">
          <cell r="A1007" t="str">
            <v>MSW</v>
          </cell>
          <cell r="D1007">
            <v>10</v>
          </cell>
          <cell r="G1007">
            <v>2.27</v>
          </cell>
          <cell r="J1007">
            <v>25</v>
          </cell>
          <cell r="L1007" t="str">
            <v>RO</v>
          </cell>
        </row>
        <row r="1008">
          <cell r="A1008" t="str">
            <v>MSW</v>
          </cell>
          <cell r="D1008">
            <v>10</v>
          </cell>
          <cell r="G1008">
            <v>2.4900000000000002</v>
          </cell>
          <cell r="J1008">
            <v>25</v>
          </cell>
          <cell r="L1008" t="str">
            <v>RO</v>
          </cell>
        </row>
        <row r="1009">
          <cell r="A1009" t="str">
            <v>MSW</v>
          </cell>
          <cell r="D1009">
            <v>10</v>
          </cell>
          <cell r="G1009">
            <v>6.24</v>
          </cell>
          <cell r="J1009">
            <v>25</v>
          </cell>
          <cell r="L1009" t="str">
            <v>RO</v>
          </cell>
        </row>
        <row r="1010">
          <cell r="A1010" t="str">
            <v>MSW</v>
          </cell>
          <cell r="D1010">
            <v>10</v>
          </cell>
          <cell r="G1010">
            <v>2.4</v>
          </cell>
          <cell r="J1010">
            <v>25</v>
          </cell>
          <cell r="L1010" t="str">
            <v>RO</v>
          </cell>
        </row>
        <row r="1011">
          <cell r="A1011" t="str">
            <v>MSW</v>
          </cell>
          <cell r="D1011">
            <v>10</v>
          </cell>
          <cell r="G1011">
            <v>2.83</v>
          </cell>
          <cell r="J1011">
            <v>25</v>
          </cell>
          <cell r="L1011" t="str">
            <v>RO</v>
          </cell>
        </row>
        <row r="1012">
          <cell r="A1012" t="str">
            <v>MSW</v>
          </cell>
          <cell r="D1012">
            <v>10</v>
          </cell>
          <cell r="G1012">
            <v>6.77</v>
          </cell>
          <cell r="J1012">
            <v>25</v>
          </cell>
          <cell r="L1012" t="str">
            <v>RO</v>
          </cell>
        </row>
        <row r="1013">
          <cell r="A1013" t="str">
            <v>MSW</v>
          </cell>
          <cell r="D1013">
            <v>11</v>
          </cell>
          <cell r="G1013">
            <v>2.38</v>
          </cell>
          <cell r="J1013">
            <v>25</v>
          </cell>
          <cell r="L1013" t="str">
            <v>RO</v>
          </cell>
        </row>
        <row r="1014">
          <cell r="A1014" t="str">
            <v>MSW</v>
          </cell>
          <cell r="D1014">
            <v>11</v>
          </cell>
          <cell r="G1014">
            <v>2.67</v>
          </cell>
          <cell r="J1014">
            <v>25</v>
          </cell>
          <cell r="L1014" t="str">
            <v>RO</v>
          </cell>
        </row>
        <row r="1015">
          <cell r="A1015" t="str">
            <v>MSW</v>
          </cell>
          <cell r="D1015">
            <v>11</v>
          </cell>
          <cell r="G1015">
            <v>2.5</v>
          </cell>
          <cell r="J1015">
            <v>25</v>
          </cell>
          <cell r="L1015" t="str">
            <v>RO</v>
          </cell>
        </row>
        <row r="1016">
          <cell r="A1016" t="str">
            <v>MSW</v>
          </cell>
          <cell r="D1016">
            <v>11</v>
          </cell>
          <cell r="G1016">
            <v>3</v>
          </cell>
          <cell r="J1016">
            <v>25</v>
          </cell>
          <cell r="L1016" t="str">
            <v>RO</v>
          </cell>
        </row>
        <row r="1017">
          <cell r="A1017" t="str">
            <v>MSW</v>
          </cell>
          <cell r="D1017">
            <v>11</v>
          </cell>
          <cell r="G1017">
            <v>6.93</v>
          </cell>
          <cell r="J1017">
            <v>25</v>
          </cell>
          <cell r="L1017" t="str">
            <v>RO</v>
          </cell>
        </row>
        <row r="1018">
          <cell r="A1018" t="str">
            <v>MSW</v>
          </cell>
          <cell r="D1018">
            <v>11</v>
          </cell>
          <cell r="G1018">
            <v>2.38</v>
          </cell>
          <cell r="J1018">
            <v>25</v>
          </cell>
          <cell r="L1018" t="str">
            <v>RO</v>
          </cell>
        </row>
        <row r="1019">
          <cell r="A1019" t="str">
            <v>MSW</v>
          </cell>
          <cell r="D1019">
            <v>11</v>
          </cell>
          <cell r="G1019">
            <v>2.64</v>
          </cell>
          <cell r="J1019">
            <v>25</v>
          </cell>
          <cell r="L1019" t="str">
            <v>RO</v>
          </cell>
        </row>
        <row r="1020">
          <cell r="A1020" t="str">
            <v>MSW</v>
          </cell>
          <cell r="D1020">
            <v>11</v>
          </cell>
          <cell r="G1020">
            <v>2.75</v>
          </cell>
          <cell r="J1020">
            <v>25</v>
          </cell>
          <cell r="L1020" t="str">
            <v>RO</v>
          </cell>
        </row>
        <row r="1021">
          <cell r="A1021" t="str">
            <v>MSW</v>
          </cell>
          <cell r="D1021">
            <v>11</v>
          </cell>
          <cell r="G1021">
            <v>3.16</v>
          </cell>
          <cell r="J1021">
            <v>25</v>
          </cell>
          <cell r="L1021" t="str">
            <v>RO</v>
          </cell>
        </row>
        <row r="1022">
          <cell r="A1022" t="str">
            <v>MSW</v>
          </cell>
          <cell r="D1022">
            <v>11</v>
          </cell>
          <cell r="G1022">
            <v>6.73</v>
          </cell>
          <cell r="J1022">
            <v>25</v>
          </cell>
          <cell r="L1022" t="str">
            <v>RO</v>
          </cell>
        </row>
        <row r="1023">
          <cell r="A1023" t="str">
            <v>MSW</v>
          </cell>
          <cell r="D1023">
            <v>11</v>
          </cell>
          <cell r="G1023">
            <v>2.42</v>
          </cell>
          <cell r="J1023">
            <v>25</v>
          </cell>
          <cell r="L1023" t="str">
            <v>RO</v>
          </cell>
        </row>
        <row r="1024">
          <cell r="A1024" t="str">
            <v>MSW</v>
          </cell>
          <cell r="D1024">
            <v>11</v>
          </cell>
          <cell r="G1024">
            <v>2.84</v>
          </cell>
          <cell r="J1024">
            <v>25</v>
          </cell>
          <cell r="L1024" t="str">
            <v>RO</v>
          </cell>
        </row>
        <row r="1025">
          <cell r="A1025" t="str">
            <v>MSW</v>
          </cell>
          <cell r="D1025">
            <v>11</v>
          </cell>
          <cell r="G1025">
            <v>2.72</v>
          </cell>
          <cell r="J1025">
            <v>25</v>
          </cell>
          <cell r="L1025" t="str">
            <v>RO</v>
          </cell>
        </row>
        <row r="1026">
          <cell r="A1026" t="str">
            <v>MSW</v>
          </cell>
          <cell r="D1026">
            <v>11</v>
          </cell>
          <cell r="G1026">
            <v>6.84</v>
          </cell>
          <cell r="J1026">
            <v>25</v>
          </cell>
          <cell r="L1026" t="str">
            <v>RO</v>
          </cell>
        </row>
        <row r="1027">
          <cell r="A1027" t="str">
            <v>MSW</v>
          </cell>
          <cell r="D1027">
            <v>11</v>
          </cell>
          <cell r="G1027">
            <v>2.39</v>
          </cell>
          <cell r="J1027">
            <v>25</v>
          </cell>
          <cell r="L1027" t="str">
            <v>RO</v>
          </cell>
        </row>
        <row r="1028">
          <cell r="A1028" t="str">
            <v>MSW</v>
          </cell>
          <cell r="D1028">
            <v>11</v>
          </cell>
          <cell r="G1028">
            <v>2.94</v>
          </cell>
          <cell r="J1028">
            <v>25</v>
          </cell>
          <cell r="L1028" t="str">
            <v>RO</v>
          </cell>
        </row>
        <row r="1029">
          <cell r="A1029" t="str">
            <v>MSW</v>
          </cell>
          <cell r="D1029">
            <v>11</v>
          </cell>
          <cell r="G1029">
            <v>4.41</v>
          </cell>
          <cell r="J1029">
            <v>25</v>
          </cell>
          <cell r="L1029" t="str">
            <v>RO</v>
          </cell>
        </row>
        <row r="1030">
          <cell r="A1030" t="str">
            <v>MSW</v>
          </cell>
          <cell r="D1030">
            <v>11</v>
          </cell>
          <cell r="G1030">
            <v>2.87</v>
          </cell>
          <cell r="J1030">
            <v>25</v>
          </cell>
          <cell r="L1030" t="str">
            <v>RO</v>
          </cell>
        </row>
        <row r="1031">
          <cell r="A1031" t="str">
            <v>MSW</v>
          </cell>
          <cell r="D1031">
            <v>11</v>
          </cell>
          <cell r="G1031">
            <v>3.37</v>
          </cell>
          <cell r="J1031">
            <v>25</v>
          </cell>
          <cell r="L1031" t="str">
            <v>RO</v>
          </cell>
        </row>
        <row r="1032">
          <cell r="A1032" t="str">
            <v>MSW</v>
          </cell>
          <cell r="D1032">
            <v>11</v>
          </cell>
          <cell r="G1032">
            <v>2.59</v>
          </cell>
          <cell r="J1032">
            <v>25</v>
          </cell>
          <cell r="L1032" t="str">
            <v>RO</v>
          </cell>
        </row>
        <row r="1033">
          <cell r="A1033" t="str">
            <v>MSW</v>
          </cell>
          <cell r="D1033">
            <v>11</v>
          </cell>
          <cell r="G1033">
            <v>2.79</v>
          </cell>
          <cell r="J1033">
            <v>25</v>
          </cell>
          <cell r="L1033" t="str">
            <v>RO</v>
          </cell>
        </row>
        <row r="1034">
          <cell r="A1034" t="str">
            <v>MSW</v>
          </cell>
          <cell r="D1034">
            <v>12</v>
          </cell>
          <cell r="G1034">
            <v>3.14</v>
          </cell>
          <cell r="J1034">
            <v>25</v>
          </cell>
          <cell r="L1034" t="str">
            <v>RO</v>
          </cell>
        </row>
        <row r="1035">
          <cell r="A1035" t="str">
            <v>MSW</v>
          </cell>
          <cell r="D1035">
            <v>12</v>
          </cell>
          <cell r="G1035">
            <v>3</v>
          </cell>
          <cell r="J1035">
            <v>25</v>
          </cell>
          <cell r="L1035" t="str">
            <v>RO</v>
          </cell>
        </row>
        <row r="1036">
          <cell r="A1036" t="str">
            <v>MSW</v>
          </cell>
          <cell r="D1036">
            <v>12</v>
          </cell>
          <cell r="G1036">
            <v>6.46</v>
          </cell>
          <cell r="J1036">
            <v>25</v>
          </cell>
          <cell r="L1036" t="str">
            <v>RO</v>
          </cell>
        </row>
        <row r="1037">
          <cell r="A1037" t="str">
            <v>MSW</v>
          </cell>
          <cell r="D1037">
            <v>12</v>
          </cell>
          <cell r="G1037">
            <v>3.48</v>
          </cell>
          <cell r="J1037">
            <v>25</v>
          </cell>
          <cell r="L1037" t="str">
            <v>RO</v>
          </cell>
        </row>
        <row r="1038">
          <cell r="A1038" t="str">
            <v>MSW</v>
          </cell>
          <cell r="D1038">
            <v>12</v>
          </cell>
          <cell r="G1038">
            <v>2.85</v>
          </cell>
          <cell r="J1038">
            <v>25</v>
          </cell>
          <cell r="L1038" t="str">
            <v>RO</v>
          </cell>
        </row>
        <row r="1039">
          <cell r="A1039" t="str">
            <v>MSW</v>
          </cell>
          <cell r="D1039">
            <v>12</v>
          </cell>
          <cell r="G1039">
            <v>2.37</v>
          </cell>
          <cell r="J1039">
            <v>25</v>
          </cell>
          <cell r="L1039" t="str">
            <v>RO</v>
          </cell>
        </row>
        <row r="1040">
          <cell r="A1040" t="str">
            <v>MSW</v>
          </cell>
          <cell r="D1040">
            <v>12</v>
          </cell>
          <cell r="G1040">
            <v>3.05</v>
          </cell>
          <cell r="J1040">
            <v>25</v>
          </cell>
          <cell r="L1040" t="str">
            <v>RO</v>
          </cell>
        </row>
        <row r="1041">
          <cell r="A1041" t="str">
            <v>MSW</v>
          </cell>
          <cell r="D1041">
            <v>12</v>
          </cell>
          <cell r="G1041">
            <v>7.19</v>
          </cell>
          <cell r="J1041">
            <v>25</v>
          </cell>
          <cell r="L1041" t="str">
            <v>RO</v>
          </cell>
        </row>
        <row r="1042">
          <cell r="A1042" t="str">
            <v>MSW</v>
          </cell>
          <cell r="D1042">
            <v>12</v>
          </cell>
          <cell r="G1042">
            <v>2.71</v>
          </cell>
          <cell r="J1042">
            <v>25</v>
          </cell>
          <cell r="L1042" t="str">
            <v>RO</v>
          </cell>
        </row>
        <row r="1043">
          <cell r="A1043" t="str">
            <v>MSW</v>
          </cell>
          <cell r="D1043">
            <v>12</v>
          </cell>
          <cell r="G1043">
            <v>3.4</v>
          </cell>
          <cell r="J1043">
            <v>25</v>
          </cell>
          <cell r="L1043" t="str">
            <v>RO</v>
          </cell>
        </row>
        <row r="1044">
          <cell r="A1044" t="str">
            <v>MSW</v>
          </cell>
          <cell r="D1044">
            <v>12</v>
          </cell>
          <cell r="G1044">
            <v>2.35</v>
          </cell>
          <cell r="J1044">
            <v>25</v>
          </cell>
          <cell r="L1044" t="str">
            <v>RO</v>
          </cell>
        </row>
        <row r="1045">
          <cell r="A1045" t="str">
            <v>MSW</v>
          </cell>
          <cell r="D1045">
            <v>12</v>
          </cell>
          <cell r="G1045">
            <v>2.91</v>
          </cell>
          <cell r="J1045">
            <v>25</v>
          </cell>
          <cell r="L1045" t="str">
            <v>RO</v>
          </cell>
        </row>
        <row r="1046">
          <cell r="A1046" t="str">
            <v>MSW</v>
          </cell>
          <cell r="D1046">
            <v>12</v>
          </cell>
          <cell r="G1046">
            <v>6.84</v>
          </cell>
          <cell r="J1046">
            <v>25</v>
          </cell>
          <cell r="L1046" t="str">
            <v>RO</v>
          </cell>
        </row>
        <row r="1047">
          <cell r="A1047" t="str">
            <v>MSW</v>
          </cell>
          <cell r="D1047">
            <v>12</v>
          </cell>
          <cell r="G1047">
            <v>2.4900000000000002</v>
          </cell>
          <cell r="J1047">
            <v>25</v>
          </cell>
          <cell r="L1047" t="str">
            <v>RO</v>
          </cell>
        </row>
        <row r="1048">
          <cell r="A1048" t="str">
            <v>MSW</v>
          </cell>
          <cell r="D1048">
            <v>12</v>
          </cell>
          <cell r="G1048">
            <v>2.4700000000000002</v>
          </cell>
          <cell r="J1048">
            <v>25</v>
          </cell>
          <cell r="L1048" t="str">
            <v>RO</v>
          </cell>
        </row>
        <row r="1049">
          <cell r="A1049" t="str">
            <v>MSW</v>
          </cell>
          <cell r="D1049">
            <v>12</v>
          </cell>
          <cell r="G1049">
            <v>2.87</v>
          </cell>
          <cell r="J1049">
            <v>25</v>
          </cell>
          <cell r="L1049" t="str">
            <v>RO</v>
          </cell>
        </row>
        <row r="1050">
          <cell r="A1050" t="str">
            <v>MSW</v>
          </cell>
          <cell r="D1050">
            <v>12</v>
          </cell>
          <cell r="G1050">
            <v>5.0999999999999996</v>
          </cell>
          <cell r="J1050">
            <v>25</v>
          </cell>
          <cell r="L1050" t="str">
            <v>RO</v>
          </cell>
        </row>
        <row r="1051">
          <cell r="A1051" t="str">
            <v>MSW</v>
          </cell>
          <cell r="D1051">
            <v>12</v>
          </cell>
          <cell r="G1051">
            <v>3.64</v>
          </cell>
          <cell r="J1051">
            <v>25</v>
          </cell>
          <cell r="L1051" t="str">
            <v>RO</v>
          </cell>
        </row>
        <row r="1052">
          <cell r="A1052" t="str">
            <v>MSW</v>
          </cell>
          <cell r="D1052">
            <v>12</v>
          </cell>
          <cell r="G1052">
            <v>1.85</v>
          </cell>
          <cell r="J1052">
            <v>25</v>
          </cell>
          <cell r="L1052" t="str">
            <v>RO</v>
          </cell>
        </row>
        <row r="1053">
          <cell r="A1053" t="str">
            <v>MSW</v>
          </cell>
          <cell r="D1053">
            <v>12</v>
          </cell>
          <cell r="G1053">
            <v>2.4500000000000002</v>
          </cell>
          <cell r="J1053">
            <v>25</v>
          </cell>
          <cell r="L1053" t="str">
            <v>RO</v>
          </cell>
        </row>
        <row r="1054">
          <cell r="A1054" t="str">
            <v>MSW</v>
          </cell>
          <cell r="D1054">
            <v>12</v>
          </cell>
          <cell r="G1054">
            <v>3.21</v>
          </cell>
          <cell r="J1054">
            <v>25</v>
          </cell>
          <cell r="L1054" t="str">
            <v>RO</v>
          </cell>
        </row>
        <row r="1055">
          <cell r="A1055" t="str">
            <v>MSW</v>
          </cell>
          <cell r="D1055">
            <v>12</v>
          </cell>
          <cell r="G1055">
            <v>2.2999999999999998</v>
          </cell>
          <cell r="J1055">
            <v>25</v>
          </cell>
          <cell r="L1055" t="str">
            <v>RO</v>
          </cell>
        </row>
        <row r="1056">
          <cell r="A1056" t="str">
            <v>MSW</v>
          </cell>
          <cell r="D1056">
            <v>1</v>
          </cell>
          <cell r="G1056">
            <v>0.82</v>
          </cell>
          <cell r="J1056">
            <v>25</v>
          </cell>
          <cell r="L1056" t="str">
            <v>RO</v>
          </cell>
        </row>
        <row r="1057">
          <cell r="A1057" t="str">
            <v>RCY</v>
          </cell>
          <cell r="D1057">
            <v>1</v>
          </cell>
          <cell r="G1057">
            <v>1.3</v>
          </cell>
          <cell r="J1057">
            <v>25</v>
          </cell>
          <cell r="L1057" t="str">
            <v>RO</v>
          </cell>
        </row>
        <row r="1058">
          <cell r="A1058" t="str">
            <v>MSW</v>
          </cell>
          <cell r="D1058">
            <v>1</v>
          </cell>
          <cell r="G1058">
            <v>1.39</v>
          </cell>
          <cell r="J1058">
            <v>25</v>
          </cell>
          <cell r="L1058" t="str">
            <v>RO</v>
          </cell>
        </row>
        <row r="1059">
          <cell r="A1059" t="str">
            <v>MSW</v>
          </cell>
          <cell r="D1059">
            <v>1</v>
          </cell>
          <cell r="G1059">
            <v>1.25</v>
          </cell>
          <cell r="J1059">
            <v>25</v>
          </cell>
          <cell r="L1059" t="str">
            <v>RO</v>
          </cell>
        </row>
        <row r="1060">
          <cell r="A1060" t="str">
            <v>MSW</v>
          </cell>
          <cell r="D1060">
            <v>2</v>
          </cell>
          <cell r="G1060">
            <v>1.32</v>
          </cell>
          <cell r="J1060">
            <v>25</v>
          </cell>
          <cell r="L1060" t="str">
            <v>RO</v>
          </cell>
        </row>
        <row r="1061">
          <cell r="A1061" t="str">
            <v>MSW</v>
          </cell>
          <cell r="D1061">
            <v>2</v>
          </cell>
          <cell r="G1061">
            <v>1.3</v>
          </cell>
          <cell r="J1061">
            <v>25</v>
          </cell>
          <cell r="L1061" t="str">
            <v>RO</v>
          </cell>
        </row>
        <row r="1062">
          <cell r="A1062" t="str">
            <v>MSW</v>
          </cell>
          <cell r="D1062">
            <v>2</v>
          </cell>
          <cell r="G1062">
            <v>1.42</v>
          </cell>
          <cell r="J1062">
            <v>25</v>
          </cell>
          <cell r="L1062" t="str">
            <v>RO</v>
          </cell>
        </row>
        <row r="1063">
          <cell r="A1063" t="str">
            <v>MSW</v>
          </cell>
          <cell r="D1063">
            <v>2</v>
          </cell>
          <cell r="G1063">
            <v>1.39</v>
          </cell>
          <cell r="J1063">
            <v>25</v>
          </cell>
          <cell r="L1063" t="str">
            <v>RO</v>
          </cell>
        </row>
        <row r="1064">
          <cell r="A1064" t="str">
            <v>MSW</v>
          </cell>
          <cell r="D1064">
            <v>3</v>
          </cell>
          <cell r="G1064">
            <v>1.17</v>
          </cell>
          <cell r="J1064">
            <v>25</v>
          </cell>
          <cell r="L1064" t="str">
            <v>RO</v>
          </cell>
        </row>
        <row r="1065">
          <cell r="A1065" t="str">
            <v>MSW</v>
          </cell>
          <cell r="D1065">
            <v>3</v>
          </cell>
          <cell r="G1065">
            <v>1.77</v>
          </cell>
          <cell r="J1065">
            <v>25</v>
          </cell>
          <cell r="L1065" t="str">
            <v>RO</v>
          </cell>
        </row>
        <row r="1066">
          <cell r="A1066" t="str">
            <v>MSW</v>
          </cell>
          <cell r="D1066">
            <v>3</v>
          </cell>
          <cell r="G1066">
            <v>1.33</v>
          </cell>
          <cell r="J1066">
            <v>25</v>
          </cell>
          <cell r="L1066" t="str">
            <v>RO</v>
          </cell>
        </row>
        <row r="1067">
          <cell r="A1067" t="str">
            <v>MSW</v>
          </cell>
          <cell r="D1067">
            <v>3</v>
          </cell>
          <cell r="G1067">
            <v>1.41</v>
          </cell>
          <cell r="J1067">
            <v>25</v>
          </cell>
          <cell r="L1067" t="str">
            <v>RO</v>
          </cell>
        </row>
        <row r="1068">
          <cell r="A1068" t="str">
            <v>MSW</v>
          </cell>
          <cell r="D1068">
            <v>3</v>
          </cell>
          <cell r="G1068">
            <v>1.1599999999999999</v>
          </cell>
          <cell r="J1068">
            <v>25</v>
          </cell>
          <cell r="L1068" t="str">
            <v>RO</v>
          </cell>
        </row>
        <row r="1069">
          <cell r="A1069" t="str">
            <v>MSW</v>
          </cell>
          <cell r="D1069">
            <v>4</v>
          </cell>
          <cell r="G1069">
            <v>1.38</v>
          </cell>
          <cell r="J1069">
            <v>25</v>
          </cell>
          <cell r="L1069" t="str">
            <v>RO</v>
          </cell>
        </row>
        <row r="1070">
          <cell r="A1070" t="str">
            <v>MSW</v>
          </cell>
          <cell r="D1070">
            <v>4</v>
          </cell>
          <cell r="G1070">
            <v>1.27</v>
          </cell>
          <cell r="J1070">
            <v>25</v>
          </cell>
          <cell r="L1070" t="str">
            <v>RO</v>
          </cell>
        </row>
        <row r="1071">
          <cell r="A1071" t="str">
            <v>MSW</v>
          </cell>
          <cell r="D1071">
            <v>4</v>
          </cell>
          <cell r="G1071">
            <v>1.1599999999999999</v>
          </cell>
          <cell r="J1071">
            <v>25</v>
          </cell>
          <cell r="L1071" t="str">
            <v>RO</v>
          </cell>
        </row>
        <row r="1072">
          <cell r="A1072" t="str">
            <v>MSW</v>
          </cell>
          <cell r="D1072">
            <v>4</v>
          </cell>
          <cell r="G1072">
            <v>1.22</v>
          </cell>
          <cell r="J1072">
            <v>25</v>
          </cell>
          <cell r="L1072" t="str">
            <v>RO</v>
          </cell>
        </row>
        <row r="1073">
          <cell r="A1073" t="str">
            <v>MSW</v>
          </cell>
          <cell r="D1073">
            <v>5</v>
          </cell>
          <cell r="G1073">
            <v>2.5299999999999998</v>
          </cell>
          <cell r="J1073">
            <v>25</v>
          </cell>
          <cell r="L1073" t="str">
            <v>RO</v>
          </cell>
        </row>
        <row r="1074">
          <cell r="A1074" t="str">
            <v>MSW</v>
          </cell>
          <cell r="D1074">
            <v>5</v>
          </cell>
          <cell r="G1074">
            <v>1.21</v>
          </cell>
          <cell r="J1074">
            <v>25</v>
          </cell>
          <cell r="L1074" t="str">
            <v>RO</v>
          </cell>
        </row>
        <row r="1075">
          <cell r="A1075" t="str">
            <v>MSW</v>
          </cell>
          <cell r="D1075">
            <v>5</v>
          </cell>
          <cell r="G1075">
            <v>1.31</v>
          </cell>
          <cell r="J1075">
            <v>25</v>
          </cell>
          <cell r="L1075" t="str">
            <v>RO</v>
          </cell>
        </row>
        <row r="1076">
          <cell r="A1076" t="str">
            <v>MSW</v>
          </cell>
          <cell r="D1076">
            <v>5</v>
          </cell>
          <cell r="G1076">
            <v>1.1399999999999999</v>
          </cell>
          <cell r="J1076">
            <v>25</v>
          </cell>
          <cell r="L1076" t="str">
            <v>RO</v>
          </cell>
        </row>
        <row r="1077">
          <cell r="A1077" t="str">
            <v>MSW</v>
          </cell>
          <cell r="D1077">
            <v>5</v>
          </cell>
          <cell r="G1077">
            <v>1.1000000000000001</v>
          </cell>
          <cell r="J1077">
            <v>25</v>
          </cell>
          <cell r="L1077" t="str">
            <v>RO</v>
          </cell>
        </row>
        <row r="1078">
          <cell r="A1078" t="str">
            <v>MSW</v>
          </cell>
          <cell r="D1078">
            <v>6</v>
          </cell>
          <cell r="G1078">
            <v>1.2</v>
          </cell>
          <cell r="J1078">
            <v>25</v>
          </cell>
          <cell r="L1078" t="str">
            <v>RO</v>
          </cell>
        </row>
        <row r="1079">
          <cell r="A1079" t="str">
            <v>MSW</v>
          </cell>
          <cell r="D1079">
            <v>6</v>
          </cell>
          <cell r="G1079">
            <v>1.23</v>
          </cell>
          <cell r="J1079">
            <v>25</v>
          </cell>
          <cell r="L1079" t="str">
            <v>RO</v>
          </cell>
        </row>
        <row r="1080">
          <cell r="A1080" t="str">
            <v>MSW</v>
          </cell>
          <cell r="D1080">
            <v>6</v>
          </cell>
          <cell r="G1080">
            <v>2.2200000000000002</v>
          </cell>
          <cell r="J1080">
            <v>25</v>
          </cell>
          <cell r="L1080" t="str">
            <v>RO</v>
          </cell>
        </row>
        <row r="1081">
          <cell r="A1081" t="str">
            <v>MSW</v>
          </cell>
          <cell r="D1081">
            <v>6</v>
          </cell>
          <cell r="G1081">
            <v>2.4500000000000002</v>
          </cell>
          <cell r="J1081">
            <v>25</v>
          </cell>
          <cell r="L1081" t="str">
            <v>RO</v>
          </cell>
        </row>
        <row r="1082">
          <cell r="A1082" t="str">
            <v>MSW</v>
          </cell>
          <cell r="D1082">
            <v>7</v>
          </cell>
          <cell r="G1082">
            <v>0.97</v>
          </cell>
          <cell r="J1082">
            <v>25</v>
          </cell>
          <cell r="L1082" t="str">
            <v>RO</v>
          </cell>
        </row>
        <row r="1083">
          <cell r="A1083" t="str">
            <v>MSW</v>
          </cell>
          <cell r="D1083">
            <v>7</v>
          </cell>
          <cell r="G1083">
            <v>1.23</v>
          </cell>
          <cell r="J1083">
            <v>25</v>
          </cell>
          <cell r="L1083" t="str">
            <v>RO</v>
          </cell>
        </row>
        <row r="1084">
          <cell r="A1084" t="str">
            <v>MSW</v>
          </cell>
          <cell r="D1084">
            <v>7</v>
          </cell>
          <cell r="G1084">
            <v>1.21</v>
          </cell>
          <cell r="J1084">
            <v>25</v>
          </cell>
          <cell r="L1084" t="str">
            <v>RO</v>
          </cell>
        </row>
        <row r="1085">
          <cell r="A1085" t="str">
            <v>MSW</v>
          </cell>
          <cell r="D1085">
            <v>7</v>
          </cell>
          <cell r="G1085">
            <v>1.32</v>
          </cell>
          <cell r="J1085">
            <v>25</v>
          </cell>
          <cell r="L1085" t="str">
            <v>RO</v>
          </cell>
        </row>
        <row r="1086">
          <cell r="A1086" t="str">
            <v>MSW</v>
          </cell>
          <cell r="D1086">
            <v>8</v>
          </cell>
          <cell r="G1086">
            <v>1.25</v>
          </cell>
          <cell r="J1086">
            <v>25</v>
          </cell>
          <cell r="L1086" t="str">
            <v>RO</v>
          </cell>
        </row>
        <row r="1087">
          <cell r="A1087" t="str">
            <v>MSW</v>
          </cell>
          <cell r="D1087">
            <v>8</v>
          </cell>
          <cell r="G1087">
            <v>1.37</v>
          </cell>
          <cell r="J1087">
            <v>25</v>
          </cell>
          <cell r="L1087" t="str">
            <v>RO</v>
          </cell>
        </row>
        <row r="1088">
          <cell r="A1088" t="str">
            <v>MSW</v>
          </cell>
          <cell r="D1088">
            <v>8</v>
          </cell>
          <cell r="G1088">
            <v>1.32</v>
          </cell>
          <cell r="J1088">
            <v>25</v>
          </cell>
          <cell r="L1088" t="str">
            <v>RO</v>
          </cell>
        </row>
        <row r="1089">
          <cell r="A1089" t="str">
            <v>MSW</v>
          </cell>
          <cell r="D1089">
            <v>8</v>
          </cell>
          <cell r="G1089">
            <v>1.3</v>
          </cell>
          <cell r="J1089">
            <v>25</v>
          </cell>
          <cell r="L1089" t="str">
            <v>RO</v>
          </cell>
        </row>
        <row r="1090">
          <cell r="A1090" t="str">
            <v>MSW</v>
          </cell>
          <cell r="D1090">
            <v>8</v>
          </cell>
          <cell r="G1090">
            <v>1.31</v>
          </cell>
          <cell r="J1090">
            <v>25</v>
          </cell>
          <cell r="L1090" t="str">
            <v>RO</v>
          </cell>
        </row>
        <row r="1091">
          <cell r="A1091" t="str">
            <v>MSW</v>
          </cell>
          <cell r="D1091">
            <v>9</v>
          </cell>
          <cell r="G1091">
            <v>1.01</v>
          </cell>
          <cell r="J1091">
            <v>25</v>
          </cell>
          <cell r="L1091" t="str">
            <v>RO</v>
          </cell>
        </row>
        <row r="1092">
          <cell r="A1092" t="str">
            <v>MSW</v>
          </cell>
          <cell r="D1092">
            <v>9</v>
          </cell>
          <cell r="G1092">
            <v>1.26</v>
          </cell>
          <cell r="J1092">
            <v>25</v>
          </cell>
          <cell r="L1092" t="str">
            <v>RO</v>
          </cell>
        </row>
        <row r="1093">
          <cell r="A1093" t="str">
            <v>MSW</v>
          </cell>
          <cell r="D1093">
            <v>9</v>
          </cell>
          <cell r="G1093">
            <v>1.37</v>
          </cell>
          <cell r="J1093">
            <v>25</v>
          </cell>
          <cell r="L1093" t="str">
            <v>RO</v>
          </cell>
        </row>
        <row r="1094">
          <cell r="A1094" t="str">
            <v>MSW</v>
          </cell>
          <cell r="D1094">
            <v>9</v>
          </cell>
          <cell r="G1094">
            <v>1.31</v>
          </cell>
          <cell r="J1094">
            <v>25</v>
          </cell>
          <cell r="L1094" t="str">
            <v>RO</v>
          </cell>
        </row>
        <row r="1095">
          <cell r="A1095" t="str">
            <v>MSW</v>
          </cell>
          <cell r="D1095">
            <v>10</v>
          </cell>
          <cell r="G1095">
            <v>1.23</v>
          </cell>
          <cell r="J1095">
            <v>25</v>
          </cell>
          <cell r="L1095" t="str">
            <v>RO</v>
          </cell>
        </row>
        <row r="1096">
          <cell r="A1096" t="str">
            <v>MSW</v>
          </cell>
          <cell r="D1096">
            <v>10</v>
          </cell>
          <cell r="G1096">
            <v>1.35</v>
          </cell>
          <cell r="J1096">
            <v>25</v>
          </cell>
          <cell r="L1096" t="str">
            <v>RO</v>
          </cell>
        </row>
        <row r="1097">
          <cell r="A1097" t="str">
            <v>MSW</v>
          </cell>
          <cell r="D1097">
            <v>10</v>
          </cell>
          <cell r="G1097">
            <v>1.28</v>
          </cell>
          <cell r="J1097">
            <v>25</v>
          </cell>
          <cell r="L1097" t="str">
            <v>RO</v>
          </cell>
        </row>
        <row r="1098">
          <cell r="A1098" t="str">
            <v>MSW</v>
          </cell>
          <cell r="D1098">
            <v>10</v>
          </cell>
          <cell r="G1098">
            <v>1.45</v>
          </cell>
          <cell r="J1098">
            <v>25</v>
          </cell>
          <cell r="L1098" t="str">
            <v>RO</v>
          </cell>
        </row>
        <row r="1099">
          <cell r="A1099" t="str">
            <v>MSW</v>
          </cell>
          <cell r="D1099">
            <v>11</v>
          </cell>
          <cell r="G1099">
            <v>1.31</v>
          </cell>
          <cell r="J1099">
            <v>25</v>
          </cell>
          <cell r="L1099" t="str">
            <v>RO</v>
          </cell>
        </row>
        <row r="1100">
          <cell r="A1100" t="str">
            <v>MSW</v>
          </cell>
          <cell r="D1100">
            <v>11</v>
          </cell>
          <cell r="G1100">
            <v>1.2</v>
          </cell>
          <cell r="J1100">
            <v>25</v>
          </cell>
          <cell r="L1100" t="str">
            <v>RO</v>
          </cell>
        </row>
        <row r="1101">
          <cell r="A1101" t="str">
            <v>MSW</v>
          </cell>
          <cell r="D1101">
            <v>11</v>
          </cell>
          <cell r="G1101">
            <v>1.31</v>
          </cell>
          <cell r="J1101">
            <v>25</v>
          </cell>
          <cell r="L1101" t="str">
            <v>RO</v>
          </cell>
        </row>
        <row r="1102">
          <cell r="A1102" t="str">
            <v>MSW</v>
          </cell>
          <cell r="D1102">
            <v>11</v>
          </cell>
          <cell r="G1102">
            <v>1.75</v>
          </cell>
          <cell r="J1102">
            <v>25</v>
          </cell>
          <cell r="L1102" t="str">
            <v>RO</v>
          </cell>
        </row>
        <row r="1103">
          <cell r="A1103" t="str">
            <v>MSW</v>
          </cell>
          <cell r="D1103">
            <v>11</v>
          </cell>
          <cell r="G1103">
            <v>0.97</v>
          </cell>
          <cell r="J1103">
            <v>25</v>
          </cell>
          <cell r="L1103" t="str">
            <v>RO</v>
          </cell>
        </row>
        <row r="1104">
          <cell r="A1104" t="str">
            <v>MSW</v>
          </cell>
          <cell r="D1104">
            <v>12</v>
          </cell>
          <cell r="G1104">
            <v>1.25</v>
          </cell>
          <cell r="J1104">
            <v>25</v>
          </cell>
          <cell r="L1104" t="str">
            <v>RO</v>
          </cell>
        </row>
        <row r="1105">
          <cell r="A1105" t="str">
            <v>MSW</v>
          </cell>
          <cell r="D1105">
            <v>12</v>
          </cell>
          <cell r="G1105">
            <v>1.33</v>
          </cell>
          <cell r="J1105">
            <v>25</v>
          </cell>
          <cell r="L1105" t="str">
            <v>RO</v>
          </cell>
        </row>
        <row r="1106">
          <cell r="A1106" t="str">
            <v>MSW</v>
          </cell>
          <cell r="D1106">
            <v>12</v>
          </cell>
          <cell r="G1106">
            <v>1.27</v>
          </cell>
          <cell r="J1106">
            <v>25</v>
          </cell>
          <cell r="L1106" t="str">
            <v>RO</v>
          </cell>
        </row>
        <row r="1107">
          <cell r="A1107" t="str">
            <v>MSW</v>
          </cell>
          <cell r="D1107">
            <v>12</v>
          </cell>
          <cell r="G1107">
            <v>0.77</v>
          </cell>
          <cell r="J1107">
            <v>25</v>
          </cell>
          <cell r="L1107" t="str">
            <v>RO</v>
          </cell>
        </row>
        <row r="1108">
          <cell r="A1108" t="str">
            <v>MSW</v>
          </cell>
          <cell r="D1108">
            <v>1</v>
          </cell>
          <cell r="G1108">
            <v>0.96</v>
          </cell>
          <cell r="J1108">
            <v>25</v>
          </cell>
          <cell r="L1108" t="str">
            <v>RO</v>
          </cell>
        </row>
        <row r="1109">
          <cell r="A1109" t="str">
            <v>MSW</v>
          </cell>
          <cell r="D1109">
            <v>1</v>
          </cell>
          <cell r="G1109">
            <v>0.24</v>
          </cell>
          <cell r="J1109">
            <v>25</v>
          </cell>
          <cell r="L1109" t="str">
            <v>RO</v>
          </cell>
        </row>
        <row r="1110">
          <cell r="A1110" t="str">
            <v>MSW</v>
          </cell>
          <cell r="D1110">
            <v>1</v>
          </cell>
          <cell r="G1110">
            <v>0.76</v>
          </cell>
          <cell r="J1110">
            <v>25</v>
          </cell>
          <cell r="L1110" t="str">
            <v>RO</v>
          </cell>
        </row>
        <row r="1111">
          <cell r="A1111" t="str">
            <v>MSW</v>
          </cell>
          <cell r="D1111">
            <v>1</v>
          </cell>
          <cell r="G1111">
            <v>0.76</v>
          </cell>
          <cell r="J1111">
            <v>25</v>
          </cell>
          <cell r="L1111" t="str">
            <v>RO</v>
          </cell>
        </row>
        <row r="1112">
          <cell r="A1112" t="str">
            <v>MSW</v>
          </cell>
          <cell r="D1112">
            <v>1</v>
          </cell>
          <cell r="G1112">
            <v>2.6</v>
          </cell>
          <cell r="J1112">
            <v>25</v>
          </cell>
          <cell r="L1112" t="str">
            <v>RO</v>
          </cell>
        </row>
        <row r="1113">
          <cell r="A1113" t="str">
            <v>MSW</v>
          </cell>
          <cell r="D1113">
            <v>1</v>
          </cell>
          <cell r="G1113">
            <v>0.73</v>
          </cell>
          <cell r="J1113">
            <v>25</v>
          </cell>
          <cell r="L1113" t="str">
            <v>RO</v>
          </cell>
        </row>
        <row r="1114">
          <cell r="A1114" t="str">
            <v>MSW</v>
          </cell>
          <cell r="D1114">
            <v>1</v>
          </cell>
          <cell r="G1114">
            <v>0.8</v>
          </cell>
          <cell r="J1114">
            <v>25</v>
          </cell>
          <cell r="L1114" t="str">
            <v>RO</v>
          </cell>
        </row>
        <row r="1115">
          <cell r="A1115" t="str">
            <v>MSW</v>
          </cell>
          <cell r="D1115">
            <v>1</v>
          </cell>
          <cell r="G1115">
            <v>0.33</v>
          </cell>
          <cell r="J1115">
            <v>25</v>
          </cell>
          <cell r="L1115" t="str">
            <v>RO</v>
          </cell>
        </row>
        <row r="1116">
          <cell r="A1116" t="str">
            <v>MSW</v>
          </cell>
          <cell r="D1116">
            <v>1</v>
          </cell>
          <cell r="G1116">
            <v>0.72</v>
          </cell>
          <cell r="J1116">
            <v>25</v>
          </cell>
          <cell r="L1116" t="str">
            <v>RO</v>
          </cell>
        </row>
        <row r="1117">
          <cell r="A1117" t="str">
            <v>MSW</v>
          </cell>
          <cell r="D1117">
            <v>1</v>
          </cell>
          <cell r="G1117">
            <v>1.04</v>
          </cell>
          <cell r="J1117">
            <v>25</v>
          </cell>
          <cell r="L1117" t="str">
            <v>RO</v>
          </cell>
        </row>
        <row r="1118">
          <cell r="A1118" t="str">
            <v>MSW</v>
          </cell>
          <cell r="D1118">
            <v>1</v>
          </cell>
          <cell r="G1118">
            <v>1.19</v>
          </cell>
          <cell r="J1118">
            <v>25</v>
          </cell>
          <cell r="L1118" t="str">
            <v>RO</v>
          </cell>
        </row>
        <row r="1119">
          <cell r="A1119" t="str">
            <v>MSW</v>
          </cell>
          <cell r="D1119">
            <v>2</v>
          </cell>
          <cell r="G1119">
            <v>0.39</v>
          </cell>
          <cell r="J1119">
            <v>25</v>
          </cell>
          <cell r="L1119" t="str">
            <v>RO</v>
          </cell>
        </row>
        <row r="1120">
          <cell r="A1120" t="str">
            <v>MSW</v>
          </cell>
          <cell r="D1120">
            <v>2</v>
          </cell>
          <cell r="G1120">
            <v>0.54</v>
          </cell>
          <cell r="J1120">
            <v>25</v>
          </cell>
          <cell r="L1120" t="str">
            <v>RO</v>
          </cell>
        </row>
        <row r="1121">
          <cell r="A1121" t="str">
            <v>MSW</v>
          </cell>
          <cell r="D1121">
            <v>2</v>
          </cell>
          <cell r="G1121">
            <v>0.28999999999999998</v>
          </cell>
          <cell r="J1121">
            <v>25</v>
          </cell>
          <cell r="L1121" t="str">
            <v>RO</v>
          </cell>
        </row>
        <row r="1122">
          <cell r="A1122" t="str">
            <v>MSW</v>
          </cell>
          <cell r="D1122">
            <v>2</v>
          </cell>
          <cell r="G1122">
            <v>0.67</v>
          </cell>
          <cell r="J1122">
            <v>25</v>
          </cell>
          <cell r="L1122" t="str">
            <v>RO</v>
          </cell>
        </row>
        <row r="1123">
          <cell r="A1123" t="str">
            <v>MSW</v>
          </cell>
          <cell r="D1123">
            <v>2</v>
          </cell>
          <cell r="G1123">
            <v>0.76</v>
          </cell>
          <cell r="J1123">
            <v>25</v>
          </cell>
          <cell r="L1123" t="str">
            <v>RO</v>
          </cell>
        </row>
        <row r="1124">
          <cell r="A1124" t="str">
            <v>MSW</v>
          </cell>
          <cell r="D1124">
            <v>2</v>
          </cell>
          <cell r="G1124">
            <v>0.72</v>
          </cell>
          <cell r="J1124">
            <v>25</v>
          </cell>
          <cell r="L1124" t="str">
            <v>RO</v>
          </cell>
        </row>
        <row r="1125">
          <cell r="A1125" t="str">
            <v>MSW</v>
          </cell>
          <cell r="D1125">
            <v>2</v>
          </cell>
          <cell r="G1125">
            <v>0.57999999999999996</v>
          </cell>
          <cell r="J1125">
            <v>25</v>
          </cell>
          <cell r="L1125" t="str">
            <v>RO</v>
          </cell>
        </row>
        <row r="1126">
          <cell r="A1126" t="str">
            <v>MSW</v>
          </cell>
          <cell r="D1126">
            <v>2</v>
          </cell>
          <cell r="G1126">
            <v>1.1000000000000001</v>
          </cell>
          <cell r="J1126">
            <v>25</v>
          </cell>
          <cell r="L1126" t="str">
            <v>RO</v>
          </cell>
        </row>
        <row r="1127">
          <cell r="A1127" t="str">
            <v>MSW</v>
          </cell>
          <cell r="D1127">
            <v>2</v>
          </cell>
          <cell r="G1127">
            <v>0.68</v>
          </cell>
          <cell r="J1127">
            <v>25</v>
          </cell>
          <cell r="L1127" t="str">
            <v>RO</v>
          </cell>
        </row>
        <row r="1128">
          <cell r="A1128" t="str">
            <v>MSW</v>
          </cell>
          <cell r="D1128">
            <v>2</v>
          </cell>
          <cell r="G1128">
            <v>0.92</v>
          </cell>
          <cell r="J1128">
            <v>25</v>
          </cell>
          <cell r="L1128" t="str">
            <v>RO</v>
          </cell>
        </row>
        <row r="1129">
          <cell r="A1129" t="str">
            <v>MSW</v>
          </cell>
          <cell r="D1129">
            <v>2</v>
          </cell>
          <cell r="G1129">
            <v>1</v>
          </cell>
          <cell r="J1129">
            <v>25</v>
          </cell>
          <cell r="L1129" t="str">
            <v>RO</v>
          </cell>
        </row>
        <row r="1130">
          <cell r="A1130" t="str">
            <v>MSW</v>
          </cell>
          <cell r="D1130">
            <v>2</v>
          </cell>
          <cell r="G1130">
            <v>0.51</v>
          </cell>
          <cell r="J1130">
            <v>25</v>
          </cell>
          <cell r="L1130" t="str">
            <v>RO</v>
          </cell>
        </row>
        <row r="1131">
          <cell r="A1131" t="str">
            <v>MSW</v>
          </cell>
          <cell r="D1131">
            <v>3</v>
          </cell>
          <cell r="G1131">
            <v>1.23</v>
          </cell>
          <cell r="J1131">
            <v>25</v>
          </cell>
          <cell r="L1131" t="str">
            <v>RO</v>
          </cell>
        </row>
        <row r="1132">
          <cell r="A1132" t="str">
            <v>MSW</v>
          </cell>
          <cell r="D1132">
            <v>3</v>
          </cell>
          <cell r="G1132">
            <v>0.78</v>
          </cell>
          <cell r="J1132">
            <v>25</v>
          </cell>
          <cell r="L1132" t="str">
            <v>RO</v>
          </cell>
        </row>
        <row r="1133">
          <cell r="A1133" t="str">
            <v>MSW</v>
          </cell>
          <cell r="D1133">
            <v>3</v>
          </cell>
          <cell r="G1133">
            <v>0.72</v>
          </cell>
          <cell r="J1133">
            <v>25</v>
          </cell>
          <cell r="L1133" t="str">
            <v>RO</v>
          </cell>
        </row>
        <row r="1134">
          <cell r="A1134" t="str">
            <v>MSW</v>
          </cell>
          <cell r="D1134">
            <v>3</v>
          </cell>
          <cell r="G1134">
            <v>1.28</v>
          </cell>
          <cell r="J1134">
            <v>25</v>
          </cell>
          <cell r="L1134" t="str">
            <v>RO</v>
          </cell>
        </row>
        <row r="1135">
          <cell r="A1135" t="str">
            <v>MSW</v>
          </cell>
          <cell r="D1135">
            <v>3</v>
          </cell>
          <cell r="G1135">
            <v>1.0900000000000001</v>
          </cell>
          <cell r="J1135">
            <v>25</v>
          </cell>
          <cell r="L1135" t="str">
            <v>RO</v>
          </cell>
        </row>
        <row r="1136">
          <cell r="A1136" t="str">
            <v>MSW</v>
          </cell>
          <cell r="D1136">
            <v>3</v>
          </cell>
          <cell r="G1136">
            <v>0.54</v>
          </cell>
          <cell r="J1136">
            <v>25</v>
          </cell>
          <cell r="L1136" t="str">
            <v>RO</v>
          </cell>
        </row>
        <row r="1137">
          <cell r="A1137" t="str">
            <v>MSW</v>
          </cell>
          <cell r="D1137">
            <v>3</v>
          </cell>
          <cell r="G1137">
            <v>1.03</v>
          </cell>
          <cell r="J1137">
            <v>25</v>
          </cell>
          <cell r="L1137" t="str">
            <v>RO</v>
          </cell>
        </row>
        <row r="1138">
          <cell r="A1138" t="str">
            <v>MSW</v>
          </cell>
          <cell r="D1138">
            <v>3</v>
          </cell>
          <cell r="G1138">
            <v>0.64</v>
          </cell>
          <cell r="J1138">
            <v>25</v>
          </cell>
          <cell r="L1138" t="str">
            <v>RO</v>
          </cell>
        </row>
        <row r="1139">
          <cell r="A1139" t="str">
            <v>MSW</v>
          </cell>
          <cell r="D1139">
            <v>3</v>
          </cell>
          <cell r="G1139">
            <v>0.62</v>
          </cell>
          <cell r="J1139">
            <v>25</v>
          </cell>
          <cell r="L1139" t="str">
            <v>RO</v>
          </cell>
        </row>
        <row r="1140">
          <cell r="A1140" t="str">
            <v>MSW</v>
          </cell>
          <cell r="D1140">
            <v>3</v>
          </cell>
          <cell r="G1140">
            <v>0.8</v>
          </cell>
          <cell r="J1140">
            <v>25</v>
          </cell>
          <cell r="L1140" t="str">
            <v>RO</v>
          </cell>
        </row>
        <row r="1141">
          <cell r="A1141" t="str">
            <v>MSW</v>
          </cell>
          <cell r="D1141">
            <v>3</v>
          </cell>
          <cell r="G1141">
            <v>1.37</v>
          </cell>
          <cell r="J1141">
            <v>25</v>
          </cell>
          <cell r="L1141" t="str">
            <v>RO</v>
          </cell>
        </row>
        <row r="1142">
          <cell r="A1142" t="str">
            <v>MSW</v>
          </cell>
          <cell r="D1142">
            <v>3</v>
          </cell>
          <cell r="G1142">
            <v>0.18</v>
          </cell>
          <cell r="J1142">
            <v>25</v>
          </cell>
          <cell r="L1142" t="str">
            <v>RO</v>
          </cell>
        </row>
        <row r="1143">
          <cell r="A1143" t="str">
            <v>MSW</v>
          </cell>
          <cell r="D1143">
            <v>3</v>
          </cell>
          <cell r="G1143">
            <v>0.38</v>
          </cell>
          <cell r="J1143">
            <v>25</v>
          </cell>
          <cell r="L1143" t="str">
            <v>RO</v>
          </cell>
        </row>
        <row r="1144">
          <cell r="A1144" t="str">
            <v>MSW</v>
          </cell>
          <cell r="D1144">
            <v>4</v>
          </cell>
          <cell r="G1144">
            <v>1.1499999999999999</v>
          </cell>
          <cell r="J1144">
            <v>25</v>
          </cell>
          <cell r="L1144" t="str">
            <v>RO</v>
          </cell>
        </row>
        <row r="1145">
          <cell r="A1145" t="str">
            <v>MSW</v>
          </cell>
          <cell r="D1145">
            <v>4</v>
          </cell>
          <cell r="G1145">
            <v>0.52</v>
          </cell>
          <cell r="J1145">
            <v>25</v>
          </cell>
          <cell r="L1145" t="str">
            <v>RO</v>
          </cell>
        </row>
        <row r="1146">
          <cell r="A1146" t="str">
            <v>MSW</v>
          </cell>
          <cell r="D1146">
            <v>4</v>
          </cell>
          <cell r="G1146">
            <v>0.96</v>
          </cell>
          <cell r="J1146">
            <v>25</v>
          </cell>
          <cell r="L1146" t="str">
            <v>RO</v>
          </cell>
        </row>
        <row r="1147">
          <cell r="A1147" t="str">
            <v>MSW</v>
          </cell>
          <cell r="D1147">
            <v>4</v>
          </cell>
          <cell r="G1147">
            <v>0.84</v>
          </cell>
          <cell r="J1147">
            <v>25</v>
          </cell>
          <cell r="L1147" t="str">
            <v>RO</v>
          </cell>
        </row>
        <row r="1148">
          <cell r="A1148" t="str">
            <v>MSW</v>
          </cell>
          <cell r="D1148">
            <v>4</v>
          </cell>
          <cell r="G1148">
            <v>0.79</v>
          </cell>
          <cell r="J1148">
            <v>25</v>
          </cell>
          <cell r="L1148" t="str">
            <v>RO</v>
          </cell>
        </row>
        <row r="1149">
          <cell r="A1149" t="str">
            <v>MSW</v>
          </cell>
          <cell r="D1149">
            <v>4</v>
          </cell>
          <cell r="G1149">
            <v>0.6</v>
          </cell>
          <cell r="J1149">
            <v>25</v>
          </cell>
          <cell r="L1149" t="str">
            <v>RO</v>
          </cell>
        </row>
        <row r="1150">
          <cell r="A1150" t="str">
            <v>MSW</v>
          </cell>
          <cell r="D1150">
            <v>4</v>
          </cell>
          <cell r="G1150">
            <v>1.02</v>
          </cell>
          <cell r="J1150">
            <v>25</v>
          </cell>
          <cell r="L1150" t="str">
            <v>RO</v>
          </cell>
        </row>
        <row r="1151">
          <cell r="A1151" t="str">
            <v>MSW</v>
          </cell>
          <cell r="D1151">
            <v>4</v>
          </cell>
          <cell r="G1151">
            <v>0.33</v>
          </cell>
          <cell r="J1151">
            <v>25</v>
          </cell>
          <cell r="L1151" t="str">
            <v>RO</v>
          </cell>
        </row>
        <row r="1152">
          <cell r="A1152" t="str">
            <v>MSW</v>
          </cell>
          <cell r="D1152">
            <v>4</v>
          </cell>
          <cell r="G1152">
            <v>0.69</v>
          </cell>
          <cell r="J1152">
            <v>25</v>
          </cell>
          <cell r="L1152" t="str">
            <v>RO</v>
          </cell>
        </row>
        <row r="1153">
          <cell r="A1153" t="str">
            <v>MSW</v>
          </cell>
          <cell r="D1153">
            <v>4</v>
          </cell>
          <cell r="G1153">
            <v>0.42</v>
          </cell>
          <cell r="J1153">
            <v>25</v>
          </cell>
          <cell r="L1153" t="str">
            <v>RO</v>
          </cell>
        </row>
        <row r="1154">
          <cell r="A1154" t="str">
            <v>MSW</v>
          </cell>
          <cell r="D1154">
            <v>4</v>
          </cell>
          <cell r="G1154">
            <v>0.31</v>
          </cell>
          <cell r="J1154">
            <v>25</v>
          </cell>
          <cell r="L1154" t="str">
            <v>RO</v>
          </cell>
        </row>
        <row r="1155">
          <cell r="A1155" t="str">
            <v>MSW</v>
          </cell>
          <cell r="D1155">
            <v>4</v>
          </cell>
          <cell r="G1155">
            <v>0.74</v>
          </cell>
          <cell r="J1155">
            <v>25</v>
          </cell>
          <cell r="L1155" t="str">
            <v>RO</v>
          </cell>
        </row>
        <row r="1156">
          <cell r="A1156" t="str">
            <v>MSW</v>
          </cell>
          <cell r="D1156">
            <v>4</v>
          </cell>
          <cell r="G1156">
            <v>1.02</v>
          </cell>
          <cell r="J1156">
            <v>25</v>
          </cell>
          <cell r="L1156" t="str">
            <v>RO</v>
          </cell>
        </row>
        <row r="1157">
          <cell r="A1157" t="str">
            <v>MSW</v>
          </cell>
          <cell r="D1157">
            <v>5</v>
          </cell>
          <cell r="G1157">
            <v>0.68</v>
          </cell>
          <cell r="J1157">
            <v>25</v>
          </cell>
          <cell r="L1157" t="str">
            <v>RO</v>
          </cell>
        </row>
        <row r="1158">
          <cell r="A1158" t="str">
            <v>MSW</v>
          </cell>
          <cell r="D1158">
            <v>5</v>
          </cell>
          <cell r="G1158">
            <v>0.72</v>
          </cell>
          <cell r="J1158">
            <v>25</v>
          </cell>
          <cell r="L1158" t="str">
            <v>RO</v>
          </cell>
        </row>
        <row r="1159">
          <cell r="A1159" t="str">
            <v>MSW</v>
          </cell>
          <cell r="D1159">
            <v>5</v>
          </cell>
          <cell r="G1159">
            <v>1.01</v>
          </cell>
          <cell r="J1159">
            <v>25</v>
          </cell>
          <cell r="L1159" t="str">
            <v>RO</v>
          </cell>
        </row>
        <row r="1160">
          <cell r="A1160" t="str">
            <v>MSW</v>
          </cell>
          <cell r="D1160">
            <v>5</v>
          </cell>
          <cell r="G1160">
            <v>0.33</v>
          </cell>
          <cell r="J1160">
            <v>25</v>
          </cell>
          <cell r="L1160" t="str">
            <v>RO</v>
          </cell>
        </row>
        <row r="1161">
          <cell r="A1161" t="str">
            <v>MSW</v>
          </cell>
          <cell r="D1161">
            <v>5</v>
          </cell>
          <cell r="G1161">
            <v>0.68</v>
          </cell>
          <cell r="J1161">
            <v>25</v>
          </cell>
          <cell r="L1161" t="str">
            <v>RO</v>
          </cell>
        </row>
        <row r="1162">
          <cell r="A1162" t="str">
            <v>MSW</v>
          </cell>
          <cell r="D1162">
            <v>5</v>
          </cell>
          <cell r="G1162">
            <v>0.68</v>
          </cell>
          <cell r="J1162">
            <v>25</v>
          </cell>
          <cell r="L1162" t="str">
            <v>RO</v>
          </cell>
        </row>
        <row r="1163">
          <cell r="A1163" t="str">
            <v>MSW</v>
          </cell>
          <cell r="D1163">
            <v>5</v>
          </cell>
          <cell r="G1163">
            <v>0.48</v>
          </cell>
          <cell r="J1163">
            <v>25</v>
          </cell>
          <cell r="L1163" t="str">
            <v>RO</v>
          </cell>
        </row>
        <row r="1164">
          <cell r="A1164" t="str">
            <v>MSW</v>
          </cell>
          <cell r="D1164">
            <v>5</v>
          </cell>
          <cell r="G1164">
            <v>0.71</v>
          </cell>
          <cell r="J1164">
            <v>25</v>
          </cell>
          <cell r="L1164" t="str">
            <v>RO</v>
          </cell>
        </row>
        <row r="1165">
          <cell r="A1165" t="str">
            <v>MSW</v>
          </cell>
          <cell r="D1165">
            <v>5</v>
          </cell>
          <cell r="G1165">
            <v>1.58</v>
          </cell>
          <cell r="J1165">
            <v>25</v>
          </cell>
          <cell r="L1165" t="str">
            <v>RO</v>
          </cell>
        </row>
        <row r="1166">
          <cell r="A1166" t="str">
            <v>MSW</v>
          </cell>
          <cell r="D1166">
            <v>5</v>
          </cell>
          <cell r="G1166">
            <v>0.81</v>
          </cell>
          <cell r="J1166">
            <v>25</v>
          </cell>
          <cell r="L1166" t="str">
            <v>RO</v>
          </cell>
        </row>
        <row r="1167">
          <cell r="A1167" t="str">
            <v>MSW</v>
          </cell>
          <cell r="D1167">
            <v>5</v>
          </cell>
          <cell r="G1167">
            <v>0.7</v>
          </cell>
          <cell r="J1167">
            <v>25</v>
          </cell>
          <cell r="L1167" t="str">
            <v>RO</v>
          </cell>
        </row>
        <row r="1168">
          <cell r="A1168" t="str">
            <v>MSW</v>
          </cell>
          <cell r="D1168">
            <v>5</v>
          </cell>
          <cell r="G1168">
            <v>0.26</v>
          </cell>
          <cell r="J1168">
            <v>25</v>
          </cell>
          <cell r="L1168" t="str">
            <v>RO</v>
          </cell>
        </row>
        <row r="1169">
          <cell r="A1169" t="str">
            <v>MSW</v>
          </cell>
          <cell r="D1169">
            <v>6</v>
          </cell>
          <cell r="G1169">
            <v>0.51</v>
          </cell>
          <cell r="J1169">
            <v>25</v>
          </cell>
          <cell r="L1169" t="str">
            <v>RO</v>
          </cell>
        </row>
        <row r="1170">
          <cell r="A1170" t="str">
            <v>MSW</v>
          </cell>
          <cell r="D1170">
            <v>6</v>
          </cell>
          <cell r="G1170">
            <v>0.76</v>
          </cell>
          <cell r="J1170">
            <v>25</v>
          </cell>
          <cell r="L1170" t="str">
            <v>RO</v>
          </cell>
        </row>
        <row r="1171">
          <cell r="A1171" t="str">
            <v>MSW</v>
          </cell>
          <cell r="D1171">
            <v>6</v>
          </cell>
          <cell r="G1171">
            <v>0.73</v>
          </cell>
          <cell r="J1171">
            <v>25</v>
          </cell>
          <cell r="L1171" t="str">
            <v>RO</v>
          </cell>
        </row>
        <row r="1172">
          <cell r="A1172" t="str">
            <v>MSW</v>
          </cell>
          <cell r="D1172">
            <v>6</v>
          </cell>
          <cell r="G1172">
            <v>0.86</v>
          </cell>
          <cell r="J1172">
            <v>25</v>
          </cell>
          <cell r="L1172" t="str">
            <v>RO</v>
          </cell>
        </row>
        <row r="1173">
          <cell r="A1173" t="str">
            <v>MSW</v>
          </cell>
          <cell r="D1173">
            <v>6</v>
          </cell>
          <cell r="G1173">
            <v>0.99</v>
          </cell>
          <cell r="J1173">
            <v>25</v>
          </cell>
          <cell r="L1173" t="str">
            <v>RO</v>
          </cell>
        </row>
        <row r="1174">
          <cell r="A1174" t="str">
            <v>MSW</v>
          </cell>
          <cell r="D1174">
            <v>6</v>
          </cell>
          <cell r="G1174">
            <v>0.82</v>
          </cell>
          <cell r="J1174">
            <v>25</v>
          </cell>
          <cell r="L1174" t="str">
            <v>RO</v>
          </cell>
        </row>
        <row r="1175">
          <cell r="A1175" t="str">
            <v>MSW</v>
          </cell>
          <cell r="D1175">
            <v>6</v>
          </cell>
          <cell r="G1175">
            <v>0.66</v>
          </cell>
          <cell r="J1175">
            <v>25</v>
          </cell>
          <cell r="L1175" t="str">
            <v>RO</v>
          </cell>
        </row>
        <row r="1176">
          <cell r="A1176" t="str">
            <v>MSW</v>
          </cell>
          <cell r="D1176">
            <v>6</v>
          </cell>
          <cell r="G1176">
            <v>1.05</v>
          </cell>
          <cell r="J1176">
            <v>25</v>
          </cell>
          <cell r="L1176" t="str">
            <v>RO</v>
          </cell>
        </row>
        <row r="1177">
          <cell r="A1177" t="str">
            <v>MSW</v>
          </cell>
          <cell r="D1177">
            <v>6</v>
          </cell>
          <cell r="G1177">
            <v>1.96</v>
          </cell>
          <cell r="J1177">
            <v>25</v>
          </cell>
          <cell r="L1177" t="str">
            <v>RO</v>
          </cell>
        </row>
        <row r="1178">
          <cell r="A1178" t="str">
            <v>MSW</v>
          </cell>
          <cell r="D1178">
            <v>6</v>
          </cell>
          <cell r="G1178">
            <v>1.34</v>
          </cell>
          <cell r="J1178">
            <v>25</v>
          </cell>
          <cell r="L1178" t="str">
            <v>RO</v>
          </cell>
        </row>
        <row r="1179">
          <cell r="A1179" t="str">
            <v>MSW</v>
          </cell>
          <cell r="D1179">
            <v>6</v>
          </cell>
          <cell r="G1179">
            <v>0.74</v>
          </cell>
          <cell r="J1179">
            <v>25</v>
          </cell>
          <cell r="L1179" t="str">
            <v>RO</v>
          </cell>
        </row>
        <row r="1180">
          <cell r="A1180" t="str">
            <v>MSW</v>
          </cell>
          <cell r="D1180">
            <v>6</v>
          </cell>
          <cell r="G1180">
            <v>0.38</v>
          </cell>
          <cell r="J1180">
            <v>25</v>
          </cell>
          <cell r="L1180" t="str">
            <v>RO</v>
          </cell>
        </row>
        <row r="1181">
          <cell r="A1181" t="str">
            <v>MSW</v>
          </cell>
          <cell r="D1181">
            <v>6</v>
          </cell>
          <cell r="G1181">
            <v>0.89</v>
          </cell>
          <cell r="J1181">
            <v>25</v>
          </cell>
          <cell r="L1181" t="str">
            <v>RO</v>
          </cell>
        </row>
        <row r="1182">
          <cell r="A1182" t="str">
            <v>MSW</v>
          </cell>
          <cell r="D1182">
            <v>7</v>
          </cell>
          <cell r="G1182">
            <v>0.95</v>
          </cell>
          <cell r="J1182">
            <v>25</v>
          </cell>
          <cell r="L1182" t="str">
            <v>RO</v>
          </cell>
        </row>
        <row r="1183">
          <cell r="A1183" t="str">
            <v>MSW</v>
          </cell>
          <cell r="D1183">
            <v>7</v>
          </cell>
          <cell r="G1183">
            <v>0.39</v>
          </cell>
          <cell r="J1183">
            <v>25</v>
          </cell>
          <cell r="L1183" t="str">
            <v>RO</v>
          </cell>
        </row>
        <row r="1184">
          <cell r="A1184" t="str">
            <v>MSW</v>
          </cell>
          <cell r="D1184">
            <v>7</v>
          </cell>
          <cell r="G1184">
            <v>0.28999999999999998</v>
          </cell>
          <cell r="J1184">
            <v>25</v>
          </cell>
          <cell r="L1184" t="str">
            <v>RO</v>
          </cell>
        </row>
        <row r="1185">
          <cell r="A1185" t="str">
            <v>MSW</v>
          </cell>
          <cell r="D1185">
            <v>7</v>
          </cell>
          <cell r="G1185">
            <v>0.84</v>
          </cell>
          <cell r="J1185">
            <v>25</v>
          </cell>
          <cell r="L1185" t="str">
            <v>RO</v>
          </cell>
        </row>
        <row r="1186">
          <cell r="A1186" t="str">
            <v>MSW</v>
          </cell>
          <cell r="D1186">
            <v>7</v>
          </cell>
          <cell r="G1186">
            <v>0.85</v>
          </cell>
          <cell r="J1186">
            <v>25</v>
          </cell>
          <cell r="L1186" t="str">
            <v>RO</v>
          </cell>
        </row>
        <row r="1187">
          <cell r="A1187" t="str">
            <v>MSW</v>
          </cell>
          <cell r="D1187">
            <v>7</v>
          </cell>
          <cell r="G1187">
            <v>0.81</v>
          </cell>
          <cell r="J1187">
            <v>25</v>
          </cell>
          <cell r="L1187" t="str">
            <v>RO</v>
          </cell>
        </row>
        <row r="1188">
          <cell r="A1188" t="str">
            <v>MSW</v>
          </cell>
          <cell r="D1188">
            <v>7</v>
          </cell>
          <cell r="G1188">
            <v>0.54</v>
          </cell>
          <cell r="J1188">
            <v>25</v>
          </cell>
          <cell r="L1188" t="str">
            <v>RO</v>
          </cell>
        </row>
        <row r="1189">
          <cell r="A1189" t="str">
            <v>MSW</v>
          </cell>
          <cell r="D1189">
            <v>7</v>
          </cell>
          <cell r="G1189">
            <v>0.31</v>
          </cell>
          <cell r="J1189">
            <v>25</v>
          </cell>
          <cell r="L1189" t="str">
            <v>RO</v>
          </cell>
        </row>
        <row r="1190">
          <cell r="A1190" t="str">
            <v>MSW</v>
          </cell>
          <cell r="D1190">
            <v>7</v>
          </cell>
          <cell r="G1190">
            <v>1.03</v>
          </cell>
          <cell r="J1190">
            <v>25</v>
          </cell>
          <cell r="L1190" t="str">
            <v>RO</v>
          </cell>
        </row>
        <row r="1191">
          <cell r="A1191" t="str">
            <v>MSW</v>
          </cell>
          <cell r="D1191">
            <v>7</v>
          </cell>
          <cell r="G1191">
            <v>1.38</v>
          </cell>
          <cell r="J1191">
            <v>25</v>
          </cell>
          <cell r="L1191" t="str">
            <v>RO</v>
          </cell>
        </row>
        <row r="1192">
          <cell r="A1192" t="str">
            <v>MSW</v>
          </cell>
          <cell r="D1192">
            <v>7</v>
          </cell>
          <cell r="G1192">
            <v>0.22</v>
          </cell>
          <cell r="J1192">
            <v>25</v>
          </cell>
          <cell r="L1192" t="str">
            <v>RO</v>
          </cell>
        </row>
        <row r="1193">
          <cell r="A1193" t="str">
            <v>MSW</v>
          </cell>
          <cell r="D1193">
            <v>7</v>
          </cell>
          <cell r="G1193">
            <v>0.88</v>
          </cell>
          <cell r="J1193">
            <v>25</v>
          </cell>
          <cell r="L1193" t="str">
            <v>RO</v>
          </cell>
        </row>
        <row r="1194">
          <cell r="A1194" t="str">
            <v>MSW</v>
          </cell>
          <cell r="D1194">
            <v>7</v>
          </cell>
          <cell r="G1194">
            <v>0.74</v>
          </cell>
          <cell r="J1194">
            <v>25</v>
          </cell>
          <cell r="L1194" t="str">
            <v>RO</v>
          </cell>
        </row>
        <row r="1195">
          <cell r="A1195" t="str">
            <v>MSW</v>
          </cell>
          <cell r="D1195">
            <v>8</v>
          </cell>
          <cell r="G1195">
            <v>0.48</v>
          </cell>
          <cell r="J1195">
            <v>25</v>
          </cell>
          <cell r="L1195" t="str">
            <v>RO</v>
          </cell>
        </row>
        <row r="1196">
          <cell r="A1196" t="str">
            <v>MSW</v>
          </cell>
          <cell r="D1196">
            <v>8</v>
          </cell>
          <cell r="G1196">
            <v>0.78</v>
          </cell>
          <cell r="J1196">
            <v>25</v>
          </cell>
          <cell r="L1196" t="str">
            <v>RO</v>
          </cell>
        </row>
        <row r="1197">
          <cell r="A1197" t="str">
            <v>MSW</v>
          </cell>
          <cell r="D1197">
            <v>8</v>
          </cell>
          <cell r="G1197">
            <v>0.93</v>
          </cell>
          <cell r="J1197">
            <v>25</v>
          </cell>
          <cell r="L1197" t="str">
            <v>RO</v>
          </cell>
        </row>
        <row r="1198">
          <cell r="A1198" t="str">
            <v>MSW</v>
          </cell>
          <cell r="D1198">
            <v>8</v>
          </cell>
          <cell r="G1198">
            <v>1.36</v>
          </cell>
          <cell r="J1198">
            <v>25</v>
          </cell>
          <cell r="L1198" t="str">
            <v>RO</v>
          </cell>
        </row>
        <row r="1199">
          <cell r="A1199" t="str">
            <v>MSW</v>
          </cell>
          <cell r="D1199">
            <v>8</v>
          </cell>
          <cell r="G1199">
            <v>0.53</v>
          </cell>
          <cell r="J1199">
            <v>25</v>
          </cell>
          <cell r="L1199" t="str">
            <v>RO</v>
          </cell>
        </row>
        <row r="1200">
          <cell r="A1200" t="str">
            <v>MSW</v>
          </cell>
          <cell r="D1200">
            <v>8</v>
          </cell>
          <cell r="G1200">
            <v>1.17</v>
          </cell>
          <cell r="J1200">
            <v>25</v>
          </cell>
          <cell r="L1200" t="str">
            <v>RO</v>
          </cell>
        </row>
        <row r="1201">
          <cell r="A1201" t="str">
            <v>MSW</v>
          </cell>
          <cell r="D1201">
            <v>8</v>
          </cell>
          <cell r="G1201">
            <v>0.73</v>
          </cell>
          <cell r="J1201">
            <v>25</v>
          </cell>
          <cell r="L1201" t="str">
            <v>RO</v>
          </cell>
        </row>
        <row r="1202">
          <cell r="A1202" t="str">
            <v>MSW</v>
          </cell>
          <cell r="D1202">
            <v>8</v>
          </cell>
          <cell r="G1202">
            <v>0.64</v>
          </cell>
          <cell r="J1202">
            <v>25</v>
          </cell>
          <cell r="L1202" t="str">
            <v>RO</v>
          </cell>
        </row>
        <row r="1203">
          <cell r="A1203" t="str">
            <v>MSW</v>
          </cell>
          <cell r="D1203">
            <v>8</v>
          </cell>
          <cell r="G1203">
            <v>1.02</v>
          </cell>
          <cell r="J1203">
            <v>25</v>
          </cell>
          <cell r="L1203" t="str">
            <v>RO</v>
          </cell>
        </row>
        <row r="1204">
          <cell r="A1204" t="str">
            <v>MSW</v>
          </cell>
          <cell r="D1204">
            <v>8</v>
          </cell>
          <cell r="G1204">
            <v>0.49</v>
          </cell>
          <cell r="J1204">
            <v>25</v>
          </cell>
          <cell r="L1204" t="str">
            <v>RO</v>
          </cell>
        </row>
        <row r="1205">
          <cell r="A1205" t="str">
            <v>MSW</v>
          </cell>
          <cell r="D1205">
            <v>8</v>
          </cell>
          <cell r="G1205">
            <v>0.94</v>
          </cell>
          <cell r="J1205">
            <v>25</v>
          </cell>
          <cell r="L1205" t="str">
            <v>RO</v>
          </cell>
        </row>
        <row r="1206">
          <cell r="A1206" t="str">
            <v>MSW</v>
          </cell>
          <cell r="D1206">
            <v>8</v>
          </cell>
          <cell r="G1206">
            <v>0.88</v>
          </cell>
          <cell r="J1206">
            <v>25</v>
          </cell>
          <cell r="L1206" t="str">
            <v>RO</v>
          </cell>
        </row>
        <row r="1207">
          <cell r="A1207" t="str">
            <v>MSW</v>
          </cell>
          <cell r="D1207">
            <v>8</v>
          </cell>
          <cell r="G1207">
            <v>0.56999999999999995</v>
          </cell>
          <cell r="J1207">
            <v>25</v>
          </cell>
          <cell r="L1207" t="str">
            <v>RO</v>
          </cell>
        </row>
        <row r="1208">
          <cell r="A1208" t="str">
            <v>MSW</v>
          </cell>
          <cell r="D1208">
            <v>8</v>
          </cell>
          <cell r="G1208">
            <v>0.62</v>
          </cell>
          <cell r="J1208">
            <v>25</v>
          </cell>
          <cell r="L1208" t="str">
            <v>RO</v>
          </cell>
        </row>
        <row r="1209">
          <cell r="A1209" t="str">
            <v>MSW</v>
          </cell>
          <cell r="D1209">
            <v>9</v>
          </cell>
          <cell r="G1209">
            <v>1.3</v>
          </cell>
          <cell r="J1209">
            <v>25</v>
          </cell>
          <cell r="L1209" t="str">
            <v>RO</v>
          </cell>
        </row>
        <row r="1210">
          <cell r="A1210" t="str">
            <v>MSW</v>
          </cell>
          <cell r="D1210">
            <v>9</v>
          </cell>
          <cell r="G1210">
            <v>0.56000000000000005</v>
          </cell>
          <cell r="J1210">
            <v>25</v>
          </cell>
          <cell r="L1210" t="str">
            <v>RO</v>
          </cell>
        </row>
        <row r="1211">
          <cell r="A1211" t="str">
            <v>MSW</v>
          </cell>
          <cell r="D1211">
            <v>9</v>
          </cell>
          <cell r="G1211">
            <v>0.99</v>
          </cell>
          <cell r="J1211">
            <v>25</v>
          </cell>
          <cell r="L1211" t="str">
            <v>RO</v>
          </cell>
        </row>
        <row r="1212">
          <cell r="A1212" t="str">
            <v>MSW</v>
          </cell>
          <cell r="D1212">
            <v>9</v>
          </cell>
          <cell r="G1212">
            <v>0.86</v>
          </cell>
          <cell r="J1212">
            <v>25</v>
          </cell>
          <cell r="L1212" t="str">
            <v>RO</v>
          </cell>
        </row>
        <row r="1213">
          <cell r="A1213" t="str">
            <v>MSW</v>
          </cell>
          <cell r="D1213">
            <v>9</v>
          </cell>
          <cell r="G1213">
            <v>0.74</v>
          </cell>
          <cell r="J1213">
            <v>25</v>
          </cell>
          <cell r="L1213" t="str">
            <v>RO</v>
          </cell>
        </row>
        <row r="1214">
          <cell r="A1214" t="str">
            <v>MSW</v>
          </cell>
          <cell r="D1214">
            <v>9</v>
          </cell>
          <cell r="G1214">
            <v>1.33</v>
          </cell>
          <cell r="J1214">
            <v>25</v>
          </cell>
          <cell r="L1214" t="str">
            <v>RO</v>
          </cell>
        </row>
        <row r="1215">
          <cell r="A1215" t="str">
            <v>MSW</v>
          </cell>
          <cell r="D1215">
            <v>9</v>
          </cell>
          <cell r="G1215">
            <v>0.49</v>
          </cell>
          <cell r="J1215">
            <v>25</v>
          </cell>
          <cell r="L1215" t="str">
            <v>RO</v>
          </cell>
        </row>
        <row r="1216">
          <cell r="A1216" t="str">
            <v>MSW</v>
          </cell>
          <cell r="D1216">
            <v>9</v>
          </cell>
          <cell r="G1216">
            <v>1.07</v>
          </cell>
          <cell r="J1216">
            <v>25</v>
          </cell>
          <cell r="L1216" t="str">
            <v>RO</v>
          </cell>
        </row>
        <row r="1217">
          <cell r="A1217" t="str">
            <v>MSW</v>
          </cell>
          <cell r="D1217">
            <v>9</v>
          </cell>
          <cell r="G1217">
            <v>0.81</v>
          </cell>
          <cell r="J1217">
            <v>25</v>
          </cell>
          <cell r="L1217" t="str">
            <v>RO</v>
          </cell>
        </row>
        <row r="1218">
          <cell r="A1218" t="str">
            <v>MSW</v>
          </cell>
          <cell r="D1218">
            <v>9</v>
          </cell>
          <cell r="G1218">
            <v>0.28999999999999998</v>
          </cell>
          <cell r="J1218">
            <v>25</v>
          </cell>
          <cell r="L1218" t="str">
            <v>RO</v>
          </cell>
        </row>
        <row r="1219">
          <cell r="A1219" t="str">
            <v>MSW</v>
          </cell>
          <cell r="D1219">
            <v>9</v>
          </cell>
          <cell r="G1219">
            <v>0.78</v>
          </cell>
          <cell r="J1219">
            <v>25</v>
          </cell>
          <cell r="L1219" t="str">
            <v>RO</v>
          </cell>
        </row>
        <row r="1220">
          <cell r="A1220" t="str">
            <v>MSW</v>
          </cell>
          <cell r="D1220">
            <v>9</v>
          </cell>
          <cell r="G1220">
            <v>0.4</v>
          </cell>
          <cell r="J1220">
            <v>25</v>
          </cell>
          <cell r="L1220" t="str">
            <v>RO</v>
          </cell>
        </row>
        <row r="1221">
          <cell r="A1221" t="str">
            <v>MSW</v>
          </cell>
          <cell r="D1221">
            <v>10</v>
          </cell>
          <cell r="G1221">
            <v>0.27</v>
          </cell>
          <cell r="J1221">
            <v>25</v>
          </cell>
          <cell r="L1221" t="str">
            <v>RO</v>
          </cell>
        </row>
        <row r="1222">
          <cell r="A1222" t="str">
            <v>MSW</v>
          </cell>
          <cell r="D1222">
            <v>10</v>
          </cell>
          <cell r="G1222">
            <v>0.41</v>
          </cell>
          <cell r="J1222">
            <v>25</v>
          </cell>
          <cell r="L1222" t="str">
            <v>RO</v>
          </cell>
        </row>
        <row r="1223">
          <cell r="A1223" t="str">
            <v>MSW</v>
          </cell>
          <cell r="D1223">
            <v>10</v>
          </cell>
          <cell r="G1223">
            <v>0.64</v>
          </cell>
          <cell r="J1223">
            <v>25</v>
          </cell>
          <cell r="L1223" t="str">
            <v>RO</v>
          </cell>
        </row>
        <row r="1224">
          <cell r="A1224" t="str">
            <v>MSW</v>
          </cell>
          <cell r="D1224">
            <v>10</v>
          </cell>
          <cell r="G1224">
            <v>0.56000000000000005</v>
          </cell>
          <cell r="J1224">
            <v>25</v>
          </cell>
          <cell r="L1224" t="str">
            <v>RO</v>
          </cell>
        </row>
        <row r="1225">
          <cell r="A1225" t="str">
            <v>MSW</v>
          </cell>
          <cell r="D1225">
            <v>10</v>
          </cell>
          <cell r="G1225">
            <v>0.62</v>
          </cell>
          <cell r="J1225">
            <v>25</v>
          </cell>
          <cell r="L1225" t="str">
            <v>RO</v>
          </cell>
        </row>
        <row r="1226">
          <cell r="A1226" t="str">
            <v>MSW</v>
          </cell>
          <cell r="D1226">
            <v>10</v>
          </cell>
          <cell r="G1226">
            <v>1.46</v>
          </cell>
          <cell r="J1226">
            <v>25</v>
          </cell>
          <cell r="L1226" t="str">
            <v>RO</v>
          </cell>
        </row>
        <row r="1227">
          <cell r="A1227" t="str">
            <v>MSW</v>
          </cell>
          <cell r="D1227">
            <v>10</v>
          </cell>
          <cell r="G1227">
            <v>0.31</v>
          </cell>
          <cell r="J1227">
            <v>25</v>
          </cell>
          <cell r="L1227" t="str">
            <v>RO</v>
          </cell>
        </row>
        <row r="1228">
          <cell r="A1228" t="str">
            <v>MSW</v>
          </cell>
          <cell r="D1228">
            <v>10</v>
          </cell>
          <cell r="G1228">
            <v>0.71</v>
          </cell>
          <cell r="J1228">
            <v>25</v>
          </cell>
          <cell r="L1228" t="str">
            <v>RO</v>
          </cell>
        </row>
        <row r="1229">
          <cell r="A1229" t="str">
            <v>MSW</v>
          </cell>
          <cell r="D1229">
            <v>10</v>
          </cell>
          <cell r="G1229">
            <v>0.37</v>
          </cell>
          <cell r="J1229">
            <v>25</v>
          </cell>
          <cell r="L1229" t="str">
            <v>RO</v>
          </cell>
        </row>
        <row r="1230">
          <cell r="A1230" t="str">
            <v>MSW</v>
          </cell>
          <cell r="D1230">
            <v>10</v>
          </cell>
          <cell r="G1230">
            <v>0.95</v>
          </cell>
          <cell r="J1230">
            <v>25</v>
          </cell>
          <cell r="L1230" t="str">
            <v>RO</v>
          </cell>
        </row>
        <row r="1231">
          <cell r="A1231" t="str">
            <v>MSW</v>
          </cell>
          <cell r="D1231">
            <v>10</v>
          </cell>
          <cell r="G1231">
            <v>0.5</v>
          </cell>
          <cell r="J1231">
            <v>25</v>
          </cell>
          <cell r="L1231" t="str">
            <v>RO</v>
          </cell>
        </row>
        <row r="1232">
          <cell r="A1232" t="str">
            <v>MSW</v>
          </cell>
          <cell r="D1232">
            <v>10</v>
          </cell>
          <cell r="G1232">
            <v>0.41</v>
          </cell>
          <cell r="J1232">
            <v>25</v>
          </cell>
          <cell r="L1232" t="str">
            <v>RO</v>
          </cell>
        </row>
        <row r="1233">
          <cell r="A1233" t="str">
            <v>MSW</v>
          </cell>
          <cell r="D1233">
            <v>10</v>
          </cell>
          <cell r="G1233">
            <v>0.16</v>
          </cell>
          <cell r="J1233">
            <v>25</v>
          </cell>
          <cell r="L1233" t="str">
            <v>RO</v>
          </cell>
        </row>
        <row r="1234">
          <cell r="A1234" t="str">
            <v>MSW</v>
          </cell>
          <cell r="D1234">
            <v>11</v>
          </cell>
          <cell r="G1234">
            <v>0.98</v>
          </cell>
          <cell r="J1234">
            <v>25</v>
          </cell>
          <cell r="L1234" t="str">
            <v>RO</v>
          </cell>
        </row>
        <row r="1235">
          <cell r="A1235" t="str">
            <v>MSW</v>
          </cell>
          <cell r="D1235">
            <v>11</v>
          </cell>
          <cell r="G1235">
            <v>1.76</v>
          </cell>
          <cell r="J1235">
            <v>25</v>
          </cell>
          <cell r="L1235" t="str">
            <v>RO</v>
          </cell>
        </row>
        <row r="1236">
          <cell r="A1236" t="str">
            <v>MSW</v>
          </cell>
          <cell r="D1236">
            <v>11</v>
          </cell>
          <cell r="G1236">
            <v>0.73</v>
          </cell>
          <cell r="J1236">
            <v>25</v>
          </cell>
          <cell r="L1236" t="str">
            <v>RO</v>
          </cell>
        </row>
        <row r="1237">
          <cell r="A1237" t="str">
            <v>MSW</v>
          </cell>
          <cell r="D1237">
            <v>11</v>
          </cell>
          <cell r="G1237">
            <v>0.44</v>
          </cell>
          <cell r="J1237">
            <v>25</v>
          </cell>
          <cell r="L1237" t="str">
            <v>RO</v>
          </cell>
        </row>
        <row r="1238">
          <cell r="A1238" t="str">
            <v>MSW</v>
          </cell>
          <cell r="D1238">
            <v>11</v>
          </cell>
          <cell r="G1238">
            <v>0.61</v>
          </cell>
          <cell r="J1238">
            <v>25</v>
          </cell>
          <cell r="L1238" t="str">
            <v>RO</v>
          </cell>
        </row>
        <row r="1239">
          <cell r="A1239" t="str">
            <v>MSW</v>
          </cell>
          <cell r="D1239">
            <v>11</v>
          </cell>
          <cell r="G1239">
            <v>0.71</v>
          </cell>
          <cell r="J1239">
            <v>25</v>
          </cell>
          <cell r="L1239" t="str">
            <v>RO</v>
          </cell>
        </row>
        <row r="1240">
          <cell r="A1240" t="str">
            <v>MSW</v>
          </cell>
          <cell r="D1240">
            <v>11</v>
          </cell>
          <cell r="G1240">
            <v>1.03</v>
          </cell>
          <cell r="J1240">
            <v>25</v>
          </cell>
          <cell r="L1240" t="str">
            <v>RO</v>
          </cell>
        </row>
        <row r="1241">
          <cell r="A1241" t="str">
            <v>MSW</v>
          </cell>
          <cell r="D1241">
            <v>11</v>
          </cell>
          <cell r="G1241">
            <v>0.71</v>
          </cell>
          <cell r="J1241">
            <v>25</v>
          </cell>
          <cell r="L1241" t="str">
            <v>RO</v>
          </cell>
        </row>
        <row r="1242">
          <cell r="A1242" t="str">
            <v>MSW</v>
          </cell>
          <cell r="D1242">
            <v>11</v>
          </cell>
          <cell r="G1242">
            <v>0.47</v>
          </cell>
          <cell r="J1242">
            <v>25</v>
          </cell>
          <cell r="L1242" t="str">
            <v>RO</v>
          </cell>
        </row>
        <row r="1243">
          <cell r="A1243" t="str">
            <v>MSW</v>
          </cell>
          <cell r="D1243">
            <v>11</v>
          </cell>
          <cell r="G1243">
            <v>0.76</v>
          </cell>
          <cell r="J1243">
            <v>25</v>
          </cell>
          <cell r="L1243" t="str">
            <v>RO</v>
          </cell>
        </row>
        <row r="1244">
          <cell r="A1244" t="str">
            <v>MSW</v>
          </cell>
          <cell r="D1244">
            <v>12</v>
          </cell>
          <cell r="G1244">
            <v>1.1000000000000001</v>
          </cell>
          <cell r="J1244">
            <v>25</v>
          </cell>
          <cell r="L1244" t="str">
            <v>RO</v>
          </cell>
        </row>
        <row r="1245">
          <cell r="A1245" t="str">
            <v>MSW</v>
          </cell>
          <cell r="D1245">
            <v>12</v>
          </cell>
          <cell r="G1245">
            <v>0.43</v>
          </cell>
          <cell r="J1245">
            <v>25</v>
          </cell>
          <cell r="L1245" t="str">
            <v>RO</v>
          </cell>
        </row>
        <row r="1246">
          <cell r="A1246" t="str">
            <v>MSW</v>
          </cell>
          <cell r="D1246">
            <v>12</v>
          </cell>
          <cell r="G1246">
            <v>1.06</v>
          </cell>
          <cell r="J1246">
            <v>25</v>
          </cell>
          <cell r="L1246" t="str">
            <v>RO</v>
          </cell>
        </row>
        <row r="1247">
          <cell r="A1247" t="str">
            <v>RCY</v>
          </cell>
          <cell r="D1247">
            <v>12</v>
          </cell>
          <cell r="G1247">
            <v>0.49</v>
          </cell>
          <cell r="J1247">
            <v>25</v>
          </cell>
          <cell r="L1247" t="str">
            <v>RO</v>
          </cell>
        </row>
        <row r="1248">
          <cell r="A1248" t="str">
            <v>MSW</v>
          </cell>
          <cell r="D1248">
            <v>12</v>
          </cell>
          <cell r="G1248">
            <v>0.43</v>
          </cell>
          <cell r="J1248">
            <v>25</v>
          </cell>
          <cell r="L1248" t="str">
            <v>RO</v>
          </cell>
        </row>
        <row r="1249">
          <cell r="A1249" t="str">
            <v>MSW</v>
          </cell>
          <cell r="D1249">
            <v>12</v>
          </cell>
          <cell r="G1249">
            <v>1.02</v>
          </cell>
          <cell r="J1249">
            <v>25</v>
          </cell>
          <cell r="L1249" t="str">
            <v>RO</v>
          </cell>
        </row>
        <row r="1250">
          <cell r="A1250" t="str">
            <v>MSW</v>
          </cell>
          <cell r="D1250">
            <v>12</v>
          </cell>
          <cell r="G1250">
            <v>1.25</v>
          </cell>
          <cell r="J1250">
            <v>25</v>
          </cell>
          <cell r="L1250" t="str">
            <v>RO</v>
          </cell>
        </row>
        <row r="1251">
          <cell r="A1251" t="str">
            <v>MSW</v>
          </cell>
          <cell r="D1251">
            <v>12</v>
          </cell>
          <cell r="G1251">
            <v>0.78</v>
          </cell>
          <cell r="J1251">
            <v>25</v>
          </cell>
          <cell r="L1251" t="str">
            <v>RO</v>
          </cell>
        </row>
        <row r="1252">
          <cell r="A1252" t="str">
            <v>MSW</v>
          </cell>
          <cell r="D1252">
            <v>12</v>
          </cell>
          <cell r="G1252">
            <v>1.1299999999999999</v>
          </cell>
          <cell r="J1252">
            <v>25</v>
          </cell>
          <cell r="L1252" t="str">
            <v>RO</v>
          </cell>
        </row>
        <row r="1253">
          <cell r="A1253" t="str">
            <v>MSW</v>
          </cell>
          <cell r="D1253">
            <v>12</v>
          </cell>
          <cell r="G1253">
            <v>0.71</v>
          </cell>
          <cell r="J1253">
            <v>25</v>
          </cell>
          <cell r="L1253" t="str">
            <v>RO</v>
          </cell>
        </row>
        <row r="1254">
          <cell r="A1254" t="str">
            <v>MSW</v>
          </cell>
          <cell r="D1254">
            <v>12</v>
          </cell>
          <cell r="G1254">
            <v>1.27</v>
          </cell>
          <cell r="J1254">
            <v>25</v>
          </cell>
          <cell r="L1254" t="str">
            <v>RO</v>
          </cell>
        </row>
        <row r="1255">
          <cell r="A1255" t="str">
            <v>RCY</v>
          </cell>
          <cell r="D1255">
            <v>12</v>
          </cell>
          <cell r="G1255">
            <v>0.78</v>
          </cell>
          <cell r="J1255">
            <v>25</v>
          </cell>
          <cell r="L1255" t="str">
            <v>RO</v>
          </cell>
        </row>
        <row r="1256">
          <cell r="A1256" t="str">
            <v>MSW</v>
          </cell>
          <cell r="D1256">
            <v>1</v>
          </cell>
          <cell r="G1256">
            <v>3.39</v>
          </cell>
          <cell r="J1256">
            <v>25</v>
          </cell>
          <cell r="L1256" t="str">
            <v>RO</v>
          </cell>
        </row>
        <row r="1257">
          <cell r="A1257" t="str">
            <v>MSW</v>
          </cell>
          <cell r="D1257">
            <v>1</v>
          </cell>
          <cell r="G1257">
            <v>2.2599999999999998</v>
          </cell>
          <cell r="J1257">
            <v>25</v>
          </cell>
          <cell r="L1257" t="str">
            <v>RO</v>
          </cell>
        </row>
        <row r="1258">
          <cell r="A1258" t="str">
            <v>MSW</v>
          </cell>
          <cell r="D1258">
            <v>2</v>
          </cell>
          <cell r="G1258">
            <v>6.61</v>
          </cell>
          <cell r="J1258">
            <v>25</v>
          </cell>
          <cell r="L1258" t="str">
            <v>RO</v>
          </cell>
        </row>
        <row r="1259">
          <cell r="A1259" t="str">
            <v>MSW</v>
          </cell>
          <cell r="D1259">
            <v>3</v>
          </cell>
          <cell r="G1259">
            <v>3.46</v>
          </cell>
          <cell r="J1259">
            <v>25</v>
          </cell>
          <cell r="L1259" t="str">
            <v>RO</v>
          </cell>
        </row>
        <row r="1260">
          <cell r="A1260" t="str">
            <v>MSW</v>
          </cell>
          <cell r="D1260">
            <v>3</v>
          </cell>
          <cell r="G1260">
            <v>3</v>
          </cell>
          <cell r="J1260">
            <v>25</v>
          </cell>
          <cell r="L1260" t="str">
            <v>RO</v>
          </cell>
        </row>
        <row r="1261">
          <cell r="A1261" t="str">
            <v>MSW</v>
          </cell>
          <cell r="D1261">
            <v>4</v>
          </cell>
          <cell r="G1261">
            <v>3.37</v>
          </cell>
          <cell r="J1261">
            <v>25</v>
          </cell>
          <cell r="L1261" t="str">
            <v>RO</v>
          </cell>
        </row>
        <row r="1262">
          <cell r="A1262" t="str">
            <v>MSW</v>
          </cell>
          <cell r="D1262">
            <v>5</v>
          </cell>
          <cell r="G1262">
            <v>3.98</v>
          </cell>
          <cell r="J1262">
            <v>25</v>
          </cell>
          <cell r="L1262" t="str">
            <v>RO</v>
          </cell>
        </row>
        <row r="1263">
          <cell r="A1263" t="str">
            <v>MSW</v>
          </cell>
          <cell r="D1263">
            <v>5</v>
          </cell>
          <cell r="G1263">
            <v>2.13</v>
          </cell>
          <cell r="J1263">
            <v>25</v>
          </cell>
          <cell r="L1263" t="str">
            <v>RO</v>
          </cell>
        </row>
        <row r="1264">
          <cell r="A1264" t="str">
            <v>MSW</v>
          </cell>
          <cell r="D1264">
            <v>6</v>
          </cell>
          <cell r="G1264">
            <v>2.76</v>
          </cell>
          <cell r="J1264">
            <v>25</v>
          </cell>
          <cell r="L1264" t="str">
            <v>RO</v>
          </cell>
        </row>
        <row r="1265">
          <cell r="A1265" t="str">
            <v>MSW</v>
          </cell>
          <cell r="D1265">
            <v>6</v>
          </cell>
          <cell r="G1265">
            <v>2.96</v>
          </cell>
          <cell r="J1265">
            <v>25</v>
          </cell>
          <cell r="L1265" t="str">
            <v>RO</v>
          </cell>
        </row>
        <row r="1266">
          <cell r="A1266" t="str">
            <v>MSW</v>
          </cell>
          <cell r="D1266">
            <v>7</v>
          </cell>
          <cell r="G1266">
            <v>4.08</v>
          </cell>
          <cell r="J1266">
            <v>25</v>
          </cell>
          <cell r="L1266" t="str">
            <v>RO</v>
          </cell>
        </row>
        <row r="1267">
          <cell r="A1267" t="str">
            <v>MSW</v>
          </cell>
          <cell r="D1267">
            <v>7</v>
          </cell>
          <cell r="G1267">
            <v>2.8</v>
          </cell>
          <cell r="J1267">
            <v>25</v>
          </cell>
          <cell r="L1267" t="str">
            <v>RO</v>
          </cell>
        </row>
        <row r="1268">
          <cell r="A1268" t="str">
            <v>MSW</v>
          </cell>
          <cell r="D1268">
            <v>8</v>
          </cell>
          <cell r="G1268">
            <v>4.0999999999999996</v>
          </cell>
          <cell r="J1268">
            <v>25</v>
          </cell>
          <cell r="L1268" t="str">
            <v>RO</v>
          </cell>
        </row>
        <row r="1269">
          <cell r="A1269" t="str">
            <v>MSW</v>
          </cell>
          <cell r="D1269">
            <v>8</v>
          </cell>
          <cell r="G1269">
            <v>5.53</v>
          </cell>
          <cell r="J1269">
            <v>25</v>
          </cell>
          <cell r="L1269" t="str">
            <v>RO</v>
          </cell>
        </row>
        <row r="1270">
          <cell r="A1270" t="str">
            <v>MSW</v>
          </cell>
          <cell r="D1270">
            <v>9</v>
          </cell>
          <cell r="G1270">
            <v>4.2699999999999996</v>
          </cell>
          <cell r="J1270">
            <v>25</v>
          </cell>
          <cell r="L1270" t="str">
            <v>RO</v>
          </cell>
        </row>
        <row r="1271">
          <cell r="A1271" t="str">
            <v>MSW</v>
          </cell>
          <cell r="D1271">
            <v>9</v>
          </cell>
          <cell r="G1271">
            <v>4.1500000000000004</v>
          </cell>
          <cell r="J1271">
            <v>25</v>
          </cell>
          <cell r="L1271" t="str">
            <v>RO</v>
          </cell>
        </row>
        <row r="1272">
          <cell r="A1272" t="str">
            <v>MSW</v>
          </cell>
          <cell r="D1272">
            <v>10</v>
          </cell>
          <cell r="G1272">
            <v>4.04</v>
          </cell>
          <cell r="J1272">
            <v>25</v>
          </cell>
          <cell r="L1272" t="str">
            <v>RO</v>
          </cell>
        </row>
        <row r="1273">
          <cell r="A1273" t="str">
            <v>MSW</v>
          </cell>
          <cell r="D1273">
            <v>10</v>
          </cell>
          <cell r="G1273">
            <v>3.4</v>
          </cell>
          <cell r="J1273">
            <v>25</v>
          </cell>
          <cell r="L1273" t="str">
            <v>RO</v>
          </cell>
        </row>
        <row r="1274">
          <cell r="A1274" t="str">
            <v>MSW</v>
          </cell>
          <cell r="D1274">
            <v>11</v>
          </cell>
          <cell r="G1274">
            <v>3.34</v>
          </cell>
          <cell r="J1274">
            <v>25</v>
          </cell>
          <cell r="L1274" t="str">
            <v>RO</v>
          </cell>
        </row>
        <row r="1275">
          <cell r="A1275" t="str">
            <v>MSW</v>
          </cell>
          <cell r="D1275">
            <v>12</v>
          </cell>
          <cell r="G1275">
            <v>2.92</v>
          </cell>
          <cell r="J1275">
            <v>25</v>
          </cell>
          <cell r="L1275" t="str">
            <v>RO</v>
          </cell>
        </row>
        <row r="1276">
          <cell r="A1276" t="str">
            <v>MSW</v>
          </cell>
          <cell r="D1276">
            <v>12</v>
          </cell>
          <cell r="G1276">
            <v>2.5099999999999998</v>
          </cell>
          <cell r="J1276">
            <v>25</v>
          </cell>
          <cell r="L1276" t="str">
            <v>RO</v>
          </cell>
        </row>
        <row r="1277">
          <cell r="A1277" t="str">
            <v>MSW</v>
          </cell>
          <cell r="D1277">
            <v>1</v>
          </cell>
          <cell r="G1277">
            <v>1.42</v>
          </cell>
          <cell r="J1277">
            <v>25</v>
          </cell>
          <cell r="L1277" t="str">
            <v>RO</v>
          </cell>
        </row>
        <row r="1278">
          <cell r="A1278" t="str">
            <v>MSW</v>
          </cell>
          <cell r="D1278">
            <v>1</v>
          </cell>
          <cell r="G1278">
            <v>2.65</v>
          </cell>
          <cell r="J1278">
            <v>25</v>
          </cell>
          <cell r="L1278" t="str">
            <v>RO</v>
          </cell>
        </row>
        <row r="1279">
          <cell r="A1279" t="str">
            <v>MSW</v>
          </cell>
          <cell r="D1279">
            <v>2</v>
          </cell>
          <cell r="G1279">
            <v>1.23</v>
          </cell>
          <cell r="J1279">
            <v>25</v>
          </cell>
          <cell r="L1279" t="str">
            <v>RO</v>
          </cell>
        </row>
        <row r="1280">
          <cell r="A1280" t="str">
            <v>MSW</v>
          </cell>
          <cell r="D1280">
            <v>2</v>
          </cell>
          <cell r="G1280">
            <v>1.4</v>
          </cell>
          <cell r="J1280">
            <v>25</v>
          </cell>
          <cell r="L1280" t="str">
            <v>RO</v>
          </cell>
        </row>
        <row r="1281">
          <cell r="A1281" t="str">
            <v>MSW</v>
          </cell>
          <cell r="D1281">
            <v>3</v>
          </cell>
          <cell r="G1281">
            <v>1.38</v>
          </cell>
          <cell r="J1281">
            <v>25</v>
          </cell>
          <cell r="L1281" t="str">
            <v>RO</v>
          </cell>
        </row>
        <row r="1282">
          <cell r="A1282" t="str">
            <v>MSW</v>
          </cell>
          <cell r="D1282">
            <v>3</v>
          </cell>
          <cell r="G1282">
            <v>1.49</v>
          </cell>
          <cell r="J1282">
            <v>25</v>
          </cell>
          <cell r="L1282" t="str">
            <v>RO</v>
          </cell>
        </row>
        <row r="1283">
          <cell r="A1283" t="str">
            <v>MSW</v>
          </cell>
          <cell r="D1283">
            <v>4</v>
          </cell>
          <cell r="G1283">
            <v>1.41</v>
          </cell>
          <cell r="J1283">
            <v>25</v>
          </cell>
          <cell r="L1283" t="str">
            <v>RO</v>
          </cell>
        </row>
        <row r="1284">
          <cell r="A1284" t="str">
            <v>MSW</v>
          </cell>
          <cell r="D1284">
            <v>4</v>
          </cell>
          <cell r="G1284">
            <v>1.28</v>
          </cell>
          <cell r="J1284">
            <v>25</v>
          </cell>
          <cell r="L1284" t="str">
            <v>RO</v>
          </cell>
        </row>
        <row r="1285">
          <cell r="A1285" t="str">
            <v>MSW</v>
          </cell>
          <cell r="D1285">
            <v>5</v>
          </cell>
          <cell r="G1285">
            <v>1.44</v>
          </cell>
          <cell r="J1285">
            <v>25</v>
          </cell>
          <cell r="L1285" t="str">
            <v>RO</v>
          </cell>
        </row>
        <row r="1286">
          <cell r="A1286" t="str">
            <v>MSW</v>
          </cell>
          <cell r="D1286">
            <v>5</v>
          </cell>
          <cell r="G1286">
            <v>1.32</v>
          </cell>
          <cell r="J1286">
            <v>25</v>
          </cell>
          <cell r="L1286" t="str">
            <v>RO</v>
          </cell>
        </row>
        <row r="1287">
          <cell r="A1287" t="str">
            <v>MSW</v>
          </cell>
          <cell r="D1287">
            <v>6</v>
          </cell>
          <cell r="G1287">
            <v>1.57</v>
          </cell>
          <cell r="J1287">
            <v>25</v>
          </cell>
          <cell r="L1287" t="str">
            <v>RO</v>
          </cell>
        </row>
        <row r="1288">
          <cell r="A1288" t="str">
            <v>MSW</v>
          </cell>
          <cell r="D1288">
            <v>6</v>
          </cell>
          <cell r="G1288">
            <v>1.39</v>
          </cell>
          <cell r="J1288">
            <v>25</v>
          </cell>
          <cell r="L1288" t="str">
            <v>RO</v>
          </cell>
        </row>
        <row r="1289">
          <cell r="A1289" t="str">
            <v>MSW</v>
          </cell>
          <cell r="D1289">
            <v>6</v>
          </cell>
          <cell r="G1289">
            <v>1.42</v>
          </cell>
          <cell r="J1289">
            <v>25</v>
          </cell>
          <cell r="L1289" t="str">
            <v>RO</v>
          </cell>
        </row>
        <row r="1290">
          <cell r="A1290" t="str">
            <v>MSW</v>
          </cell>
          <cell r="D1290">
            <v>7</v>
          </cell>
          <cell r="G1290">
            <v>1.58</v>
          </cell>
          <cell r="J1290">
            <v>25</v>
          </cell>
          <cell r="L1290" t="str">
            <v>RO</v>
          </cell>
        </row>
        <row r="1291">
          <cell r="A1291" t="str">
            <v>MSW</v>
          </cell>
          <cell r="D1291">
            <v>7</v>
          </cell>
          <cell r="G1291">
            <v>1.35</v>
          </cell>
          <cell r="J1291">
            <v>25</v>
          </cell>
          <cell r="L1291" t="str">
            <v>RO</v>
          </cell>
        </row>
        <row r="1292">
          <cell r="A1292" t="str">
            <v>MSW</v>
          </cell>
          <cell r="D1292">
            <v>8</v>
          </cell>
          <cell r="G1292">
            <v>1.51</v>
          </cell>
          <cell r="J1292">
            <v>25</v>
          </cell>
          <cell r="L1292" t="str">
            <v>RO</v>
          </cell>
        </row>
        <row r="1293">
          <cell r="A1293" t="str">
            <v>MSW</v>
          </cell>
          <cell r="D1293">
            <v>8</v>
          </cell>
          <cell r="G1293">
            <v>1.24</v>
          </cell>
          <cell r="J1293">
            <v>25</v>
          </cell>
          <cell r="L1293" t="str">
            <v>RO</v>
          </cell>
        </row>
        <row r="1294">
          <cell r="A1294" t="str">
            <v>MSW</v>
          </cell>
          <cell r="D1294">
            <v>9</v>
          </cell>
          <cell r="G1294">
            <v>1.2</v>
          </cell>
          <cell r="J1294">
            <v>25</v>
          </cell>
          <cell r="L1294" t="str">
            <v>RO</v>
          </cell>
        </row>
        <row r="1295">
          <cell r="A1295" t="str">
            <v>MSW</v>
          </cell>
          <cell r="D1295">
            <v>9</v>
          </cell>
          <cell r="G1295">
            <v>1.1100000000000001</v>
          </cell>
          <cell r="J1295">
            <v>25</v>
          </cell>
          <cell r="L1295" t="str">
            <v>RO</v>
          </cell>
        </row>
        <row r="1296">
          <cell r="A1296" t="str">
            <v>MSW</v>
          </cell>
          <cell r="D1296">
            <v>10</v>
          </cell>
          <cell r="G1296">
            <v>1.38</v>
          </cell>
          <cell r="J1296">
            <v>25</v>
          </cell>
          <cell r="L1296" t="str">
            <v>RO</v>
          </cell>
        </row>
        <row r="1297">
          <cell r="A1297" t="str">
            <v>MSW</v>
          </cell>
          <cell r="D1297">
            <v>10</v>
          </cell>
          <cell r="G1297">
            <v>1.3</v>
          </cell>
          <cell r="J1297">
            <v>25</v>
          </cell>
          <cell r="L1297" t="str">
            <v>RO</v>
          </cell>
        </row>
        <row r="1298">
          <cell r="A1298" t="str">
            <v>MSW</v>
          </cell>
          <cell r="D1298">
            <v>11</v>
          </cell>
          <cell r="G1298">
            <v>1.1599999999999999</v>
          </cell>
          <cell r="J1298">
            <v>25</v>
          </cell>
          <cell r="L1298" t="str">
            <v>RO</v>
          </cell>
        </row>
        <row r="1299">
          <cell r="A1299" t="str">
            <v>MSW</v>
          </cell>
          <cell r="D1299">
            <v>11</v>
          </cell>
          <cell r="G1299">
            <v>1.19</v>
          </cell>
          <cell r="J1299">
            <v>25</v>
          </cell>
          <cell r="L1299" t="str">
            <v>RO</v>
          </cell>
        </row>
        <row r="1300">
          <cell r="A1300" t="str">
            <v>MSW</v>
          </cell>
          <cell r="D1300">
            <v>12</v>
          </cell>
          <cell r="G1300">
            <v>1.31</v>
          </cell>
          <cell r="J1300">
            <v>25</v>
          </cell>
          <cell r="L1300" t="str">
            <v>RO</v>
          </cell>
        </row>
        <row r="1301">
          <cell r="A1301" t="str">
            <v>MSW</v>
          </cell>
          <cell r="D1301">
            <v>12</v>
          </cell>
          <cell r="G1301">
            <v>1.2</v>
          </cell>
          <cell r="J1301">
            <v>25</v>
          </cell>
          <cell r="L1301" t="str">
            <v>RO</v>
          </cell>
        </row>
        <row r="1302">
          <cell r="A1302" t="str">
            <v>MSW</v>
          </cell>
          <cell r="D1302">
            <v>12</v>
          </cell>
          <cell r="G1302">
            <v>1.5</v>
          </cell>
          <cell r="J1302">
            <v>25</v>
          </cell>
          <cell r="L1302" t="str">
            <v>RO</v>
          </cell>
        </row>
        <row r="1303">
          <cell r="A1303" t="str">
            <v>MSW</v>
          </cell>
          <cell r="D1303">
            <v>1</v>
          </cell>
          <cell r="G1303">
            <v>7</v>
          </cell>
          <cell r="J1303">
            <v>25</v>
          </cell>
          <cell r="L1303" t="str">
            <v>RO</v>
          </cell>
        </row>
        <row r="1304">
          <cell r="A1304" t="str">
            <v>MSW</v>
          </cell>
          <cell r="D1304">
            <v>1</v>
          </cell>
          <cell r="G1304">
            <v>5.79</v>
          </cell>
          <cell r="J1304">
            <v>25</v>
          </cell>
          <cell r="L1304" t="str">
            <v>RO</v>
          </cell>
        </row>
        <row r="1305">
          <cell r="A1305" t="str">
            <v>MSW</v>
          </cell>
          <cell r="D1305">
            <v>2</v>
          </cell>
          <cell r="G1305">
            <v>6.33</v>
          </cell>
          <cell r="J1305">
            <v>25</v>
          </cell>
          <cell r="L1305" t="str">
            <v>RO</v>
          </cell>
        </row>
        <row r="1306">
          <cell r="A1306" t="str">
            <v>MSW</v>
          </cell>
          <cell r="D1306">
            <v>2</v>
          </cell>
          <cell r="G1306">
            <v>4.43</v>
          </cell>
          <cell r="J1306">
            <v>25</v>
          </cell>
          <cell r="L1306" t="str">
            <v>RO</v>
          </cell>
        </row>
        <row r="1307">
          <cell r="A1307" t="str">
            <v>MSW</v>
          </cell>
          <cell r="D1307">
            <v>3</v>
          </cell>
          <cell r="G1307">
            <v>4.5599999999999996</v>
          </cell>
          <cell r="J1307">
            <v>25</v>
          </cell>
          <cell r="L1307" t="str">
            <v>RO</v>
          </cell>
        </row>
        <row r="1308">
          <cell r="A1308" t="str">
            <v>MSW</v>
          </cell>
          <cell r="D1308">
            <v>3</v>
          </cell>
          <cell r="G1308">
            <v>4.78</v>
          </cell>
          <cell r="J1308">
            <v>25</v>
          </cell>
          <cell r="L1308" t="str">
            <v>RO</v>
          </cell>
        </row>
        <row r="1309">
          <cell r="A1309" t="str">
            <v>MSW</v>
          </cell>
          <cell r="D1309">
            <v>4</v>
          </cell>
          <cell r="G1309">
            <v>6.8</v>
          </cell>
          <cell r="J1309">
            <v>25</v>
          </cell>
          <cell r="L1309" t="str">
            <v>RO</v>
          </cell>
        </row>
        <row r="1310">
          <cell r="A1310" t="str">
            <v>MSW</v>
          </cell>
          <cell r="D1310">
            <v>4</v>
          </cell>
          <cell r="G1310">
            <v>5.31</v>
          </cell>
          <cell r="J1310">
            <v>25</v>
          </cell>
          <cell r="L1310" t="str">
            <v>RO</v>
          </cell>
        </row>
        <row r="1311">
          <cell r="A1311" t="str">
            <v>MSW</v>
          </cell>
          <cell r="D1311">
            <v>5</v>
          </cell>
          <cell r="G1311">
            <v>5.88</v>
          </cell>
          <cell r="J1311">
            <v>25</v>
          </cell>
          <cell r="L1311" t="str">
            <v>RO</v>
          </cell>
        </row>
        <row r="1312">
          <cell r="A1312" t="str">
            <v>MSW</v>
          </cell>
          <cell r="D1312">
            <v>6</v>
          </cell>
          <cell r="G1312">
            <v>4.75</v>
          </cell>
          <cell r="J1312">
            <v>25</v>
          </cell>
          <cell r="L1312" t="str">
            <v>RO</v>
          </cell>
        </row>
        <row r="1313">
          <cell r="A1313" t="str">
            <v>MSW</v>
          </cell>
          <cell r="D1313">
            <v>6</v>
          </cell>
          <cell r="G1313">
            <v>4.37</v>
          </cell>
          <cell r="J1313">
            <v>25</v>
          </cell>
          <cell r="L1313" t="str">
            <v>RO</v>
          </cell>
        </row>
        <row r="1314">
          <cell r="A1314" t="str">
            <v>MSW</v>
          </cell>
          <cell r="D1314">
            <v>7</v>
          </cell>
          <cell r="G1314">
            <v>7.64</v>
          </cell>
          <cell r="J1314">
            <v>25</v>
          </cell>
          <cell r="L1314" t="str">
            <v>RO</v>
          </cell>
        </row>
        <row r="1315">
          <cell r="A1315" t="str">
            <v>MSW</v>
          </cell>
          <cell r="D1315">
            <v>7</v>
          </cell>
          <cell r="G1315">
            <v>5.87</v>
          </cell>
          <cell r="J1315">
            <v>25</v>
          </cell>
          <cell r="L1315" t="str">
            <v>RO</v>
          </cell>
        </row>
        <row r="1316">
          <cell r="A1316" t="str">
            <v>MSW</v>
          </cell>
          <cell r="D1316">
            <v>8</v>
          </cell>
          <cell r="G1316">
            <v>2.64</v>
          </cell>
          <cell r="J1316">
            <v>25</v>
          </cell>
          <cell r="L1316" t="str">
            <v>RO</v>
          </cell>
        </row>
        <row r="1317">
          <cell r="A1317" t="str">
            <v>MSW</v>
          </cell>
          <cell r="D1317">
            <v>8</v>
          </cell>
          <cell r="G1317">
            <v>4.0199999999999996</v>
          </cell>
          <cell r="J1317">
            <v>25</v>
          </cell>
          <cell r="L1317" t="str">
            <v>RO</v>
          </cell>
        </row>
        <row r="1318">
          <cell r="A1318" t="str">
            <v>MSW</v>
          </cell>
          <cell r="D1318">
            <v>9</v>
          </cell>
          <cell r="G1318">
            <v>4.1900000000000004</v>
          </cell>
          <cell r="J1318">
            <v>25</v>
          </cell>
          <cell r="L1318" t="str">
            <v>RO</v>
          </cell>
        </row>
        <row r="1319">
          <cell r="A1319" t="str">
            <v>MSW</v>
          </cell>
          <cell r="D1319">
            <v>9</v>
          </cell>
          <cell r="G1319">
            <v>3.77</v>
          </cell>
          <cell r="J1319">
            <v>25</v>
          </cell>
          <cell r="L1319" t="str">
            <v>RO</v>
          </cell>
        </row>
        <row r="1320">
          <cell r="A1320" t="str">
            <v>MSW</v>
          </cell>
          <cell r="D1320">
            <v>9</v>
          </cell>
          <cell r="G1320">
            <v>5.14</v>
          </cell>
          <cell r="J1320">
            <v>25</v>
          </cell>
          <cell r="L1320" t="str">
            <v>RO</v>
          </cell>
        </row>
        <row r="1321">
          <cell r="A1321" t="str">
            <v>MSW</v>
          </cell>
          <cell r="D1321">
            <v>10</v>
          </cell>
          <cell r="G1321">
            <v>4.4400000000000004</v>
          </cell>
          <cell r="J1321">
            <v>25</v>
          </cell>
          <cell r="L1321" t="str">
            <v>RO</v>
          </cell>
        </row>
        <row r="1322">
          <cell r="A1322" t="str">
            <v>MSW</v>
          </cell>
          <cell r="D1322">
            <v>10</v>
          </cell>
          <cell r="G1322">
            <v>3.45</v>
          </cell>
          <cell r="J1322">
            <v>25</v>
          </cell>
          <cell r="L1322" t="str">
            <v>RO</v>
          </cell>
        </row>
        <row r="1323">
          <cell r="A1323" t="str">
            <v>MSW</v>
          </cell>
          <cell r="D1323">
            <v>11</v>
          </cell>
          <cell r="G1323">
            <v>4.84</v>
          </cell>
          <cell r="J1323">
            <v>25</v>
          </cell>
          <cell r="L1323" t="str">
            <v>RO</v>
          </cell>
        </row>
        <row r="1324">
          <cell r="A1324" t="str">
            <v>MSW</v>
          </cell>
          <cell r="D1324">
            <v>11</v>
          </cell>
          <cell r="G1324">
            <v>4.4800000000000004</v>
          </cell>
          <cell r="J1324">
            <v>25</v>
          </cell>
          <cell r="L1324" t="str">
            <v>RO</v>
          </cell>
        </row>
        <row r="1325">
          <cell r="A1325" t="str">
            <v>MSW</v>
          </cell>
          <cell r="D1325">
            <v>12</v>
          </cell>
          <cell r="G1325">
            <v>4.2699999999999996</v>
          </cell>
          <cell r="J1325">
            <v>25</v>
          </cell>
          <cell r="L1325" t="str">
            <v>RO</v>
          </cell>
        </row>
        <row r="1326">
          <cell r="A1326" t="str">
            <v>MSW</v>
          </cell>
          <cell r="D1326">
            <v>12</v>
          </cell>
          <cell r="G1326">
            <v>3.77</v>
          </cell>
          <cell r="J1326">
            <v>25</v>
          </cell>
          <cell r="L1326" t="str">
            <v>RO</v>
          </cell>
        </row>
        <row r="1327">
          <cell r="A1327" t="str">
            <v>MSW</v>
          </cell>
          <cell r="D1327">
            <v>1</v>
          </cell>
          <cell r="G1327">
            <v>7.17</v>
          </cell>
          <cell r="J1327">
            <v>25</v>
          </cell>
          <cell r="L1327" t="str">
            <v>RO</v>
          </cell>
        </row>
        <row r="1328">
          <cell r="A1328" t="str">
            <v>MSW</v>
          </cell>
          <cell r="D1328">
            <v>1</v>
          </cell>
          <cell r="G1328">
            <v>6.34</v>
          </cell>
          <cell r="J1328">
            <v>25</v>
          </cell>
          <cell r="L1328" t="str">
            <v>RO</v>
          </cell>
        </row>
        <row r="1329">
          <cell r="A1329" t="str">
            <v>MSW</v>
          </cell>
          <cell r="D1329">
            <v>2</v>
          </cell>
          <cell r="G1329">
            <v>4.82</v>
          </cell>
          <cell r="J1329">
            <v>25</v>
          </cell>
          <cell r="L1329" t="str">
            <v>RO</v>
          </cell>
        </row>
        <row r="1330">
          <cell r="A1330" t="str">
            <v>MSW</v>
          </cell>
          <cell r="D1330">
            <v>2</v>
          </cell>
          <cell r="G1330">
            <v>5.79</v>
          </cell>
          <cell r="J1330">
            <v>25</v>
          </cell>
          <cell r="L1330" t="str">
            <v>RO</v>
          </cell>
        </row>
        <row r="1331">
          <cell r="A1331" t="str">
            <v>MSW</v>
          </cell>
          <cell r="D1331">
            <v>3</v>
          </cell>
          <cell r="G1331">
            <v>6.82</v>
          </cell>
          <cell r="J1331">
            <v>25</v>
          </cell>
          <cell r="L1331" t="str">
            <v>RO</v>
          </cell>
        </row>
        <row r="1332">
          <cell r="A1332" t="str">
            <v>MSW</v>
          </cell>
          <cell r="D1332">
            <v>4</v>
          </cell>
          <cell r="G1332">
            <v>8.32</v>
          </cell>
          <cell r="J1332">
            <v>25</v>
          </cell>
          <cell r="L1332" t="str">
            <v>RO</v>
          </cell>
        </row>
        <row r="1333">
          <cell r="A1333" t="str">
            <v>MSW</v>
          </cell>
          <cell r="D1333">
            <v>5</v>
          </cell>
          <cell r="G1333">
            <v>6.32</v>
          </cell>
          <cell r="J1333">
            <v>25</v>
          </cell>
          <cell r="L1333" t="str">
            <v>RO</v>
          </cell>
        </row>
        <row r="1334">
          <cell r="A1334" t="str">
            <v>MSW</v>
          </cell>
          <cell r="D1334">
            <v>6</v>
          </cell>
          <cell r="G1334">
            <v>8.84</v>
          </cell>
          <cell r="J1334">
            <v>25</v>
          </cell>
          <cell r="L1334" t="str">
            <v>RO</v>
          </cell>
        </row>
        <row r="1335">
          <cell r="A1335" t="str">
            <v>MSW</v>
          </cell>
          <cell r="D1335">
            <v>6</v>
          </cell>
          <cell r="G1335">
            <v>5.73</v>
          </cell>
          <cell r="J1335">
            <v>25</v>
          </cell>
          <cell r="L1335" t="str">
            <v>RO</v>
          </cell>
        </row>
        <row r="1336">
          <cell r="A1336" t="str">
            <v>MSW</v>
          </cell>
          <cell r="D1336">
            <v>7</v>
          </cell>
          <cell r="G1336">
            <v>4.66</v>
          </cell>
          <cell r="J1336">
            <v>25</v>
          </cell>
          <cell r="L1336" t="str">
            <v>RO</v>
          </cell>
        </row>
        <row r="1337">
          <cell r="A1337" t="str">
            <v>MSW</v>
          </cell>
          <cell r="D1337">
            <v>1</v>
          </cell>
          <cell r="G1337">
            <v>6.82</v>
          </cell>
          <cell r="J1337">
            <v>25</v>
          </cell>
          <cell r="L1337" t="str">
            <v>RO</v>
          </cell>
        </row>
        <row r="1338">
          <cell r="A1338" t="str">
            <v>MSW</v>
          </cell>
          <cell r="D1338">
            <v>1</v>
          </cell>
          <cell r="G1338">
            <v>6.22</v>
          </cell>
          <cell r="J1338">
            <v>25</v>
          </cell>
          <cell r="L1338" t="str">
            <v>RO</v>
          </cell>
        </row>
        <row r="1339">
          <cell r="A1339" t="str">
            <v>MSW</v>
          </cell>
          <cell r="D1339">
            <v>1</v>
          </cell>
          <cell r="G1339">
            <v>8.41</v>
          </cell>
          <cell r="J1339">
            <v>25</v>
          </cell>
          <cell r="L1339" t="str">
            <v>RO</v>
          </cell>
        </row>
        <row r="1340">
          <cell r="A1340" t="str">
            <v>MSW</v>
          </cell>
          <cell r="D1340">
            <v>1</v>
          </cell>
          <cell r="G1340">
            <v>4.6500000000000004</v>
          </cell>
          <cell r="J1340">
            <v>25</v>
          </cell>
          <cell r="L1340" t="str">
            <v>RO</v>
          </cell>
        </row>
        <row r="1341">
          <cell r="A1341" t="str">
            <v>MSW</v>
          </cell>
          <cell r="D1341">
            <v>1</v>
          </cell>
          <cell r="G1341">
            <v>5.8</v>
          </cell>
          <cell r="J1341">
            <v>25</v>
          </cell>
          <cell r="L1341" t="str">
            <v>RO</v>
          </cell>
        </row>
        <row r="1342">
          <cell r="A1342" t="str">
            <v>MSW</v>
          </cell>
          <cell r="D1342">
            <v>2</v>
          </cell>
          <cell r="G1342">
            <v>5.71</v>
          </cell>
          <cell r="J1342">
            <v>25</v>
          </cell>
          <cell r="L1342" t="str">
            <v>RO</v>
          </cell>
        </row>
        <row r="1343">
          <cell r="A1343" t="str">
            <v>MSW</v>
          </cell>
          <cell r="D1343">
            <v>2</v>
          </cell>
          <cell r="G1343">
            <v>6.78</v>
          </cell>
          <cell r="J1343">
            <v>25</v>
          </cell>
          <cell r="L1343" t="str">
            <v>RO</v>
          </cell>
        </row>
        <row r="1344">
          <cell r="A1344" t="str">
            <v>MSW</v>
          </cell>
          <cell r="D1344">
            <v>2</v>
          </cell>
          <cell r="G1344">
            <v>6.18</v>
          </cell>
          <cell r="J1344">
            <v>25</v>
          </cell>
          <cell r="L1344" t="str">
            <v>RO</v>
          </cell>
        </row>
        <row r="1345">
          <cell r="A1345" t="str">
            <v>MSW</v>
          </cell>
          <cell r="D1345">
            <v>2</v>
          </cell>
          <cell r="G1345">
            <v>5.48</v>
          </cell>
          <cell r="J1345">
            <v>25</v>
          </cell>
          <cell r="L1345" t="str">
            <v>RO</v>
          </cell>
        </row>
        <row r="1346">
          <cell r="A1346" t="str">
            <v>MSW</v>
          </cell>
          <cell r="D1346">
            <v>3</v>
          </cell>
          <cell r="G1346">
            <v>7.33</v>
          </cell>
          <cell r="J1346">
            <v>25</v>
          </cell>
          <cell r="L1346" t="str">
            <v>RO</v>
          </cell>
        </row>
        <row r="1347">
          <cell r="A1347" t="str">
            <v>MSW</v>
          </cell>
          <cell r="D1347">
            <v>3</v>
          </cell>
          <cell r="G1347">
            <v>6.14</v>
          </cell>
          <cell r="J1347">
            <v>25</v>
          </cell>
          <cell r="L1347" t="str">
            <v>RO</v>
          </cell>
        </row>
        <row r="1348">
          <cell r="A1348" t="str">
            <v>MSW</v>
          </cell>
          <cell r="D1348">
            <v>3</v>
          </cell>
          <cell r="G1348">
            <v>6.26</v>
          </cell>
          <cell r="J1348">
            <v>25</v>
          </cell>
          <cell r="L1348" t="str">
            <v>RO</v>
          </cell>
        </row>
        <row r="1349">
          <cell r="A1349" t="str">
            <v>MSW</v>
          </cell>
          <cell r="D1349">
            <v>3</v>
          </cell>
          <cell r="G1349">
            <v>6.74</v>
          </cell>
          <cell r="J1349">
            <v>25</v>
          </cell>
          <cell r="L1349" t="str">
            <v>RO</v>
          </cell>
        </row>
        <row r="1350">
          <cell r="A1350" t="str">
            <v>MSW</v>
          </cell>
          <cell r="D1350">
            <v>3</v>
          </cell>
          <cell r="G1350">
            <v>5.96</v>
          </cell>
          <cell r="J1350">
            <v>25</v>
          </cell>
          <cell r="L1350" t="str">
            <v>RO</v>
          </cell>
        </row>
        <row r="1351">
          <cell r="A1351" t="str">
            <v>MSW</v>
          </cell>
          <cell r="D1351">
            <v>4</v>
          </cell>
          <cell r="G1351">
            <v>7.43</v>
          </cell>
          <cell r="J1351">
            <v>25</v>
          </cell>
          <cell r="L1351" t="str">
            <v>RO</v>
          </cell>
        </row>
        <row r="1352">
          <cell r="A1352" t="str">
            <v>MSW</v>
          </cell>
          <cell r="D1352">
            <v>4</v>
          </cell>
          <cell r="G1352">
            <v>7.64</v>
          </cell>
          <cell r="J1352">
            <v>25</v>
          </cell>
          <cell r="L1352" t="str">
            <v>RO</v>
          </cell>
        </row>
        <row r="1353">
          <cell r="A1353" t="str">
            <v>MSW</v>
          </cell>
          <cell r="D1353">
            <v>4</v>
          </cell>
          <cell r="G1353">
            <v>7.2</v>
          </cell>
          <cell r="J1353">
            <v>25</v>
          </cell>
          <cell r="L1353" t="str">
            <v>RO</v>
          </cell>
        </row>
        <row r="1354">
          <cell r="A1354" t="str">
            <v>MSW</v>
          </cell>
          <cell r="D1354">
            <v>4</v>
          </cell>
          <cell r="G1354">
            <v>6.01</v>
          </cell>
          <cell r="J1354">
            <v>25</v>
          </cell>
          <cell r="L1354" t="str">
            <v>RO</v>
          </cell>
        </row>
        <row r="1355">
          <cell r="A1355" t="str">
            <v>MSW</v>
          </cell>
          <cell r="D1355">
            <v>5</v>
          </cell>
          <cell r="G1355">
            <v>6.44</v>
          </cell>
          <cell r="J1355">
            <v>25</v>
          </cell>
          <cell r="L1355" t="str">
            <v>RO</v>
          </cell>
        </row>
        <row r="1356">
          <cell r="A1356" t="str">
            <v>MSW</v>
          </cell>
          <cell r="D1356">
            <v>5</v>
          </cell>
          <cell r="G1356">
            <v>6.99</v>
          </cell>
          <cell r="J1356">
            <v>25</v>
          </cell>
          <cell r="L1356" t="str">
            <v>RO</v>
          </cell>
        </row>
        <row r="1357">
          <cell r="A1357" t="str">
            <v>MSW</v>
          </cell>
          <cell r="D1357">
            <v>5</v>
          </cell>
          <cell r="G1357">
            <v>7.86</v>
          </cell>
          <cell r="J1357">
            <v>25</v>
          </cell>
          <cell r="L1357" t="str">
            <v>RO</v>
          </cell>
        </row>
        <row r="1358">
          <cell r="A1358" t="str">
            <v>MSW</v>
          </cell>
          <cell r="D1358">
            <v>5</v>
          </cell>
          <cell r="G1358">
            <v>5.83</v>
          </cell>
          <cell r="J1358">
            <v>25</v>
          </cell>
          <cell r="L1358" t="str">
            <v>RO</v>
          </cell>
        </row>
        <row r="1359">
          <cell r="A1359" t="str">
            <v>MSW</v>
          </cell>
          <cell r="D1359">
            <v>6</v>
          </cell>
          <cell r="G1359">
            <v>7.46</v>
          </cell>
          <cell r="J1359">
            <v>25</v>
          </cell>
          <cell r="L1359" t="str">
            <v>RO</v>
          </cell>
        </row>
        <row r="1360">
          <cell r="A1360" t="str">
            <v>MSW</v>
          </cell>
          <cell r="D1360">
            <v>6</v>
          </cell>
          <cell r="G1360">
            <v>7.8</v>
          </cell>
          <cell r="J1360">
            <v>25</v>
          </cell>
          <cell r="L1360" t="str">
            <v>RO</v>
          </cell>
        </row>
        <row r="1361">
          <cell r="A1361" t="str">
            <v>MSW</v>
          </cell>
          <cell r="D1361">
            <v>6</v>
          </cell>
          <cell r="G1361">
            <v>7.41</v>
          </cell>
          <cell r="J1361">
            <v>25</v>
          </cell>
          <cell r="L1361" t="str">
            <v>RO</v>
          </cell>
        </row>
        <row r="1362">
          <cell r="A1362" t="str">
            <v>MSW</v>
          </cell>
          <cell r="D1362">
            <v>6</v>
          </cell>
          <cell r="G1362">
            <v>7.22</v>
          </cell>
          <cell r="J1362">
            <v>25</v>
          </cell>
          <cell r="L1362" t="str">
            <v>RO</v>
          </cell>
        </row>
        <row r="1363">
          <cell r="A1363" t="str">
            <v>MSW</v>
          </cell>
          <cell r="D1363">
            <v>6</v>
          </cell>
          <cell r="G1363">
            <v>6.82</v>
          </cell>
          <cell r="J1363">
            <v>25</v>
          </cell>
          <cell r="L1363" t="str">
            <v>RO</v>
          </cell>
        </row>
        <row r="1364">
          <cell r="A1364" t="str">
            <v>MSW</v>
          </cell>
          <cell r="D1364">
            <v>7</v>
          </cell>
          <cell r="G1364">
            <v>7.6</v>
          </cell>
          <cell r="J1364">
            <v>25</v>
          </cell>
          <cell r="L1364" t="str">
            <v>RO</v>
          </cell>
        </row>
        <row r="1365">
          <cell r="A1365" t="str">
            <v>MSW</v>
          </cell>
          <cell r="D1365">
            <v>7</v>
          </cell>
          <cell r="G1365">
            <v>6.85</v>
          </cell>
          <cell r="J1365">
            <v>25</v>
          </cell>
          <cell r="L1365" t="str">
            <v>RO</v>
          </cell>
        </row>
        <row r="1366">
          <cell r="A1366" t="str">
            <v>MSW</v>
          </cell>
          <cell r="D1366">
            <v>7</v>
          </cell>
          <cell r="G1366">
            <v>5.96</v>
          </cell>
          <cell r="J1366">
            <v>25</v>
          </cell>
          <cell r="L1366" t="str">
            <v>RO</v>
          </cell>
        </row>
        <row r="1367">
          <cell r="A1367" t="str">
            <v>MSW</v>
          </cell>
          <cell r="D1367">
            <v>7</v>
          </cell>
          <cell r="G1367">
            <v>7.41</v>
          </cell>
          <cell r="J1367">
            <v>25</v>
          </cell>
          <cell r="L1367" t="str">
            <v>RO</v>
          </cell>
        </row>
        <row r="1368">
          <cell r="A1368" t="str">
            <v>MSW</v>
          </cell>
          <cell r="D1368">
            <v>8</v>
          </cell>
          <cell r="G1368">
            <v>8.19</v>
          </cell>
          <cell r="J1368">
            <v>25</v>
          </cell>
          <cell r="L1368" t="str">
            <v>RO</v>
          </cell>
        </row>
        <row r="1369">
          <cell r="A1369" t="str">
            <v>MSW</v>
          </cell>
          <cell r="D1369">
            <v>8</v>
          </cell>
          <cell r="G1369">
            <v>4.9800000000000004</v>
          </cell>
          <cell r="J1369">
            <v>25</v>
          </cell>
          <cell r="L1369" t="str">
            <v>RO</v>
          </cell>
        </row>
        <row r="1370">
          <cell r="A1370" t="str">
            <v>MSW</v>
          </cell>
          <cell r="D1370">
            <v>8</v>
          </cell>
          <cell r="G1370">
            <v>7.21</v>
          </cell>
          <cell r="J1370">
            <v>25</v>
          </cell>
          <cell r="L1370" t="str">
            <v>RO</v>
          </cell>
        </row>
        <row r="1371">
          <cell r="A1371" t="str">
            <v>MSW</v>
          </cell>
          <cell r="D1371">
            <v>8</v>
          </cell>
          <cell r="G1371">
            <v>6.87</v>
          </cell>
          <cell r="J1371">
            <v>25</v>
          </cell>
          <cell r="L1371" t="str">
            <v>RO</v>
          </cell>
        </row>
        <row r="1372">
          <cell r="A1372" t="str">
            <v>MSW</v>
          </cell>
          <cell r="D1372">
            <v>9</v>
          </cell>
          <cell r="G1372">
            <v>7.48</v>
          </cell>
          <cell r="J1372">
            <v>25</v>
          </cell>
          <cell r="L1372" t="str">
            <v>RO</v>
          </cell>
        </row>
        <row r="1373">
          <cell r="A1373" t="str">
            <v>MSW</v>
          </cell>
          <cell r="D1373">
            <v>9</v>
          </cell>
          <cell r="G1373">
            <v>6.04</v>
          </cell>
          <cell r="J1373">
            <v>25</v>
          </cell>
          <cell r="L1373" t="str">
            <v>RO</v>
          </cell>
        </row>
        <row r="1374">
          <cell r="A1374" t="str">
            <v>MSW</v>
          </cell>
          <cell r="D1374">
            <v>9</v>
          </cell>
          <cell r="G1374">
            <v>6.15</v>
          </cell>
          <cell r="J1374">
            <v>25</v>
          </cell>
          <cell r="L1374" t="str">
            <v>RO</v>
          </cell>
        </row>
        <row r="1375">
          <cell r="A1375" t="str">
            <v>MSW</v>
          </cell>
          <cell r="D1375">
            <v>9</v>
          </cell>
          <cell r="G1375">
            <v>6.31</v>
          </cell>
          <cell r="J1375">
            <v>25</v>
          </cell>
          <cell r="L1375" t="str">
            <v>RO</v>
          </cell>
        </row>
        <row r="1376">
          <cell r="A1376" t="str">
            <v>MSW</v>
          </cell>
          <cell r="D1376">
            <v>9</v>
          </cell>
          <cell r="G1376">
            <v>5.67</v>
          </cell>
          <cell r="J1376">
            <v>25</v>
          </cell>
          <cell r="L1376" t="str">
            <v>RO</v>
          </cell>
        </row>
        <row r="1377">
          <cell r="A1377" t="str">
            <v>MSW</v>
          </cell>
          <cell r="D1377">
            <v>10</v>
          </cell>
          <cell r="G1377">
            <v>6.54</v>
          </cell>
          <cell r="J1377">
            <v>25</v>
          </cell>
          <cell r="L1377" t="str">
            <v>RO</v>
          </cell>
        </row>
        <row r="1378">
          <cell r="A1378" t="str">
            <v>MSW</v>
          </cell>
          <cell r="D1378">
            <v>10</v>
          </cell>
          <cell r="G1378">
            <v>6.65</v>
          </cell>
          <cell r="J1378">
            <v>25</v>
          </cell>
          <cell r="L1378" t="str">
            <v>RO</v>
          </cell>
        </row>
        <row r="1379">
          <cell r="A1379" t="str">
            <v>MSW</v>
          </cell>
          <cell r="D1379">
            <v>10</v>
          </cell>
          <cell r="G1379">
            <v>5.93</v>
          </cell>
          <cell r="J1379">
            <v>25</v>
          </cell>
          <cell r="L1379" t="str">
            <v>RO</v>
          </cell>
        </row>
        <row r="1380">
          <cell r="A1380" t="str">
            <v>MSW</v>
          </cell>
          <cell r="D1380">
            <v>10</v>
          </cell>
          <cell r="G1380">
            <v>6.71</v>
          </cell>
          <cell r="J1380">
            <v>25</v>
          </cell>
          <cell r="L1380" t="str">
            <v>RO</v>
          </cell>
        </row>
        <row r="1381">
          <cell r="A1381" t="str">
            <v>MSW</v>
          </cell>
          <cell r="D1381">
            <v>11</v>
          </cell>
          <cell r="G1381">
            <v>6.08</v>
          </cell>
          <cell r="J1381">
            <v>25</v>
          </cell>
          <cell r="L1381" t="str">
            <v>RO</v>
          </cell>
        </row>
        <row r="1382">
          <cell r="A1382" t="str">
            <v>MSW</v>
          </cell>
          <cell r="D1382">
            <v>11</v>
          </cell>
          <cell r="G1382">
            <v>6.63</v>
          </cell>
          <cell r="J1382">
            <v>25</v>
          </cell>
          <cell r="L1382" t="str">
            <v>RO</v>
          </cell>
        </row>
        <row r="1383">
          <cell r="A1383" t="str">
            <v>MSW</v>
          </cell>
          <cell r="D1383">
            <v>11</v>
          </cell>
          <cell r="G1383">
            <v>6.21</v>
          </cell>
          <cell r="J1383">
            <v>25</v>
          </cell>
          <cell r="L1383" t="str">
            <v>RO</v>
          </cell>
        </row>
        <row r="1384">
          <cell r="A1384" t="str">
            <v>MSW</v>
          </cell>
          <cell r="D1384">
            <v>11</v>
          </cell>
          <cell r="G1384">
            <v>6.29</v>
          </cell>
          <cell r="J1384">
            <v>25</v>
          </cell>
          <cell r="L1384" t="str">
            <v>RO</v>
          </cell>
        </row>
        <row r="1385">
          <cell r="A1385" t="str">
            <v>MSW</v>
          </cell>
          <cell r="D1385">
            <v>12</v>
          </cell>
          <cell r="G1385">
            <v>7.31</v>
          </cell>
          <cell r="J1385">
            <v>25</v>
          </cell>
          <cell r="L1385" t="str">
            <v>RO</v>
          </cell>
        </row>
        <row r="1386">
          <cell r="A1386" t="str">
            <v>MSW</v>
          </cell>
          <cell r="D1386">
            <v>12</v>
          </cell>
          <cell r="G1386">
            <v>6.71</v>
          </cell>
          <cell r="J1386">
            <v>25</v>
          </cell>
          <cell r="L1386" t="str">
            <v>RO</v>
          </cell>
        </row>
        <row r="1387">
          <cell r="A1387" t="str">
            <v>MSW</v>
          </cell>
          <cell r="D1387">
            <v>12</v>
          </cell>
          <cell r="G1387">
            <v>6.35</v>
          </cell>
          <cell r="J1387">
            <v>25</v>
          </cell>
          <cell r="L1387" t="str">
            <v>RO</v>
          </cell>
        </row>
        <row r="1388">
          <cell r="A1388" t="str">
            <v>MSW</v>
          </cell>
          <cell r="D1388">
            <v>12</v>
          </cell>
          <cell r="G1388">
            <v>4.91</v>
          </cell>
          <cell r="J1388">
            <v>25</v>
          </cell>
          <cell r="L1388" t="str">
            <v>RO</v>
          </cell>
        </row>
        <row r="1389">
          <cell r="A1389" t="str">
            <v>MSW</v>
          </cell>
          <cell r="D1389">
            <v>12</v>
          </cell>
          <cell r="G1389">
            <v>8.2899999999999991</v>
          </cell>
          <cell r="J1389">
            <v>25</v>
          </cell>
          <cell r="L1389" t="str">
            <v>RO</v>
          </cell>
        </row>
        <row r="1390">
          <cell r="A1390" t="str">
            <v>MSW</v>
          </cell>
          <cell r="D1390">
            <v>1</v>
          </cell>
          <cell r="G1390">
            <v>8.75</v>
          </cell>
          <cell r="J1390">
            <v>25</v>
          </cell>
          <cell r="L1390" t="str">
            <v>RO</v>
          </cell>
        </row>
        <row r="1391">
          <cell r="A1391" t="str">
            <v>MSW</v>
          </cell>
          <cell r="D1391">
            <v>1</v>
          </cell>
          <cell r="G1391">
            <v>6.01</v>
          </cell>
          <cell r="J1391">
            <v>25</v>
          </cell>
          <cell r="L1391" t="str">
            <v>RO</v>
          </cell>
        </row>
        <row r="1392">
          <cell r="A1392" t="str">
            <v>MSW</v>
          </cell>
          <cell r="D1392">
            <v>1</v>
          </cell>
          <cell r="G1392">
            <v>5.48</v>
          </cell>
          <cell r="J1392">
            <v>25</v>
          </cell>
          <cell r="L1392" t="str">
            <v>RO</v>
          </cell>
        </row>
        <row r="1393">
          <cell r="A1393" t="str">
            <v>MSW</v>
          </cell>
          <cell r="D1393">
            <v>2</v>
          </cell>
          <cell r="G1393">
            <v>1.6</v>
          </cell>
          <cell r="J1393">
            <v>25</v>
          </cell>
          <cell r="L1393" t="str">
            <v>RO</v>
          </cell>
        </row>
        <row r="1394">
          <cell r="A1394" t="str">
            <v>MSW</v>
          </cell>
          <cell r="D1394">
            <v>2</v>
          </cell>
          <cell r="G1394">
            <v>4.38</v>
          </cell>
          <cell r="J1394">
            <v>25</v>
          </cell>
          <cell r="L1394" t="str">
            <v>RO</v>
          </cell>
        </row>
        <row r="1395">
          <cell r="A1395" t="str">
            <v>MSW</v>
          </cell>
          <cell r="D1395">
            <v>2</v>
          </cell>
          <cell r="G1395">
            <v>6.89</v>
          </cell>
          <cell r="J1395">
            <v>25</v>
          </cell>
          <cell r="L1395" t="str">
            <v>RO</v>
          </cell>
        </row>
        <row r="1396">
          <cell r="A1396" t="str">
            <v>MSW</v>
          </cell>
          <cell r="D1396">
            <v>3</v>
          </cell>
          <cell r="G1396">
            <v>4.59</v>
          </cell>
          <cell r="J1396">
            <v>25</v>
          </cell>
          <cell r="L1396" t="str">
            <v>RO</v>
          </cell>
        </row>
        <row r="1397">
          <cell r="A1397" t="str">
            <v>MSW</v>
          </cell>
          <cell r="D1397">
            <v>3</v>
          </cell>
          <cell r="G1397">
            <v>5.0999999999999996</v>
          </cell>
          <cell r="J1397">
            <v>25</v>
          </cell>
          <cell r="L1397" t="str">
            <v>RO</v>
          </cell>
        </row>
        <row r="1398">
          <cell r="A1398" t="str">
            <v>MSW</v>
          </cell>
          <cell r="D1398">
            <v>3</v>
          </cell>
          <cell r="G1398">
            <v>5.9</v>
          </cell>
          <cell r="J1398">
            <v>25</v>
          </cell>
          <cell r="L1398" t="str">
            <v>RO</v>
          </cell>
        </row>
        <row r="1399">
          <cell r="A1399" t="str">
            <v>MSW</v>
          </cell>
          <cell r="D1399">
            <v>3</v>
          </cell>
          <cell r="G1399">
            <v>5.04</v>
          </cell>
          <cell r="J1399">
            <v>25</v>
          </cell>
          <cell r="L1399" t="str">
            <v>RO</v>
          </cell>
        </row>
        <row r="1400">
          <cell r="A1400" t="str">
            <v>MSW</v>
          </cell>
          <cell r="D1400">
            <v>4</v>
          </cell>
          <cell r="G1400">
            <v>6.47</v>
          </cell>
          <cell r="J1400">
            <v>25</v>
          </cell>
          <cell r="L1400" t="str">
            <v>RO</v>
          </cell>
        </row>
        <row r="1401">
          <cell r="A1401" t="str">
            <v>MSW</v>
          </cell>
          <cell r="D1401">
            <v>4</v>
          </cell>
          <cell r="G1401">
            <v>5.99</v>
          </cell>
          <cell r="J1401">
            <v>25</v>
          </cell>
          <cell r="L1401" t="str">
            <v>RO</v>
          </cell>
        </row>
        <row r="1402">
          <cell r="A1402" t="str">
            <v>MSW</v>
          </cell>
          <cell r="D1402">
            <v>4</v>
          </cell>
          <cell r="G1402">
            <v>2.23</v>
          </cell>
          <cell r="J1402">
            <v>25</v>
          </cell>
          <cell r="L1402" t="str">
            <v>RO</v>
          </cell>
        </row>
        <row r="1403">
          <cell r="A1403" t="str">
            <v>MSW</v>
          </cell>
          <cell r="D1403">
            <v>5</v>
          </cell>
          <cell r="G1403">
            <v>2.92</v>
          </cell>
          <cell r="J1403">
            <v>25</v>
          </cell>
          <cell r="L1403" t="str">
            <v>RO</v>
          </cell>
        </row>
        <row r="1404">
          <cell r="A1404" t="str">
            <v>MSW</v>
          </cell>
          <cell r="D1404">
            <v>5</v>
          </cell>
          <cell r="G1404">
            <v>5.76</v>
          </cell>
          <cell r="J1404">
            <v>25</v>
          </cell>
          <cell r="L1404" t="str">
            <v>RO</v>
          </cell>
        </row>
        <row r="1405">
          <cell r="A1405" t="str">
            <v>MSW</v>
          </cell>
          <cell r="D1405">
            <v>5</v>
          </cell>
          <cell r="G1405">
            <v>6.07</v>
          </cell>
          <cell r="J1405">
            <v>25</v>
          </cell>
          <cell r="L1405" t="str">
            <v>RO</v>
          </cell>
        </row>
        <row r="1406">
          <cell r="A1406" t="str">
            <v>MSW</v>
          </cell>
          <cell r="D1406">
            <v>6</v>
          </cell>
          <cell r="G1406">
            <v>5.71</v>
          </cell>
          <cell r="J1406">
            <v>25</v>
          </cell>
          <cell r="L1406" t="str">
            <v>RO</v>
          </cell>
        </row>
        <row r="1407">
          <cell r="A1407" t="str">
            <v>MSW</v>
          </cell>
          <cell r="D1407">
            <v>6</v>
          </cell>
          <cell r="G1407">
            <v>6.63</v>
          </cell>
          <cell r="J1407">
            <v>25</v>
          </cell>
          <cell r="L1407" t="str">
            <v>RO</v>
          </cell>
        </row>
        <row r="1408">
          <cell r="A1408" t="str">
            <v>MSW</v>
          </cell>
          <cell r="D1408">
            <v>6</v>
          </cell>
          <cell r="G1408">
            <v>5.04</v>
          </cell>
          <cell r="J1408">
            <v>25</v>
          </cell>
          <cell r="L1408" t="str">
            <v>RO</v>
          </cell>
        </row>
        <row r="1409">
          <cell r="A1409" t="str">
            <v>MSW</v>
          </cell>
          <cell r="D1409">
            <v>7</v>
          </cell>
          <cell r="G1409">
            <v>8.42</v>
          </cell>
          <cell r="J1409">
            <v>25</v>
          </cell>
          <cell r="L1409" t="str">
            <v>RO</v>
          </cell>
        </row>
        <row r="1410">
          <cell r="A1410" t="str">
            <v>MSW</v>
          </cell>
          <cell r="D1410">
            <v>7</v>
          </cell>
          <cell r="G1410">
            <v>5.25</v>
          </cell>
          <cell r="J1410">
            <v>25</v>
          </cell>
          <cell r="L1410" t="str">
            <v>RO</v>
          </cell>
        </row>
        <row r="1411">
          <cell r="A1411" t="str">
            <v>MSW</v>
          </cell>
          <cell r="D1411">
            <v>7</v>
          </cell>
          <cell r="G1411">
            <v>7.31</v>
          </cell>
          <cell r="J1411">
            <v>25</v>
          </cell>
          <cell r="L1411" t="str">
            <v>RO</v>
          </cell>
        </row>
        <row r="1412">
          <cell r="A1412" t="str">
            <v>MSW</v>
          </cell>
          <cell r="D1412">
            <v>8</v>
          </cell>
          <cell r="G1412">
            <v>10.46</v>
          </cell>
          <cell r="J1412">
            <v>25</v>
          </cell>
          <cell r="L1412" t="str">
            <v>RO</v>
          </cell>
        </row>
        <row r="1413">
          <cell r="A1413" t="str">
            <v>MSW</v>
          </cell>
          <cell r="D1413">
            <v>8</v>
          </cell>
          <cell r="G1413">
            <v>1.61</v>
          </cell>
          <cell r="J1413">
            <v>25</v>
          </cell>
          <cell r="L1413" t="str">
            <v>RO</v>
          </cell>
        </row>
        <row r="1414">
          <cell r="A1414" t="str">
            <v>MSW</v>
          </cell>
          <cell r="D1414">
            <v>8</v>
          </cell>
          <cell r="G1414">
            <v>7.45</v>
          </cell>
          <cell r="J1414">
            <v>25</v>
          </cell>
          <cell r="L1414" t="str">
            <v>RO</v>
          </cell>
        </row>
        <row r="1415">
          <cell r="A1415" t="str">
            <v>MSW</v>
          </cell>
          <cell r="D1415">
            <v>9</v>
          </cell>
          <cell r="G1415">
            <v>6.16</v>
          </cell>
          <cell r="J1415">
            <v>25</v>
          </cell>
          <cell r="L1415" t="str">
            <v>RO</v>
          </cell>
        </row>
        <row r="1416">
          <cell r="A1416" t="str">
            <v>MSW</v>
          </cell>
          <cell r="D1416">
            <v>9</v>
          </cell>
          <cell r="G1416">
            <v>5.0199999999999996</v>
          </cell>
          <cell r="J1416">
            <v>25</v>
          </cell>
          <cell r="L1416" t="str">
            <v>RO</v>
          </cell>
        </row>
        <row r="1417">
          <cell r="A1417" t="str">
            <v>MSW</v>
          </cell>
          <cell r="D1417">
            <v>9</v>
          </cell>
          <cell r="G1417">
            <v>6.13</v>
          </cell>
          <cell r="J1417">
            <v>25</v>
          </cell>
          <cell r="L1417" t="str">
            <v>RO</v>
          </cell>
        </row>
        <row r="1418">
          <cell r="A1418" t="str">
            <v>MSW</v>
          </cell>
          <cell r="D1418">
            <v>10</v>
          </cell>
          <cell r="G1418">
            <v>6.14</v>
          </cell>
          <cell r="J1418">
            <v>25</v>
          </cell>
          <cell r="L1418" t="str">
            <v>RO</v>
          </cell>
        </row>
        <row r="1419">
          <cell r="A1419" t="str">
            <v>MSW</v>
          </cell>
          <cell r="D1419">
            <v>10</v>
          </cell>
          <cell r="G1419">
            <v>5.74</v>
          </cell>
          <cell r="J1419">
            <v>25</v>
          </cell>
          <cell r="L1419" t="str">
            <v>RO</v>
          </cell>
        </row>
        <row r="1420">
          <cell r="A1420" t="str">
            <v>MSW</v>
          </cell>
          <cell r="D1420">
            <v>10</v>
          </cell>
          <cell r="G1420">
            <v>6.56</v>
          </cell>
          <cell r="J1420">
            <v>25</v>
          </cell>
          <cell r="L1420" t="str">
            <v>RO</v>
          </cell>
        </row>
        <row r="1421">
          <cell r="A1421" t="str">
            <v>MSW</v>
          </cell>
          <cell r="D1421">
            <v>11</v>
          </cell>
          <cell r="G1421">
            <v>2.41</v>
          </cell>
          <cell r="J1421">
            <v>25</v>
          </cell>
          <cell r="L1421" t="str">
            <v>RO</v>
          </cell>
        </row>
        <row r="1422">
          <cell r="A1422" t="str">
            <v>MSW</v>
          </cell>
          <cell r="D1422">
            <v>11</v>
          </cell>
          <cell r="G1422">
            <v>8.66</v>
          </cell>
          <cell r="J1422">
            <v>25</v>
          </cell>
          <cell r="L1422" t="str">
            <v>RO</v>
          </cell>
        </row>
        <row r="1423">
          <cell r="A1423" t="str">
            <v>MSW</v>
          </cell>
          <cell r="D1423">
            <v>11</v>
          </cell>
          <cell r="G1423">
            <v>1.85</v>
          </cell>
          <cell r="J1423">
            <v>25</v>
          </cell>
          <cell r="L1423" t="str">
            <v>RO</v>
          </cell>
        </row>
        <row r="1424">
          <cell r="A1424" t="str">
            <v>MSW</v>
          </cell>
          <cell r="D1424">
            <v>11</v>
          </cell>
          <cell r="G1424">
            <v>6.23</v>
          </cell>
          <cell r="J1424">
            <v>25</v>
          </cell>
          <cell r="L1424" t="str">
            <v>RO</v>
          </cell>
        </row>
        <row r="1425">
          <cell r="A1425" t="str">
            <v>MSW</v>
          </cell>
          <cell r="D1425">
            <v>12</v>
          </cell>
          <cell r="G1425">
            <v>6.11</v>
          </cell>
          <cell r="J1425">
            <v>25</v>
          </cell>
          <cell r="L1425" t="str">
            <v>RO</v>
          </cell>
        </row>
        <row r="1426">
          <cell r="A1426" t="str">
            <v>MSW</v>
          </cell>
          <cell r="D1426">
            <v>12</v>
          </cell>
          <cell r="G1426">
            <v>5.78</v>
          </cell>
          <cell r="J1426">
            <v>25</v>
          </cell>
          <cell r="L1426" t="str">
            <v>RO</v>
          </cell>
        </row>
        <row r="1427">
          <cell r="A1427" t="str">
            <v>MSW</v>
          </cell>
          <cell r="D1427">
            <v>12</v>
          </cell>
          <cell r="G1427">
            <v>4.67</v>
          </cell>
          <cell r="J1427">
            <v>25</v>
          </cell>
          <cell r="L1427" t="str">
            <v>RO</v>
          </cell>
        </row>
        <row r="1428">
          <cell r="A1428" t="str">
            <v>MSW</v>
          </cell>
          <cell r="D1428">
            <v>2</v>
          </cell>
          <cell r="G1428">
            <v>0.74</v>
          </cell>
          <cell r="J1428">
            <v>25</v>
          </cell>
          <cell r="L1428" t="str">
            <v>RO</v>
          </cell>
        </row>
        <row r="1429">
          <cell r="A1429" t="str">
            <v>MSW</v>
          </cell>
          <cell r="D1429">
            <v>3</v>
          </cell>
          <cell r="G1429">
            <v>0.71</v>
          </cell>
          <cell r="J1429">
            <v>25</v>
          </cell>
          <cell r="L1429" t="str">
            <v>RO</v>
          </cell>
        </row>
        <row r="1430">
          <cell r="A1430" t="str">
            <v>MSW</v>
          </cell>
          <cell r="D1430">
            <v>3</v>
          </cell>
          <cell r="G1430">
            <v>8.76</v>
          </cell>
          <cell r="J1430">
            <v>25</v>
          </cell>
          <cell r="L1430" t="str">
            <v>RO</v>
          </cell>
        </row>
        <row r="1431">
          <cell r="A1431" t="str">
            <v>MSW</v>
          </cell>
          <cell r="D1431">
            <v>4</v>
          </cell>
          <cell r="G1431">
            <v>5.34</v>
          </cell>
          <cell r="J1431">
            <v>25</v>
          </cell>
          <cell r="L1431" t="str">
            <v>RO</v>
          </cell>
        </row>
        <row r="1432">
          <cell r="A1432" t="str">
            <v>MSW</v>
          </cell>
          <cell r="D1432">
            <v>4</v>
          </cell>
          <cell r="G1432">
            <v>3.73</v>
          </cell>
          <cell r="J1432">
            <v>25</v>
          </cell>
          <cell r="L1432" t="str">
            <v>RO</v>
          </cell>
        </row>
        <row r="1433">
          <cell r="A1433" t="str">
            <v>MSW</v>
          </cell>
          <cell r="D1433">
            <v>4</v>
          </cell>
          <cell r="G1433">
            <v>5.63</v>
          </cell>
          <cell r="J1433">
            <v>25</v>
          </cell>
          <cell r="L1433" t="str">
            <v>RO</v>
          </cell>
        </row>
        <row r="1434">
          <cell r="A1434" t="str">
            <v>MSW</v>
          </cell>
          <cell r="D1434">
            <v>4</v>
          </cell>
          <cell r="G1434">
            <v>3.86</v>
          </cell>
          <cell r="J1434">
            <v>25</v>
          </cell>
          <cell r="L1434" t="str">
            <v>RO</v>
          </cell>
        </row>
        <row r="1435">
          <cell r="A1435" t="str">
            <v>MSW</v>
          </cell>
          <cell r="D1435">
            <v>4</v>
          </cell>
          <cell r="G1435">
            <v>4.4000000000000004</v>
          </cell>
          <cell r="J1435">
            <v>25</v>
          </cell>
          <cell r="L1435" t="str">
            <v>RO</v>
          </cell>
        </row>
        <row r="1436">
          <cell r="A1436" t="str">
            <v>MSW</v>
          </cell>
          <cell r="D1436">
            <v>5</v>
          </cell>
          <cell r="G1436">
            <v>4.8099999999999996</v>
          </cell>
          <cell r="J1436">
            <v>25</v>
          </cell>
          <cell r="L1436" t="str">
            <v>RO</v>
          </cell>
        </row>
        <row r="1437">
          <cell r="A1437" t="str">
            <v>MSW</v>
          </cell>
          <cell r="D1437">
            <v>5</v>
          </cell>
          <cell r="G1437">
            <v>4.95</v>
          </cell>
          <cell r="J1437">
            <v>25</v>
          </cell>
          <cell r="L1437" t="str">
            <v>RO</v>
          </cell>
        </row>
        <row r="1438">
          <cell r="A1438" t="str">
            <v>MSW</v>
          </cell>
          <cell r="D1438">
            <v>5</v>
          </cell>
          <cell r="G1438">
            <v>4.46</v>
          </cell>
          <cell r="J1438">
            <v>25</v>
          </cell>
          <cell r="L1438" t="str">
            <v>RO</v>
          </cell>
        </row>
        <row r="1439">
          <cell r="A1439" t="str">
            <v>MSW</v>
          </cell>
          <cell r="D1439">
            <v>5</v>
          </cell>
          <cell r="G1439">
            <v>5.71</v>
          </cell>
          <cell r="J1439">
            <v>25</v>
          </cell>
          <cell r="L1439" t="str">
            <v>RO</v>
          </cell>
        </row>
        <row r="1440">
          <cell r="A1440" t="str">
            <v>MSW</v>
          </cell>
          <cell r="D1440">
            <v>6</v>
          </cell>
          <cell r="G1440">
            <v>5.42</v>
          </cell>
          <cell r="J1440">
            <v>25</v>
          </cell>
          <cell r="L1440" t="str">
            <v>RO</v>
          </cell>
        </row>
        <row r="1441">
          <cell r="A1441" t="str">
            <v>MSW</v>
          </cell>
          <cell r="D1441">
            <v>6</v>
          </cell>
          <cell r="G1441">
            <v>5.44</v>
          </cell>
          <cell r="J1441">
            <v>25</v>
          </cell>
          <cell r="L1441" t="str">
            <v>RO</v>
          </cell>
        </row>
        <row r="1442">
          <cell r="A1442" t="str">
            <v>MSW</v>
          </cell>
          <cell r="D1442">
            <v>6</v>
          </cell>
          <cell r="G1442">
            <v>5.66</v>
          </cell>
          <cell r="J1442">
            <v>25</v>
          </cell>
          <cell r="L1442" t="str">
            <v>RO</v>
          </cell>
        </row>
        <row r="1443">
          <cell r="A1443" t="str">
            <v>MSW</v>
          </cell>
          <cell r="D1443">
            <v>6</v>
          </cell>
          <cell r="G1443">
            <v>4.95</v>
          </cell>
          <cell r="J1443">
            <v>25</v>
          </cell>
          <cell r="L1443" t="str">
            <v>RO</v>
          </cell>
        </row>
        <row r="1444">
          <cell r="A1444" t="str">
            <v>MSW</v>
          </cell>
          <cell r="D1444">
            <v>6</v>
          </cell>
          <cell r="G1444">
            <v>5.91</v>
          </cell>
          <cell r="J1444">
            <v>25</v>
          </cell>
          <cell r="L1444" t="str">
            <v>RO</v>
          </cell>
        </row>
        <row r="1445">
          <cell r="A1445" t="str">
            <v>MSW</v>
          </cell>
          <cell r="D1445">
            <v>7</v>
          </cell>
          <cell r="G1445">
            <v>6.31</v>
          </cell>
          <cell r="J1445">
            <v>25</v>
          </cell>
          <cell r="L1445" t="str">
            <v>RO</v>
          </cell>
        </row>
        <row r="1446">
          <cell r="A1446" t="str">
            <v>MSW</v>
          </cell>
          <cell r="D1446">
            <v>7</v>
          </cell>
          <cell r="G1446">
            <v>5.97</v>
          </cell>
          <cell r="J1446">
            <v>25</v>
          </cell>
          <cell r="L1446" t="str">
            <v>RO</v>
          </cell>
        </row>
        <row r="1447">
          <cell r="A1447" t="str">
            <v>MSW</v>
          </cell>
          <cell r="D1447">
            <v>7</v>
          </cell>
          <cell r="G1447">
            <v>5.9</v>
          </cell>
          <cell r="J1447">
            <v>25</v>
          </cell>
          <cell r="L1447" t="str">
            <v>RO</v>
          </cell>
        </row>
        <row r="1448">
          <cell r="A1448" t="str">
            <v>MSW</v>
          </cell>
          <cell r="D1448">
            <v>7</v>
          </cell>
          <cell r="G1448">
            <v>5.51</v>
          </cell>
          <cell r="J1448">
            <v>25</v>
          </cell>
          <cell r="L1448" t="str">
            <v>RO</v>
          </cell>
        </row>
        <row r="1449">
          <cell r="A1449" t="str">
            <v>MSW</v>
          </cell>
          <cell r="D1449">
            <v>8</v>
          </cell>
          <cell r="G1449">
            <v>5.7</v>
          </cell>
          <cell r="J1449">
            <v>25</v>
          </cell>
          <cell r="L1449" t="str">
            <v>RO</v>
          </cell>
        </row>
        <row r="1450">
          <cell r="A1450" t="str">
            <v>MSW</v>
          </cell>
          <cell r="D1450">
            <v>8</v>
          </cell>
          <cell r="G1450">
            <v>5.24</v>
          </cell>
          <cell r="J1450">
            <v>25</v>
          </cell>
          <cell r="L1450" t="str">
            <v>RO</v>
          </cell>
        </row>
        <row r="1451">
          <cell r="A1451" t="str">
            <v>MSW</v>
          </cell>
          <cell r="D1451">
            <v>8</v>
          </cell>
          <cell r="G1451">
            <v>4.93</v>
          </cell>
          <cell r="J1451">
            <v>25</v>
          </cell>
          <cell r="L1451" t="str">
            <v>RO</v>
          </cell>
        </row>
        <row r="1452">
          <cell r="A1452" t="str">
            <v>MSW</v>
          </cell>
          <cell r="D1452">
            <v>8</v>
          </cell>
          <cell r="G1452">
            <v>6.07</v>
          </cell>
          <cell r="J1452">
            <v>25</v>
          </cell>
          <cell r="L1452" t="str">
            <v>RO</v>
          </cell>
        </row>
        <row r="1453">
          <cell r="A1453" t="str">
            <v>MSW</v>
          </cell>
          <cell r="D1453">
            <v>8</v>
          </cell>
          <cell r="G1453">
            <v>4.1100000000000003</v>
          </cell>
          <cell r="J1453">
            <v>25</v>
          </cell>
          <cell r="L1453" t="str">
            <v>RO</v>
          </cell>
        </row>
        <row r="1454">
          <cell r="A1454" t="str">
            <v>MSW</v>
          </cell>
          <cell r="D1454">
            <v>9</v>
          </cell>
          <cell r="G1454">
            <v>6.35</v>
          </cell>
          <cell r="J1454">
            <v>25</v>
          </cell>
          <cell r="L1454" t="str">
            <v>RO</v>
          </cell>
        </row>
        <row r="1455">
          <cell r="A1455" t="str">
            <v>MSW</v>
          </cell>
          <cell r="D1455">
            <v>9</v>
          </cell>
          <cell r="G1455">
            <v>4.78</v>
          </cell>
          <cell r="J1455">
            <v>25</v>
          </cell>
          <cell r="L1455" t="str">
            <v>RO</v>
          </cell>
        </row>
        <row r="1456">
          <cell r="A1456" t="str">
            <v>MSW</v>
          </cell>
          <cell r="D1456">
            <v>9</v>
          </cell>
          <cell r="G1456">
            <v>5.03</v>
          </cell>
          <cell r="J1456">
            <v>25</v>
          </cell>
          <cell r="L1456" t="str">
            <v>RO</v>
          </cell>
        </row>
        <row r="1457">
          <cell r="A1457" t="str">
            <v>MSW</v>
          </cell>
          <cell r="D1457">
            <v>9</v>
          </cell>
          <cell r="G1457">
            <v>5.26</v>
          </cell>
          <cell r="J1457">
            <v>25</v>
          </cell>
          <cell r="L1457" t="str">
            <v>RO</v>
          </cell>
        </row>
        <row r="1458">
          <cell r="A1458" t="str">
            <v>MSW</v>
          </cell>
          <cell r="D1458">
            <v>10</v>
          </cell>
          <cell r="G1458">
            <v>3.99</v>
          </cell>
          <cell r="J1458">
            <v>25</v>
          </cell>
          <cell r="L1458" t="str">
            <v>RO</v>
          </cell>
        </row>
        <row r="1459">
          <cell r="A1459" t="str">
            <v>MSW</v>
          </cell>
          <cell r="D1459">
            <v>10</v>
          </cell>
          <cell r="G1459">
            <v>5.29</v>
          </cell>
          <cell r="J1459">
            <v>25</v>
          </cell>
          <cell r="L1459" t="str">
            <v>RO</v>
          </cell>
        </row>
        <row r="1460">
          <cell r="A1460" t="str">
            <v>MSW</v>
          </cell>
          <cell r="D1460">
            <v>10</v>
          </cell>
          <cell r="G1460">
            <v>8.24</v>
          </cell>
          <cell r="J1460">
            <v>25</v>
          </cell>
          <cell r="L1460" t="str">
            <v>RO</v>
          </cell>
        </row>
        <row r="1461">
          <cell r="A1461" t="str">
            <v>MSW</v>
          </cell>
          <cell r="D1461">
            <v>10</v>
          </cell>
          <cell r="G1461">
            <v>4.9800000000000004</v>
          </cell>
          <cell r="J1461">
            <v>25</v>
          </cell>
          <cell r="L1461" t="str">
            <v>RO</v>
          </cell>
        </row>
        <row r="1462">
          <cell r="A1462" t="str">
            <v>MSW</v>
          </cell>
          <cell r="D1462">
            <v>11</v>
          </cell>
          <cell r="G1462">
            <v>6.02</v>
          </cell>
          <cell r="J1462">
            <v>25</v>
          </cell>
          <cell r="L1462" t="str">
            <v>RO</v>
          </cell>
        </row>
        <row r="1463">
          <cell r="A1463" t="str">
            <v>MSW</v>
          </cell>
          <cell r="D1463">
            <v>11</v>
          </cell>
          <cell r="G1463">
            <v>7.36</v>
          </cell>
          <cell r="J1463">
            <v>25</v>
          </cell>
          <cell r="L1463" t="str">
            <v>RO</v>
          </cell>
        </row>
        <row r="1464">
          <cell r="A1464" t="str">
            <v>MSW</v>
          </cell>
          <cell r="D1464">
            <v>11</v>
          </cell>
          <cell r="G1464">
            <v>9.17</v>
          </cell>
          <cell r="J1464">
            <v>25</v>
          </cell>
          <cell r="L1464" t="str">
            <v>RO</v>
          </cell>
        </row>
        <row r="1465">
          <cell r="A1465" t="str">
            <v>MSW</v>
          </cell>
          <cell r="D1465">
            <v>11</v>
          </cell>
          <cell r="G1465">
            <v>2.2999999999999998</v>
          </cell>
          <cell r="J1465">
            <v>25</v>
          </cell>
          <cell r="L1465" t="str">
            <v>RO</v>
          </cell>
        </row>
        <row r="1466">
          <cell r="A1466" t="str">
            <v>MSW</v>
          </cell>
          <cell r="D1466">
            <v>12</v>
          </cell>
          <cell r="G1466">
            <v>10.3</v>
          </cell>
          <cell r="J1466">
            <v>25</v>
          </cell>
          <cell r="L1466" t="str">
            <v>RO</v>
          </cell>
        </row>
        <row r="1467">
          <cell r="A1467" t="str">
            <v>MSW</v>
          </cell>
          <cell r="D1467">
            <v>12</v>
          </cell>
          <cell r="G1467">
            <v>6.76</v>
          </cell>
          <cell r="J1467">
            <v>25</v>
          </cell>
          <cell r="L1467" t="str">
            <v>RO</v>
          </cell>
        </row>
        <row r="1468">
          <cell r="A1468" t="str">
            <v>MSW</v>
          </cell>
          <cell r="D1468">
            <v>12</v>
          </cell>
          <cell r="G1468">
            <v>8.5500000000000007</v>
          </cell>
          <cell r="J1468">
            <v>25</v>
          </cell>
          <cell r="L1468" t="str">
            <v>RO</v>
          </cell>
        </row>
        <row r="1469">
          <cell r="A1469" t="str">
            <v>MSW</v>
          </cell>
          <cell r="D1469">
            <v>12</v>
          </cell>
          <cell r="G1469">
            <v>8.41</v>
          </cell>
          <cell r="J1469">
            <v>25</v>
          </cell>
          <cell r="L1469" t="str">
            <v>RO</v>
          </cell>
        </row>
        <row r="1470">
          <cell r="A1470" t="str">
            <v>MSW</v>
          </cell>
          <cell r="D1470">
            <v>1</v>
          </cell>
          <cell r="G1470">
            <v>2.0499999999999998</v>
          </cell>
          <cell r="J1470">
            <v>25</v>
          </cell>
          <cell r="L1470" t="str">
            <v>RO</v>
          </cell>
        </row>
        <row r="1471">
          <cell r="A1471" t="str">
            <v>MSW</v>
          </cell>
          <cell r="D1471">
            <v>3</v>
          </cell>
          <cell r="G1471">
            <v>1.71</v>
          </cell>
          <cell r="J1471">
            <v>25</v>
          </cell>
          <cell r="L1471" t="str">
            <v>RO</v>
          </cell>
        </row>
        <row r="1472">
          <cell r="A1472" t="str">
            <v>MSW</v>
          </cell>
          <cell r="D1472">
            <v>7</v>
          </cell>
          <cell r="G1472">
            <v>3.11</v>
          </cell>
          <cell r="J1472">
            <v>25</v>
          </cell>
          <cell r="L1472" t="str">
            <v>RO</v>
          </cell>
        </row>
        <row r="1473">
          <cell r="A1473" t="str">
            <v>MSW</v>
          </cell>
          <cell r="D1473">
            <v>8</v>
          </cell>
          <cell r="G1473">
            <v>2.11</v>
          </cell>
          <cell r="J1473">
            <v>25</v>
          </cell>
          <cell r="L1473" t="str">
            <v>RO</v>
          </cell>
        </row>
        <row r="1474">
          <cell r="A1474" t="str">
            <v>MSW</v>
          </cell>
          <cell r="D1474">
            <v>8</v>
          </cell>
          <cell r="G1474">
            <v>1.0900000000000001</v>
          </cell>
          <cell r="J1474">
            <v>25</v>
          </cell>
          <cell r="L1474" t="str">
            <v>RO</v>
          </cell>
        </row>
        <row r="1475">
          <cell r="A1475" t="str">
            <v>MSW</v>
          </cell>
          <cell r="D1475">
            <v>11</v>
          </cell>
          <cell r="G1475">
            <v>1.87</v>
          </cell>
          <cell r="J1475">
            <v>25</v>
          </cell>
          <cell r="L1475" t="str">
            <v>RO</v>
          </cell>
        </row>
        <row r="1476">
          <cell r="A1476" t="str">
            <v>MSW</v>
          </cell>
          <cell r="D1476">
            <v>11</v>
          </cell>
          <cell r="G1476">
            <v>2.19</v>
          </cell>
          <cell r="J1476">
            <v>25</v>
          </cell>
          <cell r="L1476" t="str">
            <v>RO</v>
          </cell>
        </row>
        <row r="1477">
          <cell r="A1477" t="str">
            <v>MSW</v>
          </cell>
          <cell r="D1477">
            <v>12</v>
          </cell>
          <cell r="G1477">
            <v>2.08</v>
          </cell>
          <cell r="J1477">
            <v>25</v>
          </cell>
          <cell r="L1477" t="str">
            <v>RO</v>
          </cell>
        </row>
        <row r="1478">
          <cell r="A1478" t="str">
            <v>RCY</v>
          </cell>
          <cell r="D1478">
            <v>1</v>
          </cell>
          <cell r="G1478">
            <v>2.62</v>
          </cell>
          <cell r="J1478">
            <v>25</v>
          </cell>
          <cell r="L1478" t="str">
            <v>RO</v>
          </cell>
        </row>
        <row r="1479">
          <cell r="A1479" t="str">
            <v>MSW</v>
          </cell>
          <cell r="D1479">
            <v>1</v>
          </cell>
          <cell r="G1479">
            <v>3.18</v>
          </cell>
          <cell r="J1479">
            <v>25</v>
          </cell>
          <cell r="L1479" t="str">
            <v>RO</v>
          </cell>
        </row>
        <row r="1480">
          <cell r="A1480" t="str">
            <v>MSW</v>
          </cell>
          <cell r="D1480">
            <v>1</v>
          </cell>
          <cell r="G1480">
            <v>2.62</v>
          </cell>
          <cell r="J1480">
            <v>25</v>
          </cell>
          <cell r="L1480" t="str">
            <v>RO</v>
          </cell>
        </row>
        <row r="1481">
          <cell r="A1481" t="str">
            <v>RCY</v>
          </cell>
          <cell r="D1481">
            <v>2</v>
          </cell>
          <cell r="G1481">
            <v>1.97</v>
          </cell>
          <cell r="J1481">
            <v>25</v>
          </cell>
          <cell r="L1481" t="str">
            <v>RO</v>
          </cell>
        </row>
        <row r="1482">
          <cell r="A1482" t="str">
            <v>MSW</v>
          </cell>
          <cell r="D1482">
            <v>2</v>
          </cell>
          <cell r="G1482">
            <v>2.14</v>
          </cell>
          <cell r="J1482">
            <v>25</v>
          </cell>
          <cell r="L1482" t="str">
            <v>RO</v>
          </cell>
        </row>
        <row r="1483">
          <cell r="A1483" t="str">
            <v>MSW</v>
          </cell>
          <cell r="D1483">
            <v>2</v>
          </cell>
          <cell r="G1483">
            <v>1.17</v>
          </cell>
          <cell r="J1483">
            <v>25</v>
          </cell>
          <cell r="L1483" t="str">
            <v>RO</v>
          </cell>
        </row>
        <row r="1484">
          <cell r="A1484" t="str">
            <v>MSW</v>
          </cell>
          <cell r="D1484">
            <v>2</v>
          </cell>
          <cell r="G1484">
            <v>2.5299999999999998</v>
          </cell>
          <cell r="J1484">
            <v>25</v>
          </cell>
          <cell r="L1484" t="str">
            <v>RO</v>
          </cell>
        </row>
        <row r="1485">
          <cell r="A1485" t="str">
            <v>MSW</v>
          </cell>
          <cell r="D1485">
            <v>3</v>
          </cell>
          <cell r="G1485">
            <v>1.25</v>
          </cell>
          <cell r="J1485">
            <v>25</v>
          </cell>
          <cell r="L1485" t="str">
            <v>RO</v>
          </cell>
        </row>
        <row r="1486">
          <cell r="A1486" t="str">
            <v>MSW</v>
          </cell>
          <cell r="D1486">
            <v>3</v>
          </cell>
          <cell r="G1486">
            <v>2.17</v>
          </cell>
          <cell r="J1486">
            <v>25</v>
          </cell>
          <cell r="L1486" t="str">
            <v>RO</v>
          </cell>
        </row>
        <row r="1487">
          <cell r="A1487" t="str">
            <v>MSW</v>
          </cell>
          <cell r="D1487">
            <v>3</v>
          </cell>
          <cell r="G1487">
            <v>1.95</v>
          </cell>
          <cell r="J1487">
            <v>25</v>
          </cell>
          <cell r="L1487" t="str">
            <v>RO</v>
          </cell>
        </row>
        <row r="1488">
          <cell r="A1488" t="str">
            <v>MSW</v>
          </cell>
          <cell r="D1488">
            <v>3</v>
          </cell>
          <cell r="G1488">
            <v>1.73</v>
          </cell>
          <cell r="J1488">
            <v>25</v>
          </cell>
          <cell r="L1488" t="str">
            <v>RO</v>
          </cell>
        </row>
        <row r="1489">
          <cell r="A1489" t="str">
            <v>MSW</v>
          </cell>
          <cell r="D1489">
            <v>3</v>
          </cell>
          <cell r="G1489">
            <v>2.02</v>
          </cell>
          <cell r="J1489">
            <v>25</v>
          </cell>
          <cell r="L1489" t="str">
            <v>RO</v>
          </cell>
        </row>
        <row r="1490">
          <cell r="A1490" t="str">
            <v>MSW</v>
          </cell>
          <cell r="D1490">
            <v>4</v>
          </cell>
          <cell r="G1490">
            <v>2.34</v>
          </cell>
          <cell r="J1490">
            <v>25</v>
          </cell>
          <cell r="L1490" t="str">
            <v>RO</v>
          </cell>
        </row>
        <row r="1491">
          <cell r="A1491" t="str">
            <v>MSW</v>
          </cell>
          <cell r="D1491">
            <v>4</v>
          </cell>
          <cell r="G1491">
            <v>1.89</v>
          </cell>
          <cell r="J1491">
            <v>25</v>
          </cell>
          <cell r="L1491" t="str">
            <v>RO</v>
          </cell>
        </row>
        <row r="1492">
          <cell r="A1492" t="str">
            <v>MSW</v>
          </cell>
          <cell r="D1492">
            <v>4</v>
          </cell>
          <cell r="G1492">
            <v>1.67</v>
          </cell>
          <cell r="J1492">
            <v>25</v>
          </cell>
          <cell r="L1492" t="str">
            <v>RO</v>
          </cell>
        </row>
        <row r="1493">
          <cell r="A1493" t="str">
            <v>MSW</v>
          </cell>
          <cell r="D1493">
            <v>4</v>
          </cell>
          <cell r="G1493">
            <v>1.54</v>
          </cell>
          <cell r="J1493">
            <v>25</v>
          </cell>
          <cell r="L1493" t="str">
            <v>RO</v>
          </cell>
        </row>
        <row r="1494">
          <cell r="A1494" t="str">
            <v>RCY</v>
          </cell>
          <cell r="D1494">
            <v>5</v>
          </cell>
          <cell r="G1494">
            <v>2.2400000000000002</v>
          </cell>
          <cell r="J1494">
            <v>25</v>
          </cell>
          <cell r="L1494" t="str">
            <v>RO</v>
          </cell>
        </row>
        <row r="1495">
          <cell r="A1495" t="str">
            <v>MSW</v>
          </cell>
          <cell r="D1495">
            <v>5</v>
          </cell>
          <cell r="G1495">
            <v>2.65</v>
          </cell>
          <cell r="J1495">
            <v>25</v>
          </cell>
          <cell r="L1495" t="str">
            <v>RO</v>
          </cell>
        </row>
        <row r="1496">
          <cell r="A1496" t="str">
            <v>MSW</v>
          </cell>
          <cell r="D1496">
            <v>5</v>
          </cell>
          <cell r="G1496">
            <v>1.79</v>
          </cell>
          <cell r="J1496">
            <v>25</v>
          </cell>
          <cell r="L1496" t="str">
            <v>RO</v>
          </cell>
        </row>
        <row r="1497">
          <cell r="A1497" t="str">
            <v>MSW</v>
          </cell>
          <cell r="D1497">
            <v>5</v>
          </cell>
          <cell r="G1497">
            <v>1.46</v>
          </cell>
          <cell r="J1497">
            <v>25</v>
          </cell>
          <cell r="L1497" t="str">
            <v>RO</v>
          </cell>
        </row>
        <row r="1498">
          <cell r="A1498" t="str">
            <v>MSW</v>
          </cell>
          <cell r="D1498">
            <v>6</v>
          </cell>
          <cell r="G1498">
            <v>0.98</v>
          </cell>
          <cell r="J1498">
            <v>25</v>
          </cell>
          <cell r="L1498" t="str">
            <v>RO</v>
          </cell>
        </row>
        <row r="1499">
          <cell r="A1499" t="str">
            <v>MSW</v>
          </cell>
          <cell r="D1499">
            <v>6</v>
          </cell>
          <cell r="G1499">
            <v>1.69</v>
          </cell>
          <cell r="J1499">
            <v>25</v>
          </cell>
          <cell r="L1499" t="str">
            <v>RO</v>
          </cell>
        </row>
        <row r="1500">
          <cell r="A1500" t="str">
            <v>MSW</v>
          </cell>
          <cell r="D1500">
            <v>6</v>
          </cell>
          <cell r="G1500">
            <v>1.39</v>
          </cell>
          <cell r="J1500">
            <v>25</v>
          </cell>
          <cell r="L1500" t="str">
            <v>RO</v>
          </cell>
        </row>
        <row r="1501">
          <cell r="A1501" t="str">
            <v>RCY</v>
          </cell>
          <cell r="D1501">
            <v>6</v>
          </cell>
          <cell r="G1501">
            <v>1.37</v>
          </cell>
          <cell r="J1501">
            <v>25</v>
          </cell>
          <cell r="L1501" t="str">
            <v>RO</v>
          </cell>
        </row>
        <row r="1502">
          <cell r="A1502" t="str">
            <v>MSW</v>
          </cell>
          <cell r="D1502">
            <v>6</v>
          </cell>
          <cell r="G1502">
            <v>2.0299999999999998</v>
          </cell>
          <cell r="J1502">
            <v>25</v>
          </cell>
          <cell r="L1502" t="str">
            <v>RO</v>
          </cell>
        </row>
        <row r="1503">
          <cell r="A1503" t="str">
            <v>MSW</v>
          </cell>
          <cell r="D1503">
            <v>7</v>
          </cell>
          <cell r="G1503">
            <v>0.95</v>
          </cell>
          <cell r="J1503">
            <v>25</v>
          </cell>
          <cell r="L1503" t="str">
            <v>RO</v>
          </cell>
        </row>
        <row r="1504">
          <cell r="A1504" t="str">
            <v>MSW</v>
          </cell>
          <cell r="D1504">
            <v>7</v>
          </cell>
          <cell r="G1504">
            <v>1.83</v>
          </cell>
          <cell r="J1504">
            <v>25</v>
          </cell>
          <cell r="L1504" t="str">
            <v>RO</v>
          </cell>
        </row>
        <row r="1505">
          <cell r="A1505" t="str">
            <v>RCY</v>
          </cell>
          <cell r="D1505">
            <v>7</v>
          </cell>
          <cell r="G1505">
            <v>1.21</v>
          </cell>
          <cell r="J1505">
            <v>25</v>
          </cell>
          <cell r="L1505" t="str">
            <v>RO</v>
          </cell>
        </row>
        <row r="1506">
          <cell r="A1506" t="str">
            <v>MSW</v>
          </cell>
          <cell r="D1506">
            <v>7</v>
          </cell>
          <cell r="G1506">
            <v>2.5499999999999998</v>
          </cell>
          <cell r="J1506">
            <v>25</v>
          </cell>
          <cell r="L1506" t="str">
            <v>RO</v>
          </cell>
        </row>
        <row r="1507">
          <cell r="A1507" t="str">
            <v>MSW</v>
          </cell>
          <cell r="D1507">
            <v>8</v>
          </cell>
          <cell r="G1507">
            <v>1.98</v>
          </cell>
          <cell r="J1507">
            <v>25</v>
          </cell>
          <cell r="L1507" t="str">
            <v>RO</v>
          </cell>
        </row>
        <row r="1508">
          <cell r="A1508" t="str">
            <v>MSW</v>
          </cell>
          <cell r="D1508">
            <v>8</v>
          </cell>
          <cell r="G1508">
            <v>2.19</v>
          </cell>
          <cell r="J1508">
            <v>25</v>
          </cell>
          <cell r="L1508" t="str">
            <v>RO</v>
          </cell>
        </row>
        <row r="1509">
          <cell r="A1509" t="str">
            <v>MSW</v>
          </cell>
          <cell r="D1509">
            <v>8</v>
          </cell>
          <cell r="G1509">
            <v>2.4300000000000002</v>
          </cell>
          <cell r="J1509">
            <v>25</v>
          </cell>
          <cell r="L1509" t="str">
            <v>RO</v>
          </cell>
        </row>
        <row r="1510">
          <cell r="A1510" t="str">
            <v>MSW</v>
          </cell>
          <cell r="D1510">
            <v>8</v>
          </cell>
          <cell r="G1510">
            <v>1.55</v>
          </cell>
          <cell r="J1510">
            <v>25</v>
          </cell>
          <cell r="L1510" t="str">
            <v>RO</v>
          </cell>
        </row>
        <row r="1511">
          <cell r="A1511" t="str">
            <v>MSW</v>
          </cell>
          <cell r="D1511">
            <v>8</v>
          </cell>
          <cell r="G1511">
            <v>2.79</v>
          </cell>
          <cell r="J1511">
            <v>25</v>
          </cell>
          <cell r="L1511" t="str">
            <v>RO</v>
          </cell>
        </row>
        <row r="1512">
          <cell r="A1512" t="str">
            <v>MSW</v>
          </cell>
          <cell r="D1512">
            <v>9</v>
          </cell>
          <cell r="G1512">
            <v>2.66</v>
          </cell>
          <cell r="J1512">
            <v>25</v>
          </cell>
          <cell r="L1512" t="str">
            <v>RO</v>
          </cell>
        </row>
        <row r="1513">
          <cell r="A1513" t="str">
            <v>MSW</v>
          </cell>
          <cell r="D1513">
            <v>9</v>
          </cell>
          <cell r="G1513">
            <v>2.39</v>
          </cell>
          <cell r="J1513">
            <v>25</v>
          </cell>
          <cell r="L1513" t="str">
            <v>RO</v>
          </cell>
        </row>
        <row r="1514">
          <cell r="A1514" t="str">
            <v>MSW</v>
          </cell>
          <cell r="D1514">
            <v>9</v>
          </cell>
          <cell r="G1514">
            <v>2.48</v>
          </cell>
          <cell r="J1514">
            <v>25</v>
          </cell>
          <cell r="L1514" t="str">
            <v>RO</v>
          </cell>
        </row>
        <row r="1515">
          <cell r="A1515" t="str">
            <v>MSW</v>
          </cell>
          <cell r="D1515">
            <v>9</v>
          </cell>
          <cell r="G1515">
            <v>1.75</v>
          </cell>
          <cell r="J1515">
            <v>25</v>
          </cell>
          <cell r="L1515" t="str">
            <v>RO</v>
          </cell>
        </row>
        <row r="1516">
          <cell r="A1516" t="str">
            <v>MSW</v>
          </cell>
          <cell r="D1516">
            <v>10</v>
          </cell>
          <cell r="G1516">
            <v>2.09</v>
          </cell>
          <cell r="J1516">
            <v>25</v>
          </cell>
          <cell r="L1516" t="str">
            <v>RO</v>
          </cell>
        </row>
        <row r="1517">
          <cell r="A1517" t="str">
            <v>MSW</v>
          </cell>
          <cell r="D1517">
            <v>10</v>
          </cell>
          <cell r="G1517">
            <v>1.59</v>
          </cell>
          <cell r="J1517">
            <v>25</v>
          </cell>
          <cell r="L1517" t="str">
            <v>RO</v>
          </cell>
        </row>
        <row r="1518">
          <cell r="A1518" t="str">
            <v>MSW</v>
          </cell>
          <cell r="D1518">
            <v>10</v>
          </cell>
          <cell r="G1518">
            <v>1.92</v>
          </cell>
          <cell r="J1518">
            <v>25</v>
          </cell>
          <cell r="L1518" t="str">
            <v>RO</v>
          </cell>
        </row>
        <row r="1519">
          <cell r="A1519" t="str">
            <v>MSW</v>
          </cell>
          <cell r="D1519">
            <v>10</v>
          </cell>
          <cell r="G1519">
            <v>2.4300000000000002</v>
          </cell>
          <cell r="J1519">
            <v>25</v>
          </cell>
          <cell r="L1519" t="str">
            <v>RO</v>
          </cell>
        </row>
        <row r="1520">
          <cell r="A1520" t="str">
            <v>MSW</v>
          </cell>
          <cell r="D1520">
            <v>11</v>
          </cell>
          <cell r="G1520">
            <v>2.2200000000000002</v>
          </cell>
          <cell r="J1520">
            <v>25</v>
          </cell>
          <cell r="L1520" t="str">
            <v>RO</v>
          </cell>
        </row>
        <row r="1521">
          <cell r="A1521" t="str">
            <v>RCY</v>
          </cell>
          <cell r="D1521">
            <v>11</v>
          </cell>
          <cell r="G1521">
            <v>3.02</v>
          </cell>
          <cell r="J1521">
            <v>25</v>
          </cell>
          <cell r="L1521" t="str">
            <v>RO</v>
          </cell>
        </row>
        <row r="1522">
          <cell r="A1522" t="str">
            <v>RCY</v>
          </cell>
          <cell r="D1522">
            <v>11</v>
          </cell>
          <cell r="G1522">
            <v>1.92</v>
          </cell>
          <cell r="J1522">
            <v>25</v>
          </cell>
          <cell r="L1522" t="str">
            <v>RO</v>
          </cell>
        </row>
        <row r="1523">
          <cell r="A1523" t="str">
            <v>MSW</v>
          </cell>
          <cell r="D1523">
            <v>11</v>
          </cell>
          <cell r="G1523">
            <v>2.8</v>
          </cell>
          <cell r="J1523">
            <v>25</v>
          </cell>
          <cell r="L1523" t="str">
            <v>RO</v>
          </cell>
        </row>
        <row r="1524">
          <cell r="A1524" t="str">
            <v>MSW</v>
          </cell>
          <cell r="D1524">
            <v>11</v>
          </cell>
          <cell r="G1524">
            <v>2.41</v>
          </cell>
          <cell r="J1524">
            <v>25</v>
          </cell>
          <cell r="L1524" t="str">
            <v>RO</v>
          </cell>
        </row>
        <row r="1525">
          <cell r="A1525" t="str">
            <v>MSW</v>
          </cell>
          <cell r="D1525">
            <v>12</v>
          </cell>
          <cell r="G1525">
            <v>2.44</v>
          </cell>
          <cell r="J1525">
            <v>25</v>
          </cell>
          <cell r="L1525" t="str">
            <v>RO</v>
          </cell>
        </row>
        <row r="1526">
          <cell r="A1526" t="str">
            <v>MSW</v>
          </cell>
          <cell r="D1526">
            <v>12</v>
          </cell>
          <cell r="G1526">
            <v>2.19</v>
          </cell>
          <cell r="J1526">
            <v>25</v>
          </cell>
          <cell r="L1526" t="str">
            <v>RO</v>
          </cell>
        </row>
        <row r="1527">
          <cell r="A1527" t="str">
            <v>MSW</v>
          </cell>
          <cell r="D1527">
            <v>12</v>
          </cell>
          <cell r="G1527">
            <v>1.8</v>
          </cell>
          <cell r="J1527">
            <v>25</v>
          </cell>
          <cell r="L1527" t="str">
            <v>RO</v>
          </cell>
        </row>
        <row r="1528">
          <cell r="A1528" t="str">
            <v>MSW</v>
          </cell>
          <cell r="D1528">
            <v>12</v>
          </cell>
          <cell r="G1528">
            <v>1.58</v>
          </cell>
          <cell r="J1528">
            <v>25</v>
          </cell>
          <cell r="L1528" t="str">
            <v>RO</v>
          </cell>
        </row>
        <row r="1529">
          <cell r="A1529" t="str">
            <v>MSW</v>
          </cell>
          <cell r="D1529">
            <v>1</v>
          </cell>
          <cell r="G1529">
            <v>7.95</v>
          </cell>
          <cell r="J1529">
            <v>25</v>
          </cell>
          <cell r="L1529" t="str">
            <v>RO</v>
          </cell>
        </row>
        <row r="1530">
          <cell r="A1530" t="str">
            <v>MSW</v>
          </cell>
          <cell r="D1530">
            <v>1</v>
          </cell>
          <cell r="G1530">
            <v>6.55</v>
          </cell>
          <cell r="J1530">
            <v>25</v>
          </cell>
          <cell r="L1530" t="str">
            <v>RO</v>
          </cell>
        </row>
        <row r="1531">
          <cell r="A1531" t="str">
            <v>MSW</v>
          </cell>
          <cell r="D1531">
            <v>1</v>
          </cell>
          <cell r="G1531">
            <v>5.58</v>
          </cell>
          <cell r="J1531">
            <v>25</v>
          </cell>
          <cell r="L1531" t="str">
            <v>RO</v>
          </cell>
        </row>
        <row r="1532">
          <cell r="A1532" t="str">
            <v>MSW</v>
          </cell>
          <cell r="D1532">
            <v>1</v>
          </cell>
          <cell r="G1532">
            <v>4.72</v>
          </cell>
          <cell r="J1532">
            <v>25</v>
          </cell>
          <cell r="L1532" t="str">
            <v>RO</v>
          </cell>
        </row>
        <row r="1533">
          <cell r="A1533" t="str">
            <v>MSW</v>
          </cell>
          <cell r="D1533">
            <v>2</v>
          </cell>
          <cell r="G1533">
            <v>6.39</v>
          </cell>
          <cell r="J1533">
            <v>25</v>
          </cell>
          <cell r="L1533" t="str">
            <v>RO</v>
          </cell>
        </row>
        <row r="1534">
          <cell r="A1534" t="str">
            <v>MSW</v>
          </cell>
          <cell r="D1534">
            <v>2</v>
          </cell>
          <cell r="G1534">
            <v>5.84</v>
          </cell>
          <cell r="J1534">
            <v>25</v>
          </cell>
          <cell r="L1534" t="str">
            <v>RO</v>
          </cell>
        </row>
        <row r="1535">
          <cell r="A1535" t="str">
            <v>MSW</v>
          </cell>
          <cell r="D1535">
            <v>2</v>
          </cell>
          <cell r="G1535">
            <v>5.85</v>
          </cell>
          <cell r="J1535">
            <v>25</v>
          </cell>
          <cell r="L1535" t="str">
            <v>RO</v>
          </cell>
        </row>
        <row r="1536">
          <cell r="A1536" t="str">
            <v>MSW</v>
          </cell>
          <cell r="D1536">
            <v>3</v>
          </cell>
          <cell r="G1536">
            <v>7.19</v>
          </cell>
          <cell r="J1536">
            <v>25</v>
          </cell>
          <cell r="L1536" t="str">
            <v>RO</v>
          </cell>
        </row>
        <row r="1537">
          <cell r="A1537" t="str">
            <v>MSW</v>
          </cell>
          <cell r="D1537">
            <v>3</v>
          </cell>
          <cell r="G1537">
            <v>6.6</v>
          </cell>
          <cell r="J1537">
            <v>25</v>
          </cell>
          <cell r="L1537" t="str">
            <v>RO</v>
          </cell>
        </row>
        <row r="1538">
          <cell r="A1538" t="str">
            <v>MSW</v>
          </cell>
          <cell r="D1538">
            <v>3</v>
          </cell>
          <cell r="G1538">
            <v>6.53</v>
          </cell>
          <cell r="J1538">
            <v>25</v>
          </cell>
          <cell r="L1538" t="str">
            <v>RO</v>
          </cell>
        </row>
        <row r="1539">
          <cell r="A1539" t="str">
            <v>MSW</v>
          </cell>
          <cell r="D1539">
            <v>4</v>
          </cell>
          <cell r="G1539">
            <v>5.37</v>
          </cell>
          <cell r="J1539">
            <v>25</v>
          </cell>
          <cell r="L1539" t="str">
            <v>RO</v>
          </cell>
        </row>
        <row r="1540">
          <cell r="A1540" t="str">
            <v>MSW</v>
          </cell>
          <cell r="D1540">
            <v>4</v>
          </cell>
          <cell r="G1540">
            <v>4.71</v>
          </cell>
          <cell r="J1540">
            <v>25</v>
          </cell>
          <cell r="L1540" t="str">
            <v>RO</v>
          </cell>
        </row>
        <row r="1541">
          <cell r="A1541" t="str">
            <v>MSW</v>
          </cell>
          <cell r="D1541">
            <v>4</v>
          </cell>
          <cell r="G1541">
            <v>6.56</v>
          </cell>
          <cell r="J1541">
            <v>25</v>
          </cell>
          <cell r="L1541" t="str">
            <v>RO</v>
          </cell>
        </row>
        <row r="1542">
          <cell r="A1542" t="str">
            <v>MSW</v>
          </cell>
          <cell r="D1542">
            <v>5</v>
          </cell>
          <cell r="G1542">
            <v>7.64</v>
          </cell>
          <cell r="J1542">
            <v>25</v>
          </cell>
          <cell r="L1542" t="str">
            <v>RO</v>
          </cell>
        </row>
        <row r="1543">
          <cell r="A1543" t="str">
            <v>MSW</v>
          </cell>
          <cell r="D1543">
            <v>5</v>
          </cell>
          <cell r="G1543">
            <v>7.17</v>
          </cell>
          <cell r="J1543">
            <v>25</v>
          </cell>
          <cell r="L1543" t="str">
            <v>RO</v>
          </cell>
        </row>
        <row r="1544">
          <cell r="A1544" t="str">
            <v>MSW</v>
          </cell>
          <cell r="D1544">
            <v>5</v>
          </cell>
          <cell r="G1544">
            <v>1.45</v>
          </cell>
          <cell r="J1544">
            <v>25</v>
          </cell>
          <cell r="L1544" t="str">
            <v>RO</v>
          </cell>
        </row>
        <row r="1545">
          <cell r="A1545" t="str">
            <v>MSW</v>
          </cell>
          <cell r="D1545">
            <v>6</v>
          </cell>
          <cell r="G1545">
            <v>6.52</v>
          </cell>
          <cell r="J1545">
            <v>25</v>
          </cell>
          <cell r="L1545" t="str">
            <v>RO</v>
          </cell>
        </row>
        <row r="1546">
          <cell r="A1546" t="str">
            <v>MSW</v>
          </cell>
          <cell r="D1546">
            <v>6</v>
          </cell>
          <cell r="G1546">
            <v>6.91</v>
          </cell>
          <cell r="J1546">
            <v>25</v>
          </cell>
          <cell r="L1546" t="str">
            <v>RO</v>
          </cell>
        </row>
        <row r="1547">
          <cell r="A1547" t="str">
            <v>MSW</v>
          </cell>
          <cell r="D1547">
            <v>6</v>
          </cell>
          <cell r="G1547">
            <v>7.2</v>
          </cell>
          <cell r="J1547">
            <v>25</v>
          </cell>
          <cell r="L1547" t="str">
            <v>RO</v>
          </cell>
        </row>
        <row r="1548">
          <cell r="A1548" t="str">
            <v>MSW</v>
          </cell>
          <cell r="D1548">
            <v>7</v>
          </cell>
          <cell r="G1548">
            <v>6.71</v>
          </cell>
          <cell r="J1548">
            <v>25</v>
          </cell>
          <cell r="L1548" t="str">
            <v>RO</v>
          </cell>
        </row>
        <row r="1549">
          <cell r="A1549" t="str">
            <v>MSW</v>
          </cell>
          <cell r="D1549">
            <v>7</v>
          </cell>
          <cell r="G1549">
            <v>6.55</v>
          </cell>
          <cell r="J1549">
            <v>25</v>
          </cell>
          <cell r="L1549" t="str">
            <v>RO</v>
          </cell>
        </row>
        <row r="1550">
          <cell r="A1550" t="str">
            <v>MSW</v>
          </cell>
          <cell r="D1550">
            <v>7</v>
          </cell>
          <cell r="G1550">
            <v>5.55</v>
          </cell>
          <cell r="J1550">
            <v>25</v>
          </cell>
          <cell r="L1550" t="str">
            <v>RO</v>
          </cell>
        </row>
        <row r="1551">
          <cell r="A1551" t="str">
            <v>MSW</v>
          </cell>
          <cell r="D1551">
            <v>8</v>
          </cell>
          <cell r="G1551">
            <v>6.91</v>
          </cell>
          <cell r="J1551">
            <v>25</v>
          </cell>
          <cell r="L1551" t="str">
            <v>RO</v>
          </cell>
        </row>
        <row r="1552">
          <cell r="A1552" t="str">
            <v>MSW</v>
          </cell>
          <cell r="D1552">
            <v>8</v>
          </cell>
          <cell r="G1552">
            <v>6.51</v>
          </cell>
          <cell r="J1552">
            <v>25</v>
          </cell>
          <cell r="L1552" t="str">
            <v>RO</v>
          </cell>
        </row>
        <row r="1553">
          <cell r="A1553" t="str">
            <v>MSW</v>
          </cell>
          <cell r="D1553">
            <v>8</v>
          </cell>
          <cell r="G1553">
            <v>6.27</v>
          </cell>
          <cell r="J1553">
            <v>25</v>
          </cell>
          <cell r="L1553" t="str">
            <v>RO</v>
          </cell>
        </row>
        <row r="1554">
          <cell r="A1554" t="str">
            <v>MSW</v>
          </cell>
          <cell r="D1554">
            <v>9</v>
          </cell>
          <cell r="G1554">
            <v>5.89</v>
          </cell>
          <cell r="J1554">
            <v>25</v>
          </cell>
          <cell r="L1554" t="str">
            <v>RO</v>
          </cell>
        </row>
        <row r="1555">
          <cell r="A1555" t="str">
            <v>MSW</v>
          </cell>
          <cell r="D1555">
            <v>9</v>
          </cell>
          <cell r="G1555">
            <v>7.55</v>
          </cell>
          <cell r="J1555">
            <v>25</v>
          </cell>
          <cell r="L1555" t="str">
            <v>RO</v>
          </cell>
        </row>
        <row r="1556">
          <cell r="A1556" t="str">
            <v>MSW</v>
          </cell>
          <cell r="D1556">
            <v>9</v>
          </cell>
          <cell r="G1556">
            <v>8.18</v>
          </cell>
          <cell r="J1556">
            <v>25</v>
          </cell>
          <cell r="L1556" t="str">
            <v>RO</v>
          </cell>
        </row>
        <row r="1557">
          <cell r="A1557" t="str">
            <v>MSW</v>
          </cell>
          <cell r="D1557">
            <v>10</v>
          </cell>
          <cell r="G1557">
            <v>7.79</v>
          </cell>
          <cell r="J1557">
            <v>25</v>
          </cell>
          <cell r="L1557" t="str">
            <v>RO</v>
          </cell>
        </row>
        <row r="1558">
          <cell r="A1558" t="str">
            <v>MSW</v>
          </cell>
          <cell r="D1558">
            <v>10</v>
          </cell>
          <cell r="G1558">
            <v>6.24</v>
          </cell>
          <cell r="J1558">
            <v>25</v>
          </cell>
          <cell r="L1558" t="str">
            <v>RO</v>
          </cell>
        </row>
        <row r="1559">
          <cell r="A1559" t="str">
            <v>MSW</v>
          </cell>
          <cell r="D1559">
            <v>11</v>
          </cell>
          <cell r="G1559">
            <v>7.84</v>
          </cell>
          <cell r="J1559">
            <v>25</v>
          </cell>
          <cell r="L1559" t="str">
            <v>RO</v>
          </cell>
        </row>
        <row r="1560">
          <cell r="A1560" t="str">
            <v>MSW</v>
          </cell>
          <cell r="D1560">
            <v>11</v>
          </cell>
          <cell r="G1560">
            <v>6.7</v>
          </cell>
          <cell r="J1560">
            <v>25</v>
          </cell>
          <cell r="L1560" t="str">
            <v>RO</v>
          </cell>
        </row>
        <row r="1561">
          <cell r="A1561" t="str">
            <v>MSW</v>
          </cell>
          <cell r="D1561">
            <v>11</v>
          </cell>
          <cell r="G1561">
            <v>5.6</v>
          </cell>
          <cell r="J1561">
            <v>25</v>
          </cell>
          <cell r="L1561" t="str">
            <v>RO</v>
          </cell>
        </row>
        <row r="1562">
          <cell r="A1562" t="str">
            <v>MSW</v>
          </cell>
          <cell r="D1562">
            <v>12</v>
          </cell>
          <cell r="G1562">
            <v>5.51</v>
          </cell>
          <cell r="J1562">
            <v>25</v>
          </cell>
          <cell r="L1562" t="str">
            <v>RO</v>
          </cell>
        </row>
        <row r="1563">
          <cell r="A1563" t="str">
            <v>MSW</v>
          </cell>
          <cell r="D1563">
            <v>12</v>
          </cell>
          <cell r="G1563">
            <v>7.86</v>
          </cell>
          <cell r="J1563">
            <v>25</v>
          </cell>
          <cell r="L1563" t="str">
            <v>RO</v>
          </cell>
        </row>
        <row r="1564">
          <cell r="A1564" t="str">
            <v>MSW</v>
          </cell>
          <cell r="D1564">
            <v>12</v>
          </cell>
          <cell r="G1564">
            <v>5.08</v>
          </cell>
          <cell r="J1564">
            <v>25</v>
          </cell>
          <cell r="L1564" t="str">
            <v>RO</v>
          </cell>
        </row>
        <row r="1565">
          <cell r="A1565" t="str">
            <v>MSW</v>
          </cell>
          <cell r="D1565">
            <v>1</v>
          </cell>
          <cell r="G1565">
            <v>0.99</v>
          </cell>
          <cell r="J1565">
            <v>25</v>
          </cell>
          <cell r="L1565" t="str">
            <v>RO</v>
          </cell>
        </row>
        <row r="1566">
          <cell r="A1566" t="str">
            <v>MSW</v>
          </cell>
          <cell r="D1566">
            <v>1</v>
          </cell>
          <cell r="G1566">
            <v>0.8</v>
          </cell>
          <cell r="J1566">
            <v>25</v>
          </cell>
          <cell r="L1566" t="str">
            <v>RO</v>
          </cell>
        </row>
        <row r="1567">
          <cell r="A1567" t="str">
            <v>MSW</v>
          </cell>
          <cell r="D1567">
            <v>1</v>
          </cell>
          <cell r="G1567">
            <v>0.28999999999999998</v>
          </cell>
          <cell r="J1567">
            <v>25</v>
          </cell>
          <cell r="L1567" t="str">
            <v>RO</v>
          </cell>
        </row>
        <row r="1568">
          <cell r="A1568" t="str">
            <v>MSW</v>
          </cell>
          <cell r="D1568">
            <v>1</v>
          </cell>
          <cell r="G1568">
            <v>0.56999999999999995</v>
          </cell>
          <cell r="J1568">
            <v>25</v>
          </cell>
          <cell r="L1568" t="str">
            <v>RO</v>
          </cell>
        </row>
        <row r="1569">
          <cell r="A1569" t="str">
            <v>MSW</v>
          </cell>
          <cell r="D1569">
            <v>2</v>
          </cell>
          <cell r="G1569">
            <v>0.71</v>
          </cell>
          <cell r="J1569">
            <v>25</v>
          </cell>
          <cell r="L1569" t="str">
            <v>RO</v>
          </cell>
        </row>
        <row r="1570">
          <cell r="A1570" t="str">
            <v>MSW</v>
          </cell>
          <cell r="D1570">
            <v>2</v>
          </cell>
          <cell r="G1570">
            <v>0.9</v>
          </cell>
          <cell r="J1570">
            <v>25</v>
          </cell>
          <cell r="L1570" t="str">
            <v>RO</v>
          </cell>
        </row>
        <row r="1571">
          <cell r="A1571" t="str">
            <v>MSW</v>
          </cell>
          <cell r="D1571">
            <v>2</v>
          </cell>
          <cell r="G1571">
            <v>0.59</v>
          </cell>
          <cell r="J1571">
            <v>25</v>
          </cell>
          <cell r="L1571" t="str">
            <v>RO</v>
          </cell>
        </row>
        <row r="1572">
          <cell r="A1572" t="str">
            <v>MSW</v>
          </cell>
          <cell r="D1572">
            <v>2</v>
          </cell>
          <cell r="G1572">
            <v>0.56000000000000005</v>
          </cell>
          <cell r="J1572">
            <v>25</v>
          </cell>
          <cell r="L1572" t="str">
            <v>RO</v>
          </cell>
        </row>
        <row r="1573">
          <cell r="A1573" t="str">
            <v>MSW</v>
          </cell>
          <cell r="D1573">
            <v>3</v>
          </cell>
          <cell r="G1573">
            <v>0.91</v>
          </cell>
          <cell r="J1573">
            <v>25</v>
          </cell>
          <cell r="L1573" t="str">
            <v>RO</v>
          </cell>
        </row>
        <row r="1574">
          <cell r="A1574" t="str">
            <v>MSW</v>
          </cell>
          <cell r="D1574">
            <v>3</v>
          </cell>
          <cell r="G1574">
            <v>0.66</v>
          </cell>
          <cell r="J1574">
            <v>25</v>
          </cell>
          <cell r="L1574" t="str">
            <v>RO</v>
          </cell>
        </row>
        <row r="1575">
          <cell r="A1575" t="str">
            <v>MSW</v>
          </cell>
          <cell r="D1575">
            <v>3</v>
          </cell>
          <cell r="G1575">
            <v>0.91</v>
          </cell>
          <cell r="J1575">
            <v>25</v>
          </cell>
          <cell r="L1575" t="str">
            <v>RO</v>
          </cell>
        </row>
        <row r="1576">
          <cell r="A1576" t="str">
            <v>MSW</v>
          </cell>
          <cell r="D1576">
            <v>3</v>
          </cell>
          <cell r="G1576">
            <v>0.89</v>
          </cell>
          <cell r="J1576">
            <v>25</v>
          </cell>
          <cell r="L1576" t="str">
            <v>RO</v>
          </cell>
        </row>
        <row r="1577">
          <cell r="A1577" t="str">
            <v>MSW</v>
          </cell>
          <cell r="D1577">
            <v>4</v>
          </cell>
          <cell r="G1577">
            <v>0.82</v>
          </cell>
          <cell r="J1577">
            <v>25</v>
          </cell>
          <cell r="L1577" t="str">
            <v>RO</v>
          </cell>
        </row>
        <row r="1578">
          <cell r="A1578" t="str">
            <v>MSW</v>
          </cell>
          <cell r="D1578">
            <v>4</v>
          </cell>
          <cell r="G1578">
            <v>1.36</v>
          </cell>
          <cell r="J1578">
            <v>25</v>
          </cell>
          <cell r="L1578" t="str">
            <v>RO</v>
          </cell>
        </row>
        <row r="1579">
          <cell r="A1579" t="str">
            <v>MSW</v>
          </cell>
          <cell r="D1579">
            <v>4</v>
          </cell>
          <cell r="G1579">
            <v>1</v>
          </cell>
          <cell r="J1579">
            <v>25</v>
          </cell>
          <cell r="L1579" t="str">
            <v>RO</v>
          </cell>
        </row>
        <row r="1580">
          <cell r="A1580" t="str">
            <v>MSW</v>
          </cell>
          <cell r="D1580">
            <v>4</v>
          </cell>
          <cell r="G1580">
            <v>0.8</v>
          </cell>
          <cell r="J1580">
            <v>25</v>
          </cell>
          <cell r="L1580" t="str">
            <v>RO</v>
          </cell>
        </row>
        <row r="1581">
          <cell r="A1581" t="str">
            <v>MSW</v>
          </cell>
          <cell r="D1581">
            <v>4</v>
          </cell>
          <cell r="G1581">
            <v>0.52</v>
          </cell>
          <cell r="J1581">
            <v>25</v>
          </cell>
          <cell r="L1581" t="str">
            <v>RO</v>
          </cell>
        </row>
        <row r="1582">
          <cell r="A1582" t="str">
            <v>MSW</v>
          </cell>
          <cell r="D1582">
            <v>5</v>
          </cell>
          <cell r="G1582">
            <v>0.9</v>
          </cell>
          <cell r="J1582">
            <v>25</v>
          </cell>
          <cell r="L1582" t="str">
            <v>RO</v>
          </cell>
        </row>
        <row r="1583">
          <cell r="A1583" t="str">
            <v>MSW</v>
          </cell>
          <cell r="D1583">
            <v>5</v>
          </cell>
          <cell r="G1583">
            <v>1.1000000000000001</v>
          </cell>
          <cell r="J1583">
            <v>25</v>
          </cell>
          <cell r="L1583" t="str">
            <v>RO</v>
          </cell>
        </row>
        <row r="1584">
          <cell r="A1584" t="str">
            <v>MSW</v>
          </cell>
          <cell r="D1584">
            <v>5</v>
          </cell>
          <cell r="G1584">
            <v>0.77</v>
          </cell>
          <cell r="J1584">
            <v>25</v>
          </cell>
          <cell r="L1584" t="str">
            <v>RO</v>
          </cell>
        </row>
        <row r="1585">
          <cell r="A1585" t="str">
            <v>MSW</v>
          </cell>
          <cell r="D1585">
            <v>5</v>
          </cell>
          <cell r="G1585">
            <v>0.76</v>
          </cell>
          <cell r="J1585">
            <v>25</v>
          </cell>
          <cell r="L1585" t="str">
            <v>RO</v>
          </cell>
        </row>
        <row r="1586">
          <cell r="A1586" t="str">
            <v>MSW</v>
          </cell>
          <cell r="D1586">
            <v>6</v>
          </cell>
          <cell r="G1586">
            <v>0.7</v>
          </cell>
          <cell r="J1586">
            <v>25</v>
          </cell>
          <cell r="L1586" t="str">
            <v>RO</v>
          </cell>
        </row>
        <row r="1587">
          <cell r="A1587" t="str">
            <v>MSW</v>
          </cell>
          <cell r="D1587">
            <v>6</v>
          </cell>
          <cell r="G1587">
            <v>1.38</v>
          </cell>
          <cell r="J1587">
            <v>25</v>
          </cell>
          <cell r="L1587" t="str">
            <v>RO</v>
          </cell>
        </row>
        <row r="1588">
          <cell r="A1588" t="str">
            <v>MSW</v>
          </cell>
          <cell r="D1588">
            <v>6</v>
          </cell>
          <cell r="G1588">
            <v>0.83</v>
          </cell>
          <cell r="J1588">
            <v>25</v>
          </cell>
          <cell r="L1588" t="str">
            <v>RO</v>
          </cell>
        </row>
        <row r="1589">
          <cell r="A1589" t="str">
            <v>MSW</v>
          </cell>
          <cell r="D1589">
            <v>6</v>
          </cell>
          <cell r="G1589">
            <v>1.42</v>
          </cell>
          <cell r="J1589">
            <v>25</v>
          </cell>
          <cell r="L1589" t="str">
            <v>RO</v>
          </cell>
        </row>
        <row r="1590">
          <cell r="A1590" t="str">
            <v>MSW</v>
          </cell>
          <cell r="D1590">
            <v>7</v>
          </cell>
          <cell r="G1590">
            <v>0.97</v>
          </cell>
          <cell r="J1590">
            <v>25</v>
          </cell>
          <cell r="L1590" t="str">
            <v>RO</v>
          </cell>
        </row>
        <row r="1591">
          <cell r="A1591" t="str">
            <v>MSW</v>
          </cell>
          <cell r="D1591">
            <v>7</v>
          </cell>
          <cell r="G1591">
            <v>0.73</v>
          </cell>
          <cell r="J1591">
            <v>25</v>
          </cell>
          <cell r="L1591" t="str">
            <v>RO</v>
          </cell>
        </row>
        <row r="1592">
          <cell r="A1592" t="str">
            <v>MSW</v>
          </cell>
          <cell r="D1592">
            <v>7</v>
          </cell>
          <cell r="G1592">
            <v>1.1399999999999999</v>
          </cell>
          <cell r="J1592">
            <v>25</v>
          </cell>
          <cell r="L1592" t="str">
            <v>RO</v>
          </cell>
        </row>
        <row r="1593">
          <cell r="A1593" t="str">
            <v>MSW</v>
          </cell>
          <cell r="D1593">
            <v>7</v>
          </cell>
          <cell r="G1593">
            <v>0.81</v>
          </cell>
          <cell r="J1593">
            <v>25</v>
          </cell>
          <cell r="L1593" t="str">
            <v>RO</v>
          </cell>
        </row>
        <row r="1594">
          <cell r="A1594" t="str">
            <v>MSW</v>
          </cell>
          <cell r="D1594">
            <v>7</v>
          </cell>
          <cell r="G1594">
            <v>1.1299999999999999</v>
          </cell>
          <cell r="J1594">
            <v>25</v>
          </cell>
          <cell r="L1594" t="str">
            <v>RO</v>
          </cell>
        </row>
        <row r="1595">
          <cell r="A1595" t="str">
            <v>MSW</v>
          </cell>
          <cell r="D1595">
            <v>8</v>
          </cell>
          <cell r="G1595">
            <v>1.54</v>
          </cell>
          <cell r="J1595">
            <v>25</v>
          </cell>
          <cell r="L1595" t="str">
            <v>RO</v>
          </cell>
        </row>
        <row r="1596">
          <cell r="A1596" t="str">
            <v>MSW</v>
          </cell>
          <cell r="D1596">
            <v>8</v>
          </cell>
          <cell r="G1596">
            <v>0.82</v>
          </cell>
          <cell r="J1596">
            <v>25</v>
          </cell>
          <cell r="L1596" t="str">
            <v>RO</v>
          </cell>
        </row>
        <row r="1597">
          <cell r="A1597" t="str">
            <v>MSW</v>
          </cell>
          <cell r="D1597">
            <v>8</v>
          </cell>
          <cell r="G1597">
            <v>0.83</v>
          </cell>
          <cell r="J1597">
            <v>25</v>
          </cell>
          <cell r="L1597" t="str">
            <v>RO</v>
          </cell>
        </row>
        <row r="1598">
          <cell r="A1598" t="str">
            <v>MSW</v>
          </cell>
          <cell r="D1598">
            <v>8</v>
          </cell>
          <cell r="G1598">
            <v>0.71</v>
          </cell>
          <cell r="J1598">
            <v>25</v>
          </cell>
          <cell r="L1598" t="str">
            <v>RO</v>
          </cell>
        </row>
        <row r="1599">
          <cell r="A1599" t="str">
            <v>MSW</v>
          </cell>
          <cell r="D1599">
            <v>9</v>
          </cell>
          <cell r="G1599">
            <v>2.0499999999999998</v>
          </cell>
          <cell r="J1599">
            <v>25</v>
          </cell>
          <cell r="L1599" t="str">
            <v>RO</v>
          </cell>
        </row>
        <row r="1600">
          <cell r="A1600" t="str">
            <v>MSW</v>
          </cell>
          <cell r="D1600">
            <v>9</v>
          </cell>
          <cell r="G1600">
            <v>1.89</v>
          </cell>
          <cell r="J1600">
            <v>25</v>
          </cell>
          <cell r="L1600" t="str">
            <v>RO</v>
          </cell>
        </row>
        <row r="1601">
          <cell r="A1601" t="str">
            <v>MSW</v>
          </cell>
          <cell r="D1601">
            <v>9</v>
          </cell>
          <cell r="G1601">
            <v>0.93</v>
          </cell>
          <cell r="J1601">
            <v>25</v>
          </cell>
          <cell r="L1601" t="str">
            <v>RO</v>
          </cell>
        </row>
        <row r="1602">
          <cell r="A1602" t="str">
            <v>MSW</v>
          </cell>
          <cell r="D1602">
            <v>9</v>
          </cell>
          <cell r="G1602">
            <v>1.62</v>
          </cell>
          <cell r="J1602">
            <v>25</v>
          </cell>
          <cell r="L1602" t="str">
            <v>RO</v>
          </cell>
        </row>
        <row r="1603">
          <cell r="A1603" t="str">
            <v>MSW</v>
          </cell>
          <cell r="D1603">
            <v>9</v>
          </cell>
          <cell r="G1603">
            <v>1</v>
          </cell>
          <cell r="J1603">
            <v>25</v>
          </cell>
          <cell r="L1603" t="str">
            <v>RO</v>
          </cell>
        </row>
        <row r="1604">
          <cell r="A1604" t="str">
            <v>RCY</v>
          </cell>
          <cell r="D1604">
            <v>10</v>
          </cell>
          <cell r="G1604">
            <v>1.7</v>
          </cell>
          <cell r="J1604">
            <v>25</v>
          </cell>
          <cell r="L1604" t="str">
            <v>RO</v>
          </cell>
        </row>
        <row r="1605">
          <cell r="A1605" t="str">
            <v>MSW</v>
          </cell>
          <cell r="D1605">
            <v>10</v>
          </cell>
          <cell r="G1605">
            <v>2.0499999999999998</v>
          </cell>
          <cell r="J1605">
            <v>25</v>
          </cell>
          <cell r="L1605" t="str">
            <v>RO</v>
          </cell>
        </row>
        <row r="1606">
          <cell r="A1606" t="str">
            <v>MSW</v>
          </cell>
          <cell r="D1606">
            <v>10</v>
          </cell>
          <cell r="G1606">
            <v>1.08</v>
          </cell>
          <cell r="J1606">
            <v>25</v>
          </cell>
          <cell r="L1606" t="str">
            <v>RO</v>
          </cell>
        </row>
        <row r="1607">
          <cell r="A1607" t="str">
            <v>MSW</v>
          </cell>
          <cell r="D1607">
            <v>10</v>
          </cell>
          <cell r="G1607">
            <v>1.39</v>
          </cell>
          <cell r="J1607">
            <v>25</v>
          </cell>
          <cell r="L1607" t="str">
            <v>RO</v>
          </cell>
        </row>
        <row r="1608">
          <cell r="A1608" t="str">
            <v>MSW</v>
          </cell>
          <cell r="D1608">
            <v>11</v>
          </cell>
          <cell r="G1608">
            <v>2.5499999999999998</v>
          </cell>
          <cell r="J1608">
            <v>25</v>
          </cell>
          <cell r="L1608" t="str">
            <v>RO</v>
          </cell>
        </row>
        <row r="1609">
          <cell r="A1609" t="str">
            <v>MSW</v>
          </cell>
          <cell r="D1609">
            <v>11</v>
          </cell>
          <cell r="G1609">
            <v>1.54</v>
          </cell>
          <cell r="J1609">
            <v>25</v>
          </cell>
          <cell r="L1609" t="str">
            <v>RO</v>
          </cell>
        </row>
        <row r="1610">
          <cell r="A1610" t="str">
            <v>RCY</v>
          </cell>
          <cell r="D1610">
            <v>11</v>
          </cell>
          <cell r="G1610">
            <v>1.19</v>
          </cell>
          <cell r="J1610">
            <v>25</v>
          </cell>
          <cell r="L1610" t="str">
            <v>RO</v>
          </cell>
        </row>
        <row r="1611">
          <cell r="A1611" t="str">
            <v>MSW</v>
          </cell>
          <cell r="D1611">
            <v>11</v>
          </cell>
          <cell r="G1611">
            <v>1.64</v>
          </cell>
          <cell r="J1611">
            <v>25</v>
          </cell>
          <cell r="L1611" t="str">
            <v>RO</v>
          </cell>
        </row>
        <row r="1612">
          <cell r="A1612" t="str">
            <v>MSW</v>
          </cell>
          <cell r="D1612">
            <v>12</v>
          </cell>
          <cell r="G1612">
            <v>1.8</v>
          </cell>
          <cell r="J1612">
            <v>25</v>
          </cell>
          <cell r="L1612" t="str">
            <v>RO</v>
          </cell>
        </row>
        <row r="1613">
          <cell r="A1613" t="str">
            <v>RCY</v>
          </cell>
          <cell r="D1613">
            <v>12</v>
          </cell>
          <cell r="G1613">
            <v>1.33</v>
          </cell>
          <cell r="J1613">
            <v>25</v>
          </cell>
          <cell r="L1613" t="str">
            <v>RO</v>
          </cell>
        </row>
        <row r="1614">
          <cell r="A1614" t="str">
            <v>MSW</v>
          </cell>
          <cell r="D1614">
            <v>12</v>
          </cell>
          <cell r="G1614">
            <v>1.84</v>
          </cell>
          <cell r="J1614">
            <v>25</v>
          </cell>
          <cell r="L1614" t="str">
            <v>RO</v>
          </cell>
        </row>
        <row r="1615">
          <cell r="A1615" t="str">
            <v>MSW</v>
          </cell>
          <cell r="D1615">
            <v>12</v>
          </cell>
          <cell r="G1615">
            <v>1.39</v>
          </cell>
          <cell r="J1615">
            <v>25</v>
          </cell>
          <cell r="L1615" t="str">
            <v>RO</v>
          </cell>
        </row>
        <row r="1616">
          <cell r="A1616" t="str">
            <v>MSW</v>
          </cell>
          <cell r="D1616">
            <v>12</v>
          </cell>
          <cell r="G1616">
            <v>0.6</v>
          </cell>
          <cell r="J1616">
            <v>25</v>
          </cell>
          <cell r="L1616" t="str">
            <v>RO</v>
          </cell>
        </row>
        <row r="1617">
          <cell r="A1617" t="str">
            <v>MSW</v>
          </cell>
          <cell r="D1617">
            <v>1</v>
          </cell>
          <cell r="G1617">
            <v>0.69</v>
          </cell>
          <cell r="J1617">
            <v>25</v>
          </cell>
          <cell r="L1617" t="str">
            <v>RO</v>
          </cell>
        </row>
        <row r="1618">
          <cell r="A1618" t="str">
            <v>MSW</v>
          </cell>
          <cell r="D1618">
            <v>1</v>
          </cell>
          <cell r="G1618">
            <v>0.36</v>
          </cell>
          <cell r="J1618">
            <v>25</v>
          </cell>
          <cell r="L1618" t="str">
            <v>RO</v>
          </cell>
        </row>
        <row r="1619">
          <cell r="A1619" t="str">
            <v>MSW</v>
          </cell>
          <cell r="D1619">
            <v>1</v>
          </cell>
          <cell r="G1619">
            <v>1.28</v>
          </cell>
          <cell r="J1619">
            <v>25</v>
          </cell>
          <cell r="L1619" t="str">
            <v>RO</v>
          </cell>
        </row>
        <row r="1620">
          <cell r="A1620" t="str">
            <v>MSW</v>
          </cell>
          <cell r="D1620">
            <v>1</v>
          </cell>
          <cell r="G1620">
            <v>0.3</v>
          </cell>
          <cell r="J1620">
            <v>25</v>
          </cell>
          <cell r="L1620" t="str">
            <v>RO</v>
          </cell>
        </row>
        <row r="1621">
          <cell r="A1621" t="str">
            <v>MSW</v>
          </cell>
          <cell r="D1621">
            <v>1</v>
          </cell>
          <cell r="G1621">
            <v>0.95</v>
          </cell>
          <cell r="J1621">
            <v>25</v>
          </cell>
          <cell r="L1621" t="str">
            <v>RO</v>
          </cell>
        </row>
        <row r="1622">
          <cell r="A1622" t="str">
            <v>MSW</v>
          </cell>
          <cell r="D1622">
            <v>2</v>
          </cell>
          <cell r="G1622">
            <v>1.08</v>
          </cell>
          <cell r="J1622">
            <v>25</v>
          </cell>
          <cell r="L1622" t="str">
            <v>RO</v>
          </cell>
        </row>
        <row r="1623">
          <cell r="A1623" t="str">
            <v>MSW</v>
          </cell>
          <cell r="D1623">
            <v>2</v>
          </cell>
          <cell r="G1623">
            <v>0.56000000000000005</v>
          </cell>
          <cell r="J1623">
            <v>25</v>
          </cell>
          <cell r="L1623" t="str">
            <v>RO</v>
          </cell>
        </row>
        <row r="1624">
          <cell r="A1624" t="str">
            <v>MSW</v>
          </cell>
          <cell r="D1624">
            <v>2</v>
          </cell>
          <cell r="G1624">
            <v>0.66</v>
          </cell>
          <cell r="J1624">
            <v>25</v>
          </cell>
          <cell r="L1624" t="str">
            <v>RO</v>
          </cell>
        </row>
        <row r="1625">
          <cell r="A1625" t="str">
            <v>MSW</v>
          </cell>
          <cell r="D1625">
            <v>2</v>
          </cell>
          <cell r="G1625">
            <v>0.78</v>
          </cell>
          <cell r="J1625">
            <v>25</v>
          </cell>
          <cell r="L1625" t="str">
            <v>RO</v>
          </cell>
        </row>
        <row r="1626">
          <cell r="A1626" t="str">
            <v>MSW</v>
          </cell>
          <cell r="D1626">
            <v>3</v>
          </cell>
          <cell r="G1626">
            <v>0.67</v>
          </cell>
          <cell r="J1626">
            <v>25</v>
          </cell>
          <cell r="L1626" t="str">
            <v>RO</v>
          </cell>
        </row>
        <row r="1627">
          <cell r="A1627" t="str">
            <v>MSW</v>
          </cell>
          <cell r="D1627">
            <v>3</v>
          </cell>
          <cell r="G1627">
            <v>0.72</v>
          </cell>
          <cell r="J1627">
            <v>25</v>
          </cell>
          <cell r="L1627" t="str">
            <v>RO</v>
          </cell>
        </row>
        <row r="1628">
          <cell r="A1628" t="str">
            <v>MSW</v>
          </cell>
          <cell r="D1628">
            <v>3</v>
          </cell>
          <cell r="G1628">
            <v>0.62</v>
          </cell>
          <cell r="J1628">
            <v>25</v>
          </cell>
          <cell r="L1628" t="str">
            <v>RO</v>
          </cell>
        </row>
        <row r="1629">
          <cell r="A1629" t="str">
            <v>MSW</v>
          </cell>
          <cell r="D1629">
            <v>3</v>
          </cell>
          <cell r="G1629">
            <v>0.9</v>
          </cell>
          <cell r="J1629">
            <v>25</v>
          </cell>
          <cell r="L1629" t="str">
            <v>RO</v>
          </cell>
        </row>
        <row r="1630">
          <cell r="A1630" t="str">
            <v>MSW</v>
          </cell>
          <cell r="D1630">
            <v>3</v>
          </cell>
          <cell r="G1630">
            <v>1.05</v>
          </cell>
          <cell r="J1630">
            <v>25</v>
          </cell>
          <cell r="L1630" t="str">
            <v>RO</v>
          </cell>
        </row>
        <row r="1631">
          <cell r="A1631" t="str">
            <v>MSW</v>
          </cell>
          <cell r="D1631">
            <v>4</v>
          </cell>
          <cell r="G1631">
            <v>0.68</v>
          </cell>
          <cell r="J1631">
            <v>25</v>
          </cell>
          <cell r="L1631" t="str">
            <v>RO</v>
          </cell>
        </row>
        <row r="1632">
          <cell r="A1632" t="str">
            <v>MSW</v>
          </cell>
          <cell r="D1632">
            <v>4</v>
          </cell>
          <cell r="G1632">
            <v>0.89</v>
          </cell>
          <cell r="J1632">
            <v>25</v>
          </cell>
          <cell r="L1632" t="str">
            <v>RO</v>
          </cell>
        </row>
        <row r="1633">
          <cell r="A1633" t="str">
            <v>MSW</v>
          </cell>
          <cell r="D1633">
            <v>4</v>
          </cell>
          <cell r="G1633">
            <v>1.43</v>
          </cell>
          <cell r="J1633">
            <v>25</v>
          </cell>
          <cell r="L1633" t="str">
            <v>RO</v>
          </cell>
        </row>
        <row r="1634">
          <cell r="A1634" t="str">
            <v>MSW</v>
          </cell>
          <cell r="D1634">
            <v>5</v>
          </cell>
          <cell r="G1634">
            <v>0.99</v>
          </cell>
          <cell r="J1634">
            <v>25</v>
          </cell>
          <cell r="L1634" t="str">
            <v>RO</v>
          </cell>
        </row>
        <row r="1635">
          <cell r="A1635" t="str">
            <v>MSW</v>
          </cell>
          <cell r="D1635">
            <v>5</v>
          </cell>
          <cell r="G1635">
            <v>0.63</v>
          </cell>
          <cell r="J1635">
            <v>25</v>
          </cell>
          <cell r="L1635" t="str">
            <v>RO</v>
          </cell>
        </row>
        <row r="1636">
          <cell r="A1636" t="str">
            <v>MSW</v>
          </cell>
          <cell r="D1636">
            <v>5</v>
          </cell>
          <cell r="G1636">
            <v>0.61</v>
          </cell>
          <cell r="J1636">
            <v>25</v>
          </cell>
          <cell r="L1636" t="str">
            <v>RO</v>
          </cell>
        </row>
        <row r="1637">
          <cell r="A1637" t="str">
            <v>MSW</v>
          </cell>
          <cell r="D1637">
            <v>5</v>
          </cell>
          <cell r="G1637">
            <v>0.56999999999999995</v>
          </cell>
          <cell r="J1637">
            <v>25</v>
          </cell>
          <cell r="L1637" t="str">
            <v>RO</v>
          </cell>
        </row>
        <row r="1638">
          <cell r="A1638" t="str">
            <v>MSW</v>
          </cell>
          <cell r="D1638">
            <v>6</v>
          </cell>
          <cell r="G1638">
            <v>0.51</v>
          </cell>
          <cell r="J1638">
            <v>25</v>
          </cell>
          <cell r="L1638" t="str">
            <v>RO</v>
          </cell>
        </row>
        <row r="1639">
          <cell r="A1639" t="str">
            <v>MSW</v>
          </cell>
          <cell r="D1639">
            <v>6</v>
          </cell>
          <cell r="G1639">
            <v>0.99</v>
          </cell>
          <cell r="J1639">
            <v>25</v>
          </cell>
          <cell r="L1639" t="str">
            <v>RO</v>
          </cell>
        </row>
        <row r="1640">
          <cell r="A1640" t="str">
            <v>MSW</v>
          </cell>
          <cell r="D1640">
            <v>6</v>
          </cell>
          <cell r="G1640">
            <v>0.91</v>
          </cell>
          <cell r="J1640">
            <v>25</v>
          </cell>
          <cell r="L1640" t="str">
            <v>RO</v>
          </cell>
        </row>
        <row r="1641">
          <cell r="A1641" t="str">
            <v>MSW</v>
          </cell>
          <cell r="D1641">
            <v>6</v>
          </cell>
          <cell r="G1641">
            <v>0.84</v>
          </cell>
          <cell r="J1641">
            <v>25</v>
          </cell>
          <cell r="L1641" t="str">
            <v>RO</v>
          </cell>
        </row>
        <row r="1642">
          <cell r="A1642" t="str">
            <v>MSW</v>
          </cell>
          <cell r="D1642">
            <v>6</v>
          </cell>
          <cell r="G1642">
            <v>1.06</v>
          </cell>
          <cell r="J1642">
            <v>25</v>
          </cell>
          <cell r="L1642" t="str">
            <v>RO</v>
          </cell>
        </row>
        <row r="1643">
          <cell r="A1643" t="str">
            <v>MSW</v>
          </cell>
          <cell r="D1643">
            <v>7</v>
          </cell>
          <cell r="G1643">
            <v>1.07</v>
          </cell>
          <cell r="J1643">
            <v>25</v>
          </cell>
          <cell r="L1643" t="str">
            <v>RO</v>
          </cell>
        </row>
        <row r="1644">
          <cell r="A1644" t="str">
            <v>MSW</v>
          </cell>
          <cell r="D1644">
            <v>7</v>
          </cell>
          <cell r="G1644">
            <v>0.96</v>
          </cell>
          <cell r="J1644">
            <v>25</v>
          </cell>
          <cell r="L1644" t="str">
            <v>RO</v>
          </cell>
        </row>
        <row r="1645">
          <cell r="A1645" t="str">
            <v>MSW</v>
          </cell>
          <cell r="D1645">
            <v>7</v>
          </cell>
          <cell r="G1645">
            <v>0.7</v>
          </cell>
          <cell r="J1645">
            <v>25</v>
          </cell>
          <cell r="L1645" t="str">
            <v>RO</v>
          </cell>
        </row>
        <row r="1646">
          <cell r="A1646" t="str">
            <v>MSW</v>
          </cell>
          <cell r="D1646">
            <v>7</v>
          </cell>
          <cell r="G1646">
            <v>0.73</v>
          </cell>
          <cell r="J1646">
            <v>25</v>
          </cell>
          <cell r="L1646" t="str">
            <v>RO</v>
          </cell>
        </row>
        <row r="1647">
          <cell r="A1647" t="str">
            <v>MSW</v>
          </cell>
          <cell r="D1647">
            <v>8</v>
          </cell>
          <cell r="G1647">
            <v>1.91</v>
          </cell>
          <cell r="J1647">
            <v>25</v>
          </cell>
          <cell r="L1647" t="str">
            <v>RO</v>
          </cell>
        </row>
        <row r="1648">
          <cell r="A1648" t="str">
            <v>MSW</v>
          </cell>
          <cell r="D1648">
            <v>8</v>
          </cell>
          <cell r="G1648">
            <v>1.18</v>
          </cell>
          <cell r="J1648">
            <v>25</v>
          </cell>
          <cell r="L1648" t="str">
            <v>RO</v>
          </cell>
        </row>
        <row r="1649">
          <cell r="A1649" t="str">
            <v>MSW</v>
          </cell>
          <cell r="D1649">
            <v>8</v>
          </cell>
          <cell r="G1649">
            <v>1.27</v>
          </cell>
          <cell r="J1649">
            <v>25</v>
          </cell>
          <cell r="L1649" t="str">
            <v>RO</v>
          </cell>
        </row>
        <row r="1650">
          <cell r="A1650" t="str">
            <v>MSW</v>
          </cell>
          <cell r="D1650">
            <v>8</v>
          </cell>
          <cell r="G1650">
            <v>1.32</v>
          </cell>
          <cell r="J1650">
            <v>25</v>
          </cell>
          <cell r="L1650" t="str">
            <v>RO</v>
          </cell>
        </row>
        <row r="1651">
          <cell r="A1651" t="str">
            <v>MSW</v>
          </cell>
          <cell r="D1651">
            <v>9</v>
          </cell>
          <cell r="G1651">
            <v>0.82</v>
          </cell>
          <cell r="J1651">
            <v>25</v>
          </cell>
          <cell r="L1651" t="str">
            <v>RO</v>
          </cell>
        </row>
        <row r="1652">
          <cell r="A1652" t="str">
            <v>MSW</v>
          </cell>
          <cell r="D1652">
            <v>9</v>
          </cell>
          <cell r="G1652">
            <v>0.31</v>
          </cell>
          <cell r="J1652">
            <v>25</v>
          </cell>
          <cell r="L1652" t="str">
            <v>RO</v>
          </cell>
        </row>
        <row r="1653">
          <cell r="A1653" t="str">
            <v>MSW</v>
          </cell>
          <cell r="D1653">
            <v>9</v>
          </cell>
          <cell r="G1653">
            <v>1.35</v>
          </cell>
          <cell r="J1653">
            <v>25</v>
          </cell>
          <cell r="L1653" t="str">
            <v>RO</v>
          </cell>
        </row>
        <row r="1654">
          <cell r="A1654" t="str">
            <v>MSW</v>
          </cell>
          <cell r="D1654">
            <v>10</v>
          </cell>
          <cell r="G1654">
            <v>1.69</v>
          </cell>
          <cell r="J1654">
            <v>25</v>
          </cell>
          <cell r="L1654" t="str">
            <v>RO</v>
          </cell>
        </row>
        <row r="1655">
          <cell r="A1655" t="str">
            <v>MSW</v>
          </cell>
          <cell r="D1655">
            <v>10</v>
          </cell>
          <cell r="G1655">
            <v>0.6</v>
          </cell>
          <cell r="J1655">
            <v>25</v>
          </cell>
          <cell r="L1655" t="str">
            <v>RO</v>
          </cell>
        </row>
        <row r="1656">
          <cell r="A1656" t="str">
            <v>MSW</v>
          </cell>
          <cell r="D1656">
            <v>10</v>
          </cell>
          <cell r="G1656">
            <v>1.53</v>
          </cell>
          <cell r="J1656">
            <v>25</v>
          </cell>
          <cell r="L1656" t="str">
            <v>RO</v>
          </cell>
        </row>
        <row r="1657">
          <cell r="A1657" t="str">
            <v>MSW</v>
          </cell>
          <cell r="D1657">
            <v>10</v>
          </cell>
          <cell r="G1657">
            <v>0.92</v>
          </cell>
          <cell r="J1657">
            <v>25</v>
          </cell>
          <cell r="L1657" t="str">
            <v>RO</v>
          </cell>
        </row>
        <row r="1658">
          <cell r="A1658" t="str">
            <v>MSW</v>
          </cell>
          <cell r="D1658">
            <v>11</v>
          </cell>
          <cell r="G1658">
            <v>0.72</v>
          </cell>
          <cell r="J1658">
            <v>25</v>
          </cell>
          <cell r="L1658" t="str">
            <v>RO</v>
          </cell>
        </row>
        <row r="1659">
          <cell r="A1659" t="str">
            <v>MSW</v>
          </cell>
          <cell r="D1659">
            <v>11</v>
          </cell>
          <cell r="G1659">
            <v>0.78</v>
          </cell>
          <cell r="J1659">
            <v>25</v>
          </cell>
          <cell r="L1659" t="str">
            <v>RO</v>
          </cell>
        </row>
        <row r="1660">
          <cell r="A1660" t="str">
            <v>MSW</v>
          </cell>
          <cell r="D1660">
            <v>11</v>
          </cell>
          <cell r="G1660">
            <v>0.38</v>
          </cell>
          <cell r="J1660">
            <v>25</v>
          </cell>
          <cell r="L1660" t="str">
            <v>RO</v>
          </cell>
        </row>
        <row r="1661">
          <cell r="A1661" t="str">
            <v>MSW</v>
          </cell>
          <cell r="D1661">
            <v>12</v>
          </cell>
          <cell r="G1661">
            <v>1.35</v>
          </cell>
          <cell r="J1661">
            <v>25</v>
          </cell>
          <cell r="L1661" t="str">
            <v>RO</v>
          </cell>
        </row>
        <row r="1662">
          <cell r="A1662" t="str">
            <v>MSW</v>
          </cell>
          <cell r="D1662">
            <v>12</v>
          </cell>
          <cell r="G1662">
            <v>0.56000000000000005</v>
          </cell>
          <cell r="J1662">
            <v>25</v>
          </cell>
          <cell r="L1662" t="str">
            <v>RO</v>
          </cell>
        </row>
        <row r="1663">
          <cell r="A1663" t="str">
            <v>MSW</v>
          </cell>
          <cell r="D1663">
            <v>12</v>
          </cell>
          <cell r="G1663">
            <v>0.6</v>
          </cell>
          <cell r="J1663">
            <v>25</v>
          </cell>
          <cell r="L1663" t="str">
            <v>RO</v>
          </cell>
        </row>
        <row r="1664">
          <cell r="A1664" t="str">
            <v>MSW</v>
          </cell>
          <cell r="D1664">
            <v>12</v>
          </cell>
          <cell r="G1664">
            <v>0.59</v>
          </cell>
          <cell r="J1664">
            <v>25</v>
          </cell>
          <cell r="L1664" t="str">
            <v>RO</v>
          </cell>
        </row>
        <row r="1665">
          <cell r="A1665" t="str">
            <v>MSW</v>
          </cell>
          <cell r="D1665">
            <v>12</v>
          </cell>
          <cell r="G1665">
            <v>0.78</v>
          </cell>
          <cell r="J1665">
            <v>25</v>
          </cell>
          <cell r="L1665" t="str">
            <v>RO</v>
          </cell>
        </row>
        <row r="1666">
          <cell r="A1666" t="str">
            <v>MSW</v>
          </cell>
          <cell r="D1666">
            <v>1</v>
          </cell>
          <cell r="G1666">
            <v>3.17</v>
          </cell>
          <cell r="J1666">
            <v>25</v>
          </cell>
          <cell r="L1666" t="str">
            <v>RO</v>
          </cell>
        </row>
        <row r="1667">
          <cell r="A1667" t="str">
            <v>MSW</v>
          </cell>
          <cell r="D1667">
            <v>1</v>
          </cell>
          <cell r="G1667">
            <v>2.4700000000000002</v>
          </cell>
          <cell r="J1667">
            <v>25</v>
          </cell>
          <cell r="L1667" t="str">
            <v>RO</v>
          </cell>
        </row>
        <row r="1668">
          <cell r="A1668" t="str">
            <v>MSW</v>
          </cell>
          <cell r="D1668">
            <v>1</v>
          </cell>
          <cell r="G1668">
            <v>4.7300000000000004</v>
          </cell>
          <cell r="J1668">
            <v>25</v>
          </cell>
          <cell r="L1668" t="str">
            <v>RO</v>
          </cell>
        </row>
        <row r="1669">
          <cell r="A1669" t="str">
            <v>MSW</v>
          </cell>
          <cell r="D1669">
            <v>1</v>
          </cell>
          <cell r="G1669">
            <v>1.48</v>
          </cell>
          <cell r="J1669">
            <v>25</v>
          </cell>
          <cell r="L1669" t="str">
            <v>RO</v>
          </cell>
        </row>
        <row r="1670">
          <cell r="A1670" t="str">
            <v>MSW</v>
          </cell>
          <cell r="D1670">
            <v>1</v>
          </cell>
          <cell r="G1670">
            <v>3.54</v>
          </cell>
          <cell r="J1670">
            <v>25</v>
          </cell>
          <cell r="L1670" t="str">
            <v>RO</v>
          </cell>
        </row>
        <row r="1671">
          <cell r="A1671" t="str">
            <v>MSW</v>
          </cell>
          <cell r="D1671">
            <v>2</v>
          </cell>
          <cell r="G1671">
            <v>1.98</v>
          </cell>
          <cell r="J1671">
            <v>25</v>
          </cell>
          <cell r="L1671" t="str">
            <v>RO</v>
          </cell>
        </row>
        <row r="1672">
          <cell r="A1672" t="str">
            <v>MSW</v>
          </cell>
          <cell r="D1672">
            <v>2</v>
          </cell>
          <cell r="G1672">
            <v>2.64</v>
          </cell>
          <cell r="J1672">
            <v>25</v>
          </cell>
          <cell r="L1672" t="str">
            <v>RO</v>
          </cell>
        </row>
        <row r="1673">
          <cell r="A1673" t="str">
            <v>MSW</v>
          </cell>
          <cell r="D1673">
            <v>2</v>
          </cell>
          <cell r="G1673">
            <v>2.77</v>
          </cell>
          <cell r="J1673">
            <v>25</v>
          </cell>
          <cell r="L1673" t="str">
            <v>RO</v>
          </cell>
        </row>
        <row r="1674">
          <cell r="A1674" t="str">
            <v>MSW</v>
          </cell>
          <cell r="D1674">
            <v>2</v>
          </cell>
          <cell r="G1674">
            <v>2.72</v>
          </cell>
          <cell r="J1674">
            <v>25</v>
          </cell>
          <cell r="L1674" t="str">
            <v>RO</v>
          </cell>
        </row>
        <row r="1675">
          <cell r="A1675" t="str">
            <v>MSW</v>
          </cell>
          <cell r="D1675">
            <v>3</v>
          </cell>
          <cell r="G1675">
            <v>2.97</v>
          </cell>
          <cell r="J1675">
            <v>25</v>
          </cell>
          <cell r="L1675" t="str">
            <v>RO</v>
          </cell>
        </row>
        <row r="1676">
          <cell r="A1676" t="str">
            <v>MSW</v>
          </cell>
          <cell r="D1676">
            <v>3</v>
          </cell>
          <cell r="G1676">
            <v>3.59</v>
          </cell>
          <cell r="J1676">
            <v>25</v>
          </cell>
          <cell r="L1676" t="str">
            <v>RO</v>
          </cell>
        </row>
        <row r="1677">
          <cell r="A1677" t="str">
            <v>MSW</v>
          </cell>
          <cell r="D1677">
            <v>3</v>
          </cell>
          <cell r="G1677">
            <v>3.67</v>
          </cell>
          <cell r="J1677">
            <v>25</v>
          </cell>
          <cell r="L1677" t="str">
            <v>RO</v>
          </cell>
        </row>
        <row r="1678">
          <cell r="A1678" t="str">
            <v>MSW</v>
          </cell>
          <cell r="D1678">
            <v>3</v>
          </cell>
          <cell r="G1678">
            <v>3.07</v>
          </cell>
          <cell r="J1678">
            <v>25</v>
          </cell>
          <cell r="L1678" t="str">
            <v>RO</v>
          </cell>
        </row>
        <row r="1679">
          <cell r="A1679" t="str">
            <v>MSW</v>
          </cell>
          <cell r="D1679">
            <v>4</v>
          </cell>
          <cell r="G1679">
            <v>2.63</v>
          </cell>
          <cell r="J1679">
            <v>25</v>
          </cell>
          <cell r="L1679" t="str">
            <v>RO</v>
          </cell>
        </row>
        <row r="1680">
          <cell r="A1680" t="str">
            <v>MSW</v>
          </cell>
          <cell r="D1680">
            <v>4</v>
          </cell>
          <cell r="G1680">
            <v>3.73</v>
          </cell>
          <cell r="J1680">
            <v>25</v>
          </cell>
          <cell r="L1680" t="str">
            <v>RO</v>
          </cell>
        </row>
        <row r="1681">
          <cell r="A1681" t="str">
            <v>MSW</v>
          </cell>
          <cell r="D1681">
            <v>4</v>
          </cell>
          <cell r="G1681">
            <v>1.19</v>
          </cell>
          <cell r="J1681">
            <v>25</v>
          </cell>
          <cell r="L1681" t="str">
            <v>RO</v>
          </cell>
        </row>
        <row r="1682">
          <cell r="A1682" t="str">
            <v>MSW</v>
          </cell>
          <cell r="D1682">
            <v>4</v>
          </cell>
          <cell r="G1682">
            <v>2.4</v>
          </cell>
          <cell r="J1682">
            <v>25</v>
          </cell>
          <cell r="L1682" t="str">
            <v>RO</v>
          </cell>
        </row>
        <row r="1683">
          <cell r="A1683" t="str">
            <v>MSW</v>
          </cell>
          <cell r="D1683">
            <v>4</v>
          </cell>
          <cell r="G1683">
            <v>3</v>
          </cell>
          <cell r="J1683">
            <v>25</v>
          </cell>
          <cell r="L1683" t="str">
            <v>RO</v>
          </cell>
        </row>
        <row r="1684">
          <cell r="A1684" t="str">
            <v>MSW</v>
          </cell>
          <cell r="D1684">
            <v>5</v>
          </cell>
          <cell r="G1684">
            <v>2.82</v>
          </cell>
          <cell r="J1684">
            <v>25</v>
          </cell>
          <cell r="L1684" t="str">
            <v>RO</v>
          </cell>
        </row>
        <row r="1685">
          <cell r="A1685" t="str">
            <v>MSW</v>
          </cell>
          <cell r="D1685">
            <v>5</v>
          </cell>
          <cell r="G1685">
            <v>4.18</v>
          </cell>
          <cell r="J1685">
            <v>25</v>
          </cell>
          <cell r="L1685" t="str">
            <v>RO</v>
          </cell>
        </row>
        <row r="1686">
          <cell r="A1686" t="str">
            <v>MSW</v>
          </cell>
          <cell r="D1686">
            <v>5</v>
          </cell>
          <cell r="G1686">
            <v>0.9</v>
          </cell>
          <cell r="J1686">
            <v>25</v>
          </cell>
          <cell r="L1686" t="str">
            <v>RO</v>
          </cell>
        </row>
        <row r="1687">
          <cell r="A1687" t="str">
            <v>MSW</v>
          </cell>
          <cell r="D1687">
            <v>5</v>
          </cell>
          <cell r="G1687">
            <v>3.54</v>
          </cell>
          <cell r="J1687">
            <v>25</v>
          </cell>
          <cell r="L1687" t="str">
            <v>RO</v>
          </cell>
        </row>
        <row r="1688">
          <cell r="A1688" t="str">
            <v>MSW</v>
          </cell>
          <cell r="D1688">
            <v>6</v>
          </cell>
          <cell r="G1688">
            <v>3.05</v>
          </cell>
          <cell r="J1688">
            <v>25</v>
          </cell>
          <cell r="L1688" t="str">
            <v>RO</v>
          </cell>
        </row>
        <row r="1689">
          <cell r="A1689" t="str">
            <v>MSW</v>
          </cell>
          <cell r="D1689">
            <v>6</v>
          </cell>
          <cell r="G1689">
            <v>3.51</v>
          </cell>
          <cell r="J1689">
            <v>25</v>
          </cell>
          <cell r="L1689" t="str">
            <v>RO</v>
          </cell>
        </row>
        <row r="1690">
          <cell r="A1690" t="str">
            <v>MSW</v>
          </cell>
          <cell r="D1690">
            <v>6</v>
          </cell>
          <cell r="G1690">
            <v>2.2799999999999998</v>
          </cell>
          <cell r="J1690">
            <v>25</v>
          </cell>
          <cell r="L1690" t="str">
            <v>RO</v>
          </cell>
        </row>
        <row r="1691">
          <cell r="A1691" t="str">
            <v>MSW</v>
          </cell>
          <cell r="D1691">
            <v>6</v>
          </cell>
          <cell r="G1691">
            <v>3.26</v>
          </cell>
          <cell r="J1691">
            <v>25</v>
          </cell>
          <cell r="L1691" t="str">
            <v>RO</v>
          </cell>
        </row>
        <row r="1692">
          <cell r="A1692" t="str">
            <v>MSW</v>
          </cell>
          <cell r="D1692">
            <v>7</v>
          </cell>
          <cell r="G1692">
            <v>2.67</v>
          </cell>
          <cell r="J1692">
            <v>25</v>
          </cell>
          <cell r="L1692" t="str">
            <v>RO</v>
          </cell>
        </row>
        <row r="1693">
          <cell r="A1693" t="str">
            <v>MSW</v>
          </cell>
          <cell r="D1693">
            <v>7</v>
          </cell>
          <cell r="G1693">
            <v>3.38</v>
          </cell>
          <cell r="J1693">
            <v>25</v>
          </cell>
          <cell r="L1693" t="str">
            <v>RO</v>
          </cell>
        </row>
        <row r="1694">
          <cell r="A1694" t="str">
            <v>MSW</v>
          </cell>
          <cell r="D1694">
            <v>7</v>
          </cell>
          <cell r="G1694">
            <v>3.09</v>
          </cell>
          <cell r="J1694">
            <v>25</v>
          </cell>
          <cell r="L1694" t="str">
            <v>RO</v>
          </cell>
        </row>
        <row r="1695">
          <cell r="A1695" t="str">
            <v>MSW</v>
          </cell>
          <cell r="D1695">
            <v>7</v>
          </cell>
          <cell r="G1695">
            <v>2.7</v>
          </cell>
          <cell r="J1695">
            <v>25</v>
          </cell>
          <cell r="L1695" t="str">
            <v>RO</v>
          </cell>
        </row>
        <row r="1696">
          <cell r="A1696" t="str">
            <v>MSW</v>
          </cell>
          <cell r="D1696">
            <v>7</v>
          </cell>
          <cell r="G1696">
            <v>2.75</v>
          </cell>
          <cell r="J1696">
            <v>25</v>
          </cell>
          <cell r="L1696" t="str">
            <v>RO</v>
          </cell>
        </row>
        <row r="1697">
          <cell r="A1697" t="str">
            <v>MSW</v>
          </cell>
          <cell r="D1697">
            <v>8</v>
          </cell>
          <cell r="G1697">
            <v>3.04</v>
          </cell>
          <cell r="J1697">
            <v>25</v>
          </cell>
          <cell r="L1697" t="str">
            <v>RO</v>
          </cell>
        </row>
        <row r="1698">
          <cell r="A1698" t="str">
            <v>MSW</v>
          </cell>
          <cell r="D1698">
            <v>8</v>
          </cell>
          <cell r="G1698">
            <v>3.02</v>
          </cell>
          <cell r="J1698">
            <v>25</v>
          </cell>
          <cell r="L1698" t="str">
            <v>RO</v>
          </cell>
        </row>
        <row r="1699">
          <cell r="A1699" t="str">
            <v>MSW</v>
          </cell>
          <cell r="D1699">
            <v>8</v>
          </cell>
          <cell r="G1699">
            <v>2.25</v>
          </cell>
          <cell r="J1699">
            <v>25</v>
          </cell>
          <cell r="L1699" t="str">
            <v>RO</v>
          </cell>
        </row>
        <row r="1700">
          <cell r="A1700" t="str">
            <v>MSW</v>
          </cell>
          <cell r="D1700">
            <v>8</v>
          </cell>
          <cell r="G1700">
            <v>2.4</v>
          </cell>
          <cell r="J1700">
            <v>25</v>
          </cell>
          <cell r="L1700" t="str">
            <v>RO</v>
          </cell>
        </row>
        <row r="1701">
          <cell r="A1701" t="str">
            <v>MSW</v>
          </cell>
          <cell r="D1701">
            <v>9</v>
          </cell>
          <cell r="G1701">
            <v>3.09</v>
          </cell>
          <cell r="J1701">
            <v>25</v>
          </cell>
          <cell r="L1701" t="str">
            <v>RO</v>
          </cell>
        </row>
        <row r="1702">
          <cell r="A1702" t="str">
            <v>MSW</v>
          </cell>
          <cell r="D1702">
            <v>9</v>
          </cell>
          <cell r="G1702">
            <v>3.04</v>
          </cell>
          <cell r="J1702">
            <v>25</v>
          </cell>
          <cell r="L1702" t="str">
            <v>RO</v>
          </cell>
        </row>
        <row r="1703">
          <cell r="A1703" t="str">
            <v>MSW</v>
          </cell>
          <cell r="D1703">
            <v>9</v>
          </cell>
          <cell r="G1703">
            <v>2.95</v>
          </cell>
          <cell r="J1703">
            <v>25</v>
          </cell>
          <cell r="L1703" t="str">
            <v>RO</v>
          </cell>
        </row>
        <row r="1704">
          <cell r="A1704" t="str">
            <v>MSW</v>
          </cell>
          <cell r="D1704">
            <v>9</v>
          </cell>
          <cell r="G1704">
            <v>2.79</v>
          </cell>
          <cell r="J1704">
            <v>25</v>
          </cell>
          <cell r="L1704" t="str">
            <v>RO</v>
          </cell>
        </row>
        <row r="1705">
          <cell r="A1705" t="str">
            <v>MSW</v>
          </cell>
          <cell r="D1705">
            <v>9</v>
          </cell>
          <cell r="G1705">
            <v>2.17</v>
          </cell>
          <cell r="J1705">
            <v>25</v>
          </cell>
          <cell r="L1705" t="str">
            <v>RO</v>
          </cell>
        </row>
        <row r="1706">
          <cell r="A1706" t="str">
            <v>MSW</v>
          </cell>
          <cell r="D1706">
            <v>10</v>
          </cell>
          <cell r="G1706">
            <v>2.71</v>
          </cell>
          <cell r="J1706">
            <v>25</v>
          </cell>
          <cell r="L1706" t="str">
            <v>RO</v>
          </cell>
        </row>
        <row r="1707">
          <cell r="A1707" t="str">
            <v>MSW</v>
          </cell>
          <cell r="D1707">
            <v>10</v>
          </cell>
          <cell r="G1707">
            <v>2.74</v>
          </cell>
          <cell r="J1707">
            <v>25</v>
          </cell>
          <cell r="L1707" t="str">
            <v>RO</v>
          </cell>
        </row>
        <row r="1708">
          <cell r="A1708" t="str">
            <v>MSW</v>
          </cell>
          <cell r="D1708">
            <v>10</v>
          </cell>
          <cell r="G1708">
            <v>3.22</v>
          </cell>
          <cell r="J1708">
            <v>25</v>
          </cell>
          <cell r="L1708" t="str">
            <v>RO</v>
          </cell>
        </row>
        <row r="1709">
          <cell r="A1709" t="str">
            <v>MSW</v>
          </cell>
          <cell r="D1709">
            <v>10</v>
          </cell>
          <cell r="G1709">
            <v>2.57</v>
          </cell>
          <cell r="J1709">
            <v>25</v>
          </cell>
          <cell r="L1709" t="str">
            <v>RO</v>
          </cell>
        </row>
        <row r="1710">
          <cell r="A1710" t="str">
            <v>MSW</v>
          </cell>
          <cell r="D1710">
            <v>11</v>
          </cell>
          <cell r="G1710">
            <v>3.18</v>
          </cell>
          <cell r="J1710">
            <v>25</v>
          </cell>
          <cell r="L1710" t="str">
            <v>RO</v>
          </cell>
        </row>
        <row r="1711">
          <cell r="A1711" t="str">
            <v>MSW</v>
          </cell>
          <cell r="D1711">
            <v>11</v>
          </cell>
          <cell r="G1711">
            <v>2.48</v>
          </cell>
          <cell r="J1711">
            <v>25</v>
          </cell>
          <cell r="L1711" t="str">
            <v>RO</v>
          </cell>
        </row>
        <row r="1712">
          <cell r="A1712" t="str">
            <v>MSW</v>
          </cell>
          <cell r="D1712">
            <v>11</v>
          </cell>
          <cell r="G1712">
            <v>2.84</v>
          </cell>
          <cell r="J1712">
            <v>25</v>
          </cell>
          <cell r="L1712" t="str">
            <v>RO</v>
          </cell>
        </row>
        <row r="1713">
          <cell r="A1713" t="str">
            <v>MSW</v>
          </cell>
          <cell r="D1713">
            <v>11</v>
          </cell>
          <cell r="G1713">
            <v>2.37</v>
          </cell>
          <cell r="J1713">
            <v>25</v>
          </cell>
          <cell r="L1713" t="str">
            <v>RO</v>
          </cell>
        </row>
        <row r="1714">
          <cell r="A1714" t="str">
            <v>MSW</v>
          </cell>
          <cell r="D1714">
            <v>12</v>
          </cell>
          <cell r="G1714">
            <v>3.09</v>
          </cell>
          <cell r="J1714">
            <v>25</v>
          </cell>
          <cell r="L1714" t="str">
            <v>RO</v>
          </cell>
        </row>
        <row r="1715">
          <cell r="A1715" t="str">
            <v>MSW</v>
          </cell>
          <cell r="D1715">
            <v>12</v>
          </cell>
          <cell r="G1715">
            <v>3.27</v>
          </cell>
          <cell r="J1715">
            <v>25</v>
          </cell>
          <cell r="L1715" t="str">
            <v>RO</v>
          </cell>
        </row>
        <row r="1716">
          <cell r="A1716" t="str">
            <v>MSW</v>
          </cell>
          <cell r="D1716">
            <v>12</v>
          </cell>
          <cell r="G1716">
            <v>2.52</v>
          </cell>
          <cell r="J1716">
            <v>25</v>
          </cell>
          <cell r="L1716" t="str">
            <v>RO</v>
          </cell>
        </row>
        <row r="1717">
          <cell r="A1717" t="str">
            <v>MSW</v>
          </cell>
          <cell r="D1717">
            <v>12</v>
          </cell>
          <cell r="G1717">
            <v>3.46</v>
          </cell>
          <cell r="J1717">
            <v>25</v>
          </cell>
          <cell r="L1717" t="str">
            <v>RO</v>
          </cell>
        </row>
        <row r="1718">
          <cell r="A1718" t="str">
            <v>MSW</v>
          </cell>
          <cell r="D1718">
            <v>12</v>
          </cell>
          <cell r="G1718">
            <v>2.19</v>
          </cell>
          <cell r="J1718">
            <v>25</v>
          </cell>
          <cell r="L1718" t="str">
            <v>RO</v>
          </cell>
        </row>
        <row r="1719">
          <cell r="A1719" t="str">
            <v>MSW</v>
          </cell>
          <cell r="D1719">
            <v>1</v>
          </cell>
          <cell r="G1719">
            <v>3.34</v>
          </cell>
          <cell r="J1719">
            <v>25</v>
          </cell>
          <cell r="L1719" t="str">
            <v>RO</v>
          </cell>
        </row>
        <row r="1720">
          <cell r="A1720" t="str">
            <v>MSW</v>
          </cell>
          <cell r="D1720">
            <v>1</v>
          </cell>
          <cell r="G1720">
            <v>2.04</v>
          </cell>
          <cell r="J1720">
            <v>25</v>
          </cell>
          <cell r="L1720" t="str">
            <v>RO</v>
          </cell>
        </row>
        <row r="1721">
          <cell r="A1721" t="str">
            <v>MSW</v>
          </cell>
          <cell r="D1721">
            <v>2</v>
          </cell>
          <cell r="G1721">
            <v>2.94</v>
          </cell>
          <cell r="J1721">
            <v>25</v>
          </cell>
          <cell r="L1721" t="str">
            <v>RO</v>
          </cell>
        </row>
        <row r="1722">
          <cell r="A1722" t="str">
            <v>MSW</v>
          </cell>
          <cell r="D1722">
            <v>2</v>
          </cell>
          <cell r="G1722">
            <v>3.03</v>
          </cell>
          <cell r="J1722">
            <v>25</v>
          </cell>
          <cell r="L1722" t="str">
            <v>RO</v>
          </cell>
        </row>
        <row r="1723">
          <cell r="A1723" t="str">
            <v>MSW</v>
          </cell>
          <cell r="D1723">
            <v>3</v>
          </cell>
          <cell r="G1723">
            <v>3.3</v>
          </cell>
          <cell r="J1723">
            <v>25</v>
          </cell>
          <cell r="L1723" t="str">
            <v>RO</v>
          </cell>
        </row>
        <row r="1724">
          <cell r="A1724" t="str">
            <v>MSW</v>
          </cell>
          <cell r="D1724">
            <v>3</v>
          </cell>
          <cell r="G1724">
            <v>2.96</v>
          </cell>
          <cell r="J1724">
            <v>25</v>
          </cell>
          <cell r="L1724" t="str">
            <v>RO</v>
          </cell>
        </row>
        <row r="1725">
          <cell r="A1725" t="str">
            <v>MSW</v>
          </cell>
          <cell r="D1725">
            <v>4</v>
          </cell>
          <cell r="G1725">
            <v>3.17</v>
          </cell>
          <cell r="J1725">
            <v>25</v>
          </cell>
          <cell r="L1725" t="str">
            <v>RO</v>
          </cell>
        </row>
        <row r="1726">
          <cell r="A1726" t="str">
            <v>MSW</v>
          </cell>
          <cell r="D1726">
            <v>4</v>
          </cell>
          <cell r="G1726">
            <v>1.72</v>
          </cell>
          <cell r="J1726">
            <v>25</v>
          </cell>
          <cell r="L1726" t="str">
            <v>RO</v>
          </cell>
        </row>
        <row r="1727">
          <cell r="A1727" t="str">
            <v>MSW</v>
          </cell>
          <cell r="D1727">
            <v>5</v>
          </cell>
          <cell r="G1727">
            <v>1.71</v>
          </cell>
          <cell r="J1727">
            <v>25</v>
          </cell>
          <cell r="L1727" t="str">
            <v>RO</v>
          </cell>
        </row>
        <row r="1728">
          <cell r="A1728" t="str">
            <v>MSW</v>
          </cell>
          <cell r="D1728">
            <v>5</v>
          </cell>
          <cell r="G1728">
            <v>2.73</v>
          </cell>
          <cell r="J1728">
            <v>25</v>
          </cell>
          <cell r="L1728" t="str">
            <v>RO</v>
          </cell>
        </row>
        <row r="1729">
          <cell r="A1729" t="str">
            <v>MSW</v>
          </cell>
          <cell r="D1729">
            <v>6</v>
          </cell>
          <cell r="G1729">
            <v>2.42</v>
          </cell>
          <cell r="J1729">
            <v>25</v>
          </cell>
          <cell r="L1729" t="str">
            <v>RO</v>
          </cell>
        </row>
        <row r="1730">
          <cell r="A1730" t="str">
            <v>MSW</v>
          </cell>
          <cell r="D1730">
            <v>6</v>
          </cell>
          <cell r="G1730">
            <v>3.17</v>
          </cell>
          <cell r="J1730">
            <v>25</v>
          </cell>
          <cell r="L1730" t="str">
            <v>RO</v>
          </cell>
        </row>
        <row r="1731">
          <cell r="A1731" t="str">
            <v>MSW</v>
          </cell>
          <cell r="D1731">
            <v>6</v>
          </cell>
          <cell r="G1731">
            <v>2.88</v>
          </cell>
          <cell r="J1731">
            <v>25</v>
          </cell>
          <cell r="L1731" t="str">
            <v>RO</v>
          </cell>
        </row>
        <row r="1732">
          <cell r="A1732" t="str">
            <v>MSW</v>
          </cell>
          <cell r="D1732">
            <v>7</v>
          </cell>
          <cell r="G1732">
            <v>2.44</v>
          </cell>
          <cell r="J1732">
            <v>25</v>
          </cell>
          <cell r="L1732" t="str">
            <v>RO</v>
          </cell>
        </row>
        <row r="1733">
          <cell r="A1733" t="str">
            <v>MSW</v>
          </cell>
          <cell r="D1733">
            <v>7</v>
          </cell>
          <cell r="G1733">
            <v>2.58</v>
          </cell>
          <cell r="J1733">
            <v>25</v>
          </cell>
          <cell r="L1733" t="str">
            <v>RO</v>
          </cell>
        </row>
        <row r="1734">
          <cell r="A1734" t="str">
            <v>MSW</v>
          </cell>
          <cell r="D1734">
            <v>8</v>
          </cell>
          <cell r="G1734">
            <v>4.9800000000000004</v>
          </cell>
          <cell r="J1734">
            <v>25</v>
          </cell>
          <cell r="L1734" t="str">
            <v>RO</v>
          </cell>
        </row>
        <row r="1735">
          <cell r="A1735" t="str">
            <v>MSW</v>
          </cell>
          <cell r="D1735">
            <v>9</v>
          </cell>
          <cell r="G1735">
            <v>2.73</v>
          </cell>
          <cell r="J1735">
            <v>25</v>
          </cell>
          <cell r="L1735" t="str">
            <v>RO</v>
          </cell>
        </row>
        <row r="1736">
          <cell r="A1736" t="str">
            <v>MSW</v>
          </cell>
          <cell r="D1736">
            <v>9</v>
          </cell>
          <cell r="G1736">
            <v>2.5499999999999998</v>
          </cell>
          <cell r="J1736">
            <v>25</v>
          </cell>
          <cell r="L1736" t="str">
            <v>RO</v>
          </cell>
        </row>
        <row r="1737">
          <cell r="A1737" t="str">
            <v>MSW</v>
          </cell>
          <cell r="D1737">
            <v>10</v>
          </cell>
          <cell r="G1737">
            <v>4.47</v>
          </cell>
          <cell r="J1737">
            <v>25</v>
          </cell>
          <cell r="L1737" t="str">
            <v>RO</v>
          </cell>
        </row>
        <row r="1738">
          <cell r="A1738" t="str">
            <v>MSW</v>
          </cell>
          <cell r="D1738">
            <v>10</v>
          </cell>
          <cell r="G1738">
            <v>0.91</v>
          </cell>
          <cell r="J1738">
            <v>25</v>
          </cell>
          <cell r="L1738" t="str">
            <v>RO</v>
          </cell>
        </row>
        <row r="1739">
          <cell r="A1739" t="str">
            <v>MSW</v>
          </cell>
          <cell r="D1739">
            <v>11</v>
          </cell>
          <cell r="G1739">
            <v>3.27</v>
          </cell>
          <cell r="J1739">
            <v>25</v>
          </cell>
          <cell r="L1739" t="str">
            <v>RO</v>
          </cell>
        </row>
        <row r="1740">
          <cell r="A1740" t="str">
            <v>MSW</v>
          </cell>
          <cell r="D1740">
            <v>11</v>
          </cell>
          <cell r="G1740">
            <v>2.91</v>
          </cell>
          <cell r="J1740">
            <v>25</v>
          </cell>
          <cell r="L1740" t="str">
            <v>RO</v>
          </cell>
        </row>
        <row r="1741">
          <cell r="A1741" t="str">
            <v>MSW</v>
          </cell>
          <cell r="D1741">
            <v>11</v>
          </cell>
          <cell r="G1741">
            <v>1.81</v>
          </cell>
          <cell r="J1741">
            <v>25</v>
          </cell>
          <cell r="L1741" t="str">
            <v>RO</v>
          </cell>
        </row>
        <row r="1742">
          <cell r="A1742" t="str">
            <v>MSW</v>
          </cell>
          <cell r="D1742">
            <v>12</v>
          </cell>
          <cell r="G1742">
            <v>0.85</v>
          </cell>
          <cell r="J1742">
            <v>25</v>
          </cell>
          <cell r="L1742" t="str">
            <v>RO</v>
          </cell>
        </row>
        <row r="1743">
          <cell r="A1743" t="str">
            <v>MSW</v>
          </cell>
          <cell r="D1743">
            <v>12</v>
          </cell>
          <cell r="G1743">
            <v>2.2799999999999998</v>
          </cell>
          <cell r="J1743">
            <v>25</v>
          </cell>
          <cell r="L1743" t="str">
            <v>RO</v>
          </cell>
        </row>
        <row r="1744">
          <cell r="A1744" t="str">
            <v>MSW</v>
          </cell>
          <cell r="D1744">
            <v>12</v>
          </cell>
          <cell r="G1744">
            <v>2.4500000000000002</v>
          </cell>
          <cell r="J1744">
            <v>25</v>
          </cell>
          <cell r="L1744" t="str">
            <v>RO</v>
          </cell>
        </row>
        <row r="1745">
          <cell r="A1745" t="str">
            <v>MSW</v>
          </cell>
          <cell r="D1745">
            <v>1</v>
          </cell>
          <cell r="G1745">
            <v>2.57</v>
          </cell>
          <cell r="J1745">
            <v>25</v>
          </cell>
          <cell r="L1745" t="str">
            <v>RO</v>
          </cell>
        </row>
        <row r="1746">
          <cell r="A1746" t="str">
            <v>MSW</v>
          </cell>
          <cell r="D1746">
            <v>1</v>
          </cell>
          <cell r="G1746">
            <v>4.43</v>
          </cell>
          <cell r="J1746">
            <v>25</v>
          </cell>
          <cell r="L1746" t="str">
            <v>RO</v>
          </cell>
        </row>
        <row r="1747">
          <cell r="A1747" t="str">
            <v>MSW</v>
          </cell>
          <cell r="D1747">
            <v>2</v>
          </cell>
          <cell r="G1747">
            <v>3.19</v>
          </cell>
          <cell r="J1747">
            <v>25</v>
          </cell>
          <cell r="L1747" t="str">
            <v>RO</v>
          </cell>
        </row>
        <row r="1748">
          <cell r="A1748" t="str">
            <v>MSW</v>
          </cell>
          <cell r="D1748">
            <v>2</v>
          </cell>
          <cell r="G1748">
            <v>2.77</v>
          </cell>
          <cell r="J1748">
            <v>25</v>
          </cell>
          <cell r="L1748" t="str">
            <v>RO</v>
          </cell>
        </row>
        <row r="1749">
          <cell r="A1749" t="str">
            <v>MSW</v>
          </cell>
          <cell r="D1749">
            <v>3</v>
          </cell>
          <cell r="G1749">
            <v>4.0199999999999996</v>
          </cell>
          <cell r="J1749">
            <v>25</v>
          </cell>
          <cell r="L1749" t="str">
            <v>RO</v>
          </cell>
        </row>
        <row r="1750">
          <cell r="A1750" t="str">
            <v>MSW</v>
          </cell>
          <cell r="D1750">
            <v>3</v>
          </cell>
          <cell r="G1750">
            <v>3.08</v>
          </cell>
          <cell r="J1750">
            <v>25</v>
          </cell>
          <cell r="L1750" t="str">
            <v>RO</v>
          </cell>
        </row>
        <row r="1751">
          <cell r="A1751" t="str">
            <v>MSW</v>
          </cell>
          <cell r="D1751">
            <v>4</v>
          </cell>
          <cell r="G1751">
            <v>2.7</v>
          </cell>
          <cell r="J1751">
            <v>25</v>
          </cell>
          <cell r="L1751" t="str">
            <v>RO</v>
          </cell>
        </row>
        <row r="1752">
          <cell r="A1752" t="str">
            <v>MSW</v>
          </cell>
          <cell r="D1752">
            <v>5</v>
          </cell>
          <cell r="G1752">
            <v>3.38</v>
          </cell>
          <cell r="J1752">
            <v>25</v>
          </cell>
          <cell r="L1752" t="str">
            <v>RO</v>
          </cell>
        </row>
        <row r="1753">
          <cell r="A1753" t="str">
            <v>MSW</v>
          </cell>
          <cell r="D1753">
            <v>5</v>
          </cell>
          <cell r="G1753">
            <v>3.18</v>
          </cell>
          <cell r="J1753">
            <v>25</v>
          </cell>
          <cell r="L1753" t="str">
            <v>RO</v>
          </cell>
        </row>
        <row r="1754">
          <cell r="A1754" t="str">
            <v>MSW</v>
          </cell>
          <cell r="D1754">
            <v>5</v>
          </cell>
          <cell r="G1754">
            <v>2.79</v>
          </cell>
          <cell r="J1754">
            <v>25</v>
          </cell>
          <cell r="L1754" t="str">
            <v>RO</v>
          </cell>
        </row>
        <row r="1755">
          <cell r="A1755" t="str">
            <v>MSW</v>
          </cell>
          <cell r="D1755">
            <v>6</v>
          </cell>
          <cell r="G1755">
            <v>3.67</v>
          </cell>
          <cell r="J1755">
            <v>25</v>
          </cell>
          <cell r="L1755" t="str">
            <v>RO</v>
          </cell>
        </row>
        <row r="1756">
          <cell r="A1756" t="str">
            <v>MSW</v>
          </cell>
          <cell r="D1756">
            <v>6</v>
          </cell>
          <cell r="G1756">
            <v>3.5</v>
          </cell>
          <cell r="J1756">
            <v>25</v>
          </cell>
          <cell r="L1756" t="str">
            <v>RO</v>
          </cell>
        </row>
        <row r="1757">
          <cell r="A1757" t="str">
            <v>MSW</v>
          </cell>
          <cell r="D1757">
            <v>7</v>
          </cell>
          <cell r="G1757">
            <v>3.08</v>
          </cell>
          <cell r="J1757">
            <v>25</v>
          </cell>
          <cell r="L1757" t="str">
            <v>RO</v>
          </cell>
        </row>
        <row r="1758">
          <cell r="A1758" t="str">
            <v>MSW</v>
          </cell>
          <cell r="D1758">
            <v>7</v>
          </cell>
          <cell r="G1758">
            <v>3.08</v>
          </cell>
          <cell r="J1758">
            <v>25</v>
          </cell>
          <cell r="L1758" t="str">
            <v>RO</v>
          </cell>
        </row>
        <row r="1759">
          <cell r="A1759" t="str">
            <v>MSW</v>
          </cell>
          <cell r="D1759">
            <v>8</v>
          </cell>
          <cell r="G1759">
            <v>2.46</v>
          </cell>
          <cell r="J1759">
            <v>25</v>
          </cell>
          <cell r="L1759" t="str">
            <v>RO</v>
          </cell>
        </row>
        <row r="1760">
          <cell r="A1760" t="str">
            <v>MSW</v>
          </cell>
          <cell r="D1760">
            <v>8</v>
          </cell>
          <cell r="G1760">
            <v>3.83</v>
          </cell>
          <cell r="J1760">
            <v>25</v>
          </cell>
          <cell r="L1760" t="str">
            <v>RO</v>
          </cell>
        </row>
        <row r="1761">
          <cell r="A1761" t="str">
            <v>MSW</v>
          </cell>
          <cell r="D1761">
            <v>9</v>
          </cell>
          <cell r="G1761">
            <v>2.4500000000000002</v>
          </cell>
          <cell r="J1761">
            <v>25</v>
          </cell>
          <cell r="L1761" t="str">
            <v>RO</v>
          </cell>
        </row>
        <row r="1762">
          <cell r="A1762" t="str">
            <v>MSW</v>
          </cell>
          <cell r="D1762">
            <v>9</v>
          </cell>
          <cell r="G1762">
            <v>2.65</v>
          </cell>
          <cell r="J1762">
            <v>25</v>
          </cell>
          <cell r="L1762" t="str">
            <v>RO</v>
          </cell>
        </row>
        <row r="1763">
          <cell r="A1763" t="str">
            <v>MSW</v>
          </cell>
          <cell r="D1763">
            <v>10</v>
          </cell>
          <cell r="G1763">
            <v>2.92</v>
          </cell>
          <cell r="J1763">
            <v>25</v>
          </cell>
          <cell r="L1763" t="str">
            <v>RO</v>
          </cell>
        </row>
        <row r="1764">
          <cell r="A1764" t="str">
            <v>MSW</v>
          </cell>
          <cell r="D1764">
            <v>10</v>
          </cell>
          <cell r="G1764">
            <v>2.8</v>
          </cell>
          <cell r="J1764">
            <v>25</v>
          </cell>
          <cell r="L1764" t="str">
            <v>RO</v>
          </cell>
        </row>
        <row r="1765">
          <cell r="A1765" t="str">
            <v>MSW</v>
          </cell>
          <cell r="D1765">
            <v>11</v>
          </cell>
          <cell r="G1765">
            <v>3.06</v>
          </cell>
          <cell r="J1765">
            <v>25</v>
          </cell>
          <cell r="L1765" t="str">
            <v>RO</v>
          </cell>
        </row>
        <row r="1766">
          <cell r="A1766" t="str">
            <v>MSW</v>
          </cell>
          <cell r="D1766">
            <v>11</v>
          </cell>
          <cell r="G1766">
            <v>2.66</v>
          </cell>
          <cell r="J1766">
            <v>25</v>
          </cell>
          <cell r="L1766" t="str">
            <v>RO</v>
          </cell>
        </row>
        <row r="1767">
          <cell r="A1767" t="str">
            <v>MSW</v>
          </cell>
          <cell r="D1767">
            <v>12</v>
          </cell>
          <cell r="G1767">
            <v>2.4500000000000002</v>
          </cell>
          <cell r="J1767">
            <v>25</v>
          </cell>
          <cell r="L1767" t="str">
            <v>RO</v>
          </cell>
        </row>
        <row r="1768">
          <cell r="A1768" t="str">
            <v>MSW</v>
          </cell>
          <cell r="D1768">
            <v>12</v>
          </cell>
          <cell r="G1768">
            <v>2.72</v>
          </cell>
          <cell r="J1768">
            <v>25</v>
          </cell>
          <cell r="L1768" t="str">
            <v>RO</v>
          </cell>
        </row>
        <row r="1769">
          <cell r="A1769" t="str">
            <v>MSW</v>
          </cell>
          <cell r="D1769">
            <v>2</v>
          </cell>
          <cell r="G1769">
            <v>8.7100000000000009</v>
          </cell>
          <cell r="J1769">
            <v>25</v>
          </cell>
          <cell r="L1769" t="str">
            <v>RO</v>
          </cell>
        </row>
        <row r="1770">
          <cell r="A1770" t="str">
            <v>MSW</v>
          </cell>
          <cell r="D1770">
            <v>3</v>
          </cell>
          <cell r="G1770">
            <v>1.19</v>
          </cell>
          <cell r="J1770">
            <v>25</v>
          </cell>
          <cell r="L1770" t="str">
            <v>RO</v>
          </cell>
        </row>
        <row r="1771">
          <cell r="A1771" t="str">
            <v>MSW</v>
          </cell>
          <cell r="D1771">
            <v>5</v>
          </cell>
          <cell r="G1771">
            <v>1.04</v>
          </cell>
          <cell r="J1771">
            <v>25</v>
          </cell>
          <cell r="L1771" t="str">
            <v>RO</v>
          </cell>
        </row>
        <row r="1772">
          <cell r="A1772" t="str">
            <v>MSW</v>
          </cell>
          <cell r="D1772">
            <v>6</v>
          </cell>
          <cell r="G1772">
            <v>0.71</v>
          </cell>
          <cell r="J1772">
            <v>25</v>
          </cell>
          <cell r="L1772" t="str">
            <v>RO</v>
          </cell>
        </row>
        <row r="1773">
          <cell r="A1773" t="str">
            <v>MSW</v>
          </cell>
          <cell r="D1773">
            <v>8</v>
          </cell>
          <cell r="G1773">
            <v>1.56</v>
          </cell>
          <cell r="J1773">
            <v>25</v>
          </cell>
          <cell r="L1773" t="str">
            <v>RO</v>
          </cell>
        </row>
        <row r="1774">
          <cell r="A1774" t="str">
            <v>MSW</v>
          </cell>
          <cell r="D1774">
            <v>11</v>
          </cell>
          <cell r="G1774">
            <v>1.35</v>
          </cell>
          <cell r="J1774">
            <v>25</v>
          </cell>
          <cell r="L1774" t="str">
            <v>RO</v>
          </cell>
        </row>
        <row r="1775">
          <cell r="A1775" t="str">
            <v>MSW</v>
          </cell>
          <cell r="D1775">
            <v>1</v>
          </cell>
          <cell r="G1775">
            <v>3.67</v>
          </cell>
          <cell r="J1775">
            <v>25</v>
          </cell>
          <cell r="L1775" t="str">
            <v>RO</v>
          </cell>
        </row>
        <row r="1776">
          <cell r="A1776" t="str">
            <v>MSW</v>
          </cell>
          <cell r="D1776">
            <v>1</v>
          </cell>
          <cell r="G1776">
            <v>1.32</v>
          </cell>
          <cell r="J1776">
            <v>25</v>
          </cell>
          <cell r="L1776" t="str">
            <v>RO</v>
          </cell>
        </row>
        <row r="1777">
          <cell r="A1777" t="str">
            <v>MSW</v>
          </cell>
          <cell r="D1777">
            <v>1</v>
          </cell>
          <cell r="G1777">
            <v>1.63</v>
          </cell>
          <cell r="J1777">
            <v>25</v>
          </cell>
          <cell r="L1777" t="str">
            <v>RO</v>
          </cell>
        </row>
        <row r="1778">
          <cell r="A1778" t="str">
            <v>MSW</v>
          </cell>
          <cell r="D1778">
            <v>1</v>
          </cell>
          <cell r="G1778">
            <v>2.38</v>
          </cell>
          <cell r="J1778">
            <v>25</v>
          </cell>
          <cell r="L1778" t="str">
            <v>RO</v>
          </cell>
        </row>
        <row r="1779">
          <cell r="A1779" t="str">
            <v>MSW</v>
          </cell>
          <cell r="D1779">
            <v>1</v>
          </cell>
          <cell r="G1779">
            <v>4.54</v>
          </cell>
          <cell r="J1779">
            <v>25</v>
          </cell>
          <cell r="L1779" t="str">
            <v>RO</v>
          </cell>
        </row>
        <row r="1780">
          <cell r="A1780" t="str">
            <v>MSW</v>
          </cell>
          <cell r="D1780">
            <v>1</v>
          </cell>
          <cell r="G1780">
            <v>2.2000000000000002</v>
          </cell>
          <cell r="J1780">
            <v>25</v>
          </cell>
          <cell r="L1780" t="str">
            <v>RO</v>
          </cell>
        </row>
        <row r="1781">
          <cell r="A1781" t="str">
            <v>MSW</v>
          </cell>
          <cell r="D1781">
            <v>1</v>
          </cell>
          <cell r="G1781">
            <v>1.42</v>
          </cell>
          <cell r="J1781">
            <v>25</v>
          </cell>
          <cell r="L1781" t="str">
            <v>RO</v>
          </cell>
        </row>
        <row r="1782">
          <cell r="A1782" t="str">
            <v>MSW</v>
          </cell>
          <cell r="D1782">
            <v>1</v>
          </cell>
          <cell r="G1782">
            <v>2.02</v>
          </cell>
          <cell r="J1782">
            <v>25</v>
          </cell>
          <cell r="L1782" t="str">
            <v>RO</v>
          </cell>
        </row>
        <row r="1783">
          <cell r="A1783" t="str">
            <v>MSW</v>
          </cell>
          <cell r="D1783">
            <v>1</v>
          </cell>
          <cell r="G1783">
            <v>2.68</v>
          </cell>
          <cell r="J1783">
            <v>25</v>
          </cell>
          <cell r="L1783" t="str">
            <v>RO</v>
          </cell>
        </row>
        <row r="1784">
          <cell r="A1784" t="str">
            <v>MSW</v>
          </cell>
          <cell r="D1784">
            <v>1</v>
          </cell>
          <cell r="G1784">
            <v>0.96</v>
          </cell>
          <cell r="J1784">
            <v>25</v>
          </cell>
          <cell r="L1784" t="str">
            <v>RO</v>
          </cell>
        </row>
        <row r="1785">
          <cell r="A1785" t="str">
            <v>MSW</v>
          </cell>
          <cell r="D1785">
            <v>1</v>
          </cell>
          <cell r="G1785">
            <v>1.84</v>
          </cell>
          <cell r="J1785">
            <v>25</v>
          </cell>
          <cell r="L1785" t="str">
            <v>RO</v>
          </cell>
        </row>
        <row r="1786">
          <cell r="A1786" t="str">
            <v>MSW</v>
          </cell>
          <cell r="D1786">
            <v>2</v>
          </cell>
          <cell r="G1786">
            <v>2.2799999999999998</v>
          </cell>
          <cell r="J1786">
            <v>25</v>
          </cell>
          <cell r="L1786" t="str">
            <v>RO</v>
          </cell>
        </row>
        <row r="1787">
          <cell r="A1787" t="str">
            <v>MSW</v>
          </cell>
          <cell r="D1787">
            <v>2</v>
          </cell>
          <cell r="G1787">
            <v>1.2</v>
          </cell>
          <cell r="J1787">
            <v>25</v>
          </cell>
          <cell r="L1787" t="str">
            <v>RO</v>
          </cell>
        </row>
        <row r="1788">
          <cell r="A1788" t="str">
            <v>MSW</v>
          </cell>
          <cell r="D1788">
            <v>2</v>
          </cell>
          <cell r="G1788">
            <v>2.13</v>
          </cell>
          <cell r="J1788">
            <v>25</v>
          </cell>
          <cell r="L1788" t="str">
            <v>RO</v>
          </cell>
        </row>
        <row r="1789">
          <cell r="A1789" t="str">
            <v>MSW</v>
          </cell>
          <cell r="D1789">
            <v>2</v>
          </cell>
          <cell r="G1789">
            <v>2.2400000000000002</v>
          </cell>
          <cell r="J1789">
            <v>25</v>
          </cell>
          <cell r="L1789" t="str">
            <v>RO</v>
          </cell>
        </row>
        <row r="1790">
          <cell r="A1790" t="str">
            <v>MSW</v>
          </cell>
          <cell r="D1790">
            <v>2</v>
          </cell>
          <cell r="G1790">
            <v>1.65</v>
          </cell>
          <cell r="J1790">
            <v>25</v>
          </cell>
          <cell r="L1790" t="str">
            <v>RO</v>
          </cell>
        </row>
        <row r="1791">
          <cell r="A1791" t="str">
            <v>MSW</v>
          </cell>
          <cell r="D1791">
            <v>2</v>
          </cell>
          <cell r="G1791">
            <v>2.0699999999999998</v>
          </cell>
          <cell r="J1791">
            <v>25</v>
          </cell>
          <cell r="L1791" t="str">
            <v>RO</v>
          </cell>
        </row>
        <row r="1792">
          <cell r="A1792" t="str">
            <v>MSW</v>
          </cell>
          <cell r="D1792">
            <v>2</v>
          </cell>
          <cell r="G1792">
            <v>2.11</v>
          </cell>
          <cell r="J1792">
            <v>25</v>
          </cell>
          <cell r="L1792" t="str">
            <v>RO</v>
          </cell>
        </row>
        <row r="1793">
          <cell r="A1793" t="str">
            <v>MSW</v>
          </cell>
          <cell r="D1793">
            <v>2</v>
          </cell>
          <cell r="G1793">
            <v>1.6</v>
          </cell>
          <cell r="J1793">
            <v>25</v>
          </cell>
          <cell r="L1793" t="str">
            <v>RO</v>
          </cell>
        </row>
        <row r="1794">
          <cell r="A1794" t="str">
            <v>MSW</v>
          </cell>
          <cell r="D1794">
            <v>2</v>
          </cell>
          <cell r="G1794">
            <v>1.54</v>
          </cell>
          <cell r="J1794">
            <v>25</v>
          </cell>
          <cell r="L1794" t="str">
            <v>RO</v>
          </cell>
        </row>
        <row r="1795">
          <cell r="A1795" t="str">
            <v>MSW</v>
          </cell>
          <cell r="D1795">
            <v>2</v>
          </cell>
          <cell r="G1795">
            <v>2.2000000000000002</v>
          </cell>
          <cell r="J1795">
            <v>25</v>
          </cell>
          <cell r="L1795" t="str">
            <v>RO</v>
          </cell>
        </row>
        <row r="1796">
          <cell r="A1796" t="str">
            <v>MSW</v>
          </cell>
          <cell r="D1796">
            <v>2</v>
          </cell>
          <cell r="G1796">
            <v>0.88</v>
          </cell>
          <cell r="J1796">
            <v>25</v>
          </cell>
          <cell r="L1796" t="str">
            <v>RO</v>
          </cell>
        </row>
        <row r="1797">
          <cell r="A1797" t="str">
            <v>MSW</v>
          </cell>
          <cell r="D1797">
            <v>2</v>
          </cell>
          <cell r="G1797">
            <v>2.2799999999999998</v>
          </cell>
          <cell r="J1797">
            <v>25</v>
          </cell>
          <cell r="L1797" t="str">
            <v>RO</v>
          </cell>
        </row>
        <row r="1798">
          <cell r="A1798" t="str">
            <v>MSW</v>
          </cell>
          <cell r="D1798">
            <v>3</v>
          </cell>
          <cell r="G1798">
            <v>1.85</v>
          </cell>
          <cell r="J1798">
            <v>25</v>
          </cell>
          <cell r="L1798" t="str">
            <v>RO</v>
          </cell>
        </row>
        <row r="1799">
          <cell r="A1799" t="str">
            <v>MSW</v>
          </cell>
          <cell r="D1799">
            <v>3</v>
          </cell>
          <cell r="G1799">
            <v>1.08</v>
          </cell>
          <cell r="J1799">
            <v>25</v>
          </cell>
          <cell r="L1799" t="str">
            <v>RO</v>
          </cell>
        </row>
        <row r="1800">
          <cell r="A1800" t="str">
            <v>MSW</v>
          </cell>
          <cell r="D1800">
            <v>3</v>
          </cell>
          <cell r="G1800">
            <v>2.41</v>
          </cell>
          <cell r="J1800">
            <v>25</v>
          </cell>
          <cell r="L1800" t="str">
            <v>RO</v>
          </cell>
        </row>
        <row r="1801">
          <cell r="A1801" t="str">
            <v>MSW</v>
          </cell>
          <cell r="D1801">
            <v>3</v>
          </cell>
          <cell r="G1801">
            <v>1.62</v>
          </cell>
          <cell r="J1801">
            <v>25</v>
          </cell>
          <cell r="L1801" t="str">
            <v>RO</v>
          </cell>
        </row>
        <row r="1802">
          <cell r="A1802" t="str">
            <v>MSW</v>
          </cell>
          <cell r="D1802">
            <v>3</v>
          </cell>
          <cell r="G1802">
            <v>1.41</v>
          </cell>
          <cell r="J1802">
            <v>25</v>
          </cell>
          <cell r="L1802" t="str">
            <v>RO</v>
          </cell>
        </row>
        <row r="1803">
          <cell r="A1803" t="str">
            <v>MSW</v>
          </cell>
          <cell r="D1803">
            <v>3</v>
          </cell>
          <cell r="G1803">
            <v>1.64</v>
          </cell>
          <cell r="J1803">
            <v>25</v>
          </cell>
          <cell r="L1803" t="str">
            <v>RO</v>
          </cell>
        </row>
        <row r="1804">
          <cell r="A1804" t="str">
            <v>MSW</v>
          </cell>
          <cell r="D1804">
            <v>3</v>
          </cell>
          <cell r="G1804">
            <v>2.06</v>
          </cell>
          <cell r="J1804">
            <v>25</v>
          </cell>
          <cell r="L1804" t="str">
            <v>RO</v>
          </cell>
        </row>
        <row r="1805">
          <cell r="A1805" t="str">
            <v>MSW</v>
          </cell>
          <cell r="D1805">
            <v>3</v>
          </cell>
          <cell r="G1805">
            <v>1.4</v>
          </cell>
          <cell r="J1805">
            <v>25</v>
          </cell>
          <cell r="L1805" t="str">
            <v>RO</v>
          </cell>
        </row>
        <row r="1806">
          <cell r="A1806" t="str">
            <v>MSW</v>
          </cell>
          <cell r="D1806">
            <v>3</v>
          </cell>
          <cell r="G1806">
            <v>1.7</v>
          </cell>
          <cell r="J1806">
            <v>25</v>
          </cell>
          <cell r="L1806" t="str">
            <v>RO</v>
          </cell>
        </row>
        <row r="1807">
          <cell r="A1807" t="str">
            <v>MSW</v>
          </cell>
          <cell r="D1807">
            <v>3</v>
          </cell>
          <cell r="G1807">
            <v>2.02</v>
          </cell>
          <cell r="J1807">
            <v>25</v>
          </cell>
          <cell r="L1807" t="str">
            <v>RO</v>
          </cell>
        </row>
        <row r="1808">
          <cell r="A1808" t="str">
            <v>MSW</v>
          </cell>
          <cell r="D1808">
            <v>3</v>
          </cell>
          <cell r="G1808">
            <v>1.01</v>
          </cell>
          <cell r="J1808">
            <v>25</v>
          </cell>
          <cell r="L1808" t="str">
            <v>RO</v>
          </cell>
        </row>
        <row r="1809">
          <cell r="A1809" t="str">
            <v>MSW</v>
          </cell>
          <cell r="D1809">
            <v>3</v>
          </cell>
          <cell r="G1809">
            <v>1.79</v>
          </cell>
          <cell r="J1809">
            <v>25</v>
          </cell>
          <cell r="L1809" t="str">
            <v>RO</v>
          </cell>
        </row>
        <row r="1810">
          <cell r="A1810" t="str">
            <v>MSW</v>
          </cell>
          <cell r="D1810">
            <v>3</v>
          </cell>
          <cell r="G1810">
            <v>1.95</v>
          </cell>
          <cell r="J1810">
            <v>25</v>
          </cell>
          <cell r="L1810" t="str">
            <v>RO</v>
          </cell>
        </row>
        <row r="1811">
          <cell r="A1811" t="str">
            <v>MSW</v>
          </cell>
          <cell r="D1811">
            <v>4</v>
          </cell>
          <cell r="G1811">
            <v>1.41</v>
          </cell>
          <cell r="J1811">
            <v>25</v>
          </cell>
          <cell r="L1811" t="str">
            <v>RO</v>
          </cell>
        </row>
        <row r="1812">
          <cell r="A1812" t="str">
            <v>MSW</v>
          </cell>
          <cell r="D1812">
            <v>4</v>
          </cell>
          <cell r="G1812">
            <v>2.54</v>
          </cell>
          <cell r="J1812">
            <v>25</v>
          </cell>
          <cell r="L1812" t="str">
            <v>RO</v>
          </cell>
        </row>
        <row r="1813">
          <cell r="A1813" t="str">
            <v>MSW</v>
          </cell>
          <cell r="D1813">
            <v>4</v>
          </cell>
          <cell r="G1813">
            <v>2.42</v>
          </cell>
          <cell r="J1813">
            <v>25</v>
          </cell>
          <cell r="L1813" t="str">
            <v>RO</v>
          </cell>
        </row>
        <row r="1814">
          <cell r="A1814" t="str">
            <v>MSW</v>
          </cell>
          <cell r="D1814">
            <v>4</v>
          </cell>
          <cell r="G1814">
            <v>3.33</v>
          </cell>
          <cell r="J1814">
            <v>25</v>
          </cell>
          <cell r="L1814" t="str">
            <v>RO</v>
          </cell>
        </row>
        <row r="1815">
          <cell r="A1815" t="str">
            <v>MSW</v>
          </cell>
          <cell r="D1815">
            <v>4</v>
          </cell>
          <cell r="G1815">
            <v>2.94</v>
          </cell>
          <cell r="J1815">
            <v>25</v>
          </cell>
          <cell r="L1815" t="str">
            <v>RO</v>
          </cell>
        </row>
        <row r="1816">
          <cell r="A1816" t="str">
            <v>MSW</v>
          </cell>
          <cell r="D1816">
            <v>4</v>
          </cell>
          <cell r="G1816">
            <v>0.95</v>
          </cell>
          <cell r="J1816">
            <v>25</v>
          </cell>
          <cell r="L1816" t="str">
            <v>RO</v>
          </cell>
        </row>
        <row r="1817">
          <cell r="A1817" t="str">
            <v>MSW</v>
          </cell>
          <cell r="D1817">
            <v>4</v>
          </cell>
          <cell r="G1817">
            <v>1.85</v>
          </cell>
          <cell r="J1817">
            <v>25</v>
          </cell>
          <cell r="L1817" t="str">
            <v>RO</v>
          </cell>
        </row>
        <row r="1818">
          <cell r="A1818" t="str">
            <v>MSW</v>
          </cell>
          <cell r="D1818">
            <v>4</v>
          </cell>
          <cell r="G1818">
            <v>2.2200000000000002</v>
          </cell>
          <cell r="J1818">
            <v>25</v>
          </cell>
          <cell r="L1818" t="str">
            <v>RO</v>
          </cell>
        </row>
        <row r="1819">
          <cell r="A1819" t="str">
            <v>MSW</v>
          </cell>
          <cell r="D1819">
            <v>4</v>
          </cell>
          <cell r="G1819">
            <v>1.21</v>
          </cell>
          <cell r="J1819">
            <v>25</v>
          </cell>
          <cell r="L1819" t="str">
            <v>RO</v>
          </cell>
        </row>
        <row r="1820">
          <cell r="A1820" t="str">
            <v>MSW</v>
          </cell>
          <cell r="D1820">
            <v>4</v>
          </cell>
          <cell r="G1820">
            <v>2.36</v>
          </cell>
          <cell r="J1820">
            <v>25</v>
          </cell>
          <cell r="L1820" t="str">
            <v>RO</v>
          </cell>
        </row>
        <row r="1821">
          <cell r="A1821" t="str">
            <v>MSW</v>
          </cell>
          <cell r="D1821">
            <v>4</v>
          </cell>
          <cell r="G1821">
            <v>2.09</v>
          </cell>
          <cell r="J1821">
            <v>25</v>
          </cell>
          <cell r="L1821" t="str">
            <v>RO</v>
          </cell>
        </row>
        <row r="1822">
          <cell r="A1822" t="str">
            <v>MSW</v>
          </cell>
          <cell r="D1822">
            <v>4</v>
          </cell>
          <cell r="G1822">
            <v>1.5</v>
          </cell>
          <cell r="J1822">
            <v>25</v>
          </cell>
          <cell r="L1822" t="str">
            <v>RO</v>
          </cell>
        </row>
        <row r="1823">
          <cell r="A1823" t="str">
            <v>MSW</v>
          </cell>
          <cell r="D1823">
            <v>5</v>
          </cell>
          <cell r="G1823">
            <v>2.57</v>
          </cell>
          <cell r="J1823">
            <v>25</v>
          </cell>
          <cell r="L1823" t="str">
            <v>RO</v>
          </cell>
        </row>
        <row r="1824">
          <cell r="A1824" t="str">
            <v>MSW</v>
          </cell>
          <cell r="D1824">
            <v>5</v>
          </cell>
          <cell r="G1824">
            <v>2.19</v>
          </cell>
          <cell r="J1824">
            <v>25</v>
          </cell>
          <cell r="L1824" t="str">
            <v>RO</v>
          </cell>
        </row>
        <row r="1825">
          <cell r="A1825" t="str">
            <v>MSW</v>
          </cell>
          <cell r="D1825">
            <v>5</v>
          </cell>
          <cell r="G1825">
            <v>1.5</v>
          </cell>
          <cell r="J1825">
            <v>25</v>
          </cell>
          <cell r="L1825" t="str">
            <v>RO</v>
          </cell>
        </row>
        <row r="1826">
          <cell r="A1826" t="str">
            <v>MSW</v>
          </cell>
          <cell r="D1826">
            <v>5</v>
          </cell>
          <cell r="G1826">
            <v>2.4</v>
          </cell>
          <cell r="J1826">
            <v>25</v>
          </cell>
          <cell r="L1826" t="str">
            <v>RO</v>
          </cell>
        </row>
        <row r="1827">
          <cell r="A1827" t="str">
            <v>MSW</v>
          </cell>
          <cell r="D1827">
            <v>5</v>
          </cell>
          <cell r="G1827">
            <v>1.91</v>
          </cell>
          <cell r="J1827">
            <v>25</v>
          </cell>
          <cell r="L1827" t="str">
            <v>RO</v>
          </cell>
        </row>
        <row r="1828">
          <cell r="A1828" t="str">
            <v>MSW</v>
          </cell>
          <cell r="D1828">
            <v>5</v>
          </cell>
          <cell r="G1828">
            <v>1.26</v>
          </cell>
          <cell r="J1828">
            <v>25</v>
          </cell>
          <cell r="L1828" t="str">
            <v>RO</v>
          </cell>
        </row>
        <row r="1829">
          <cell r="A1829" t="str">
            <v>MSW</v>
          </cell>
          <cell r="D1829">
            <v>5</v>
          </cell>
          <cell r="G1829">
            <v>1.7</v>
          </cell>
          <cell r="J1829">
            <v>25</v>
          </cell>
          <cell r="L1829" t="str">
            <v>RO</v>
          </cell>
        </row>
        <row r="1830">
          <cell r="A1830" t="str">
            <v>MSW</v>
          </cell>
          <cell r="D1830">
            <v>5</v>
          </cell>
          <cell r="G1830">
            <v>2.02</v>
          </cell>
          <cell r="J1830">
            <v>25</v>
          </cell>
          <cell r="L1830" t="str">
            <v>RO</v>
          </cell>
        </row>
        <row r="1831">
          <cell r="A1831" t="str">
            <v>MSW</v>
          </cell>
          <cell r="D1831">
            <v>5</v>
          </cell>
          <cell r="G1831">
            <v>1.21</v>
          </cell>
          <cell r="J1831">
            <v>25</v>
          </cell>
          <cell r="L1831" t="str">
            <v>RO</v>
          </cell>
        </row>
        <row r="1832">
          <cell r="A1832" t="str">
            <v>MSW</v>
          </cell>
          <cell r="D1832">
            <v>5</v>
          </cell>
          <cell r="G1832">
            <v>2.2400000000000002</v>
          </cell>
          <cell r="J1832">
            <v>25</v>
          </cell>
          <cell r="L1832" t="str">
            <v>RO</v>
          </cell>
        </row>
        <row r="1833">
          <cell r="A1833" t="str">
            <v>MSW</v>
          </cell>
          <cell r="D1833">
            <v>5</v>
          </cell>
          <cell r="G1833">
            <v>2.76</v>
          </cell>
          <cell r="J1833">
            <v>25</v>
          </cell>
          <cell r="L1833" t="str">
            <v>RO</v>
          </cell>
        </row>
        <row r="1834">
          <cell r="A1834" t="str">
            <v>MSW</v>
          </cell>
          <cell r="D1834">
            <v>5</v>
          </cell>
          <cell r="G1834">
            <v>1.08</v>
          </cell>
          <cell r="J1834">
            <v>25</v>
          </cell>
          <cell r="L1834" t="str">
            <v>RO</v>
          </cell>
        </row>
        <row r="1835">
          <cell r="A1835" t="str">
            <v>MSW</v>
          </cell>
          <cell r="D1835">
            <v>5</v>
          </cell>
          <cell r="G1835">
            <v>2.1800000000000002</v>
          </cell>
          <cell r="J1835">
            <v>25</v>
          </cell>
          <cell r="L1835" t="str">
            <v>RO</v>
          </cell>
        </row>
        <row r="1836">
          <cell r="A1836" t="str">
            <v>MSW</v>
          </cell>
          <cell r="D1836">
            <v>6</v>
          </cell>
          <cell r="G1836">
            <v>2.37</v>
          </cell>
          <cell r="J1836">
            <v>25</v>
          </cell>
          <cell r="L1836" t="str">
            <v>RO</v>
          </cell>
        </row>
        <row r="1837">
          <cell r="A1837" t="str">
            <v>MSW</v>
          </cell>
          <cell r="D1837">
            <v>6</v>
          </cell>
          <cell r="G1837">
            <v>1.27</v>
          </cell>
          <cell r="J1837">
            <v>25</v>
          </cell>
          <cell r="L1837" t="str">
            <v>RO</v>
          </cell>
        </row>
        <row r="1838">
          <cell r="A1838" t="str">
            <v>MSW</v>
          </cell>
          <cell r="D1838">
            <v>6</v>
          </cell>
          <cell r="G1838">
            <v>2.2000000000000002</v>
          </cell>
          <cell r="J1838">
            <v>25</v>
          </cell>
          <cell r="L1838" t="str">
            <v>RO</v>
          </cell>
        </row>
        <row r="1839">
          <cell r="A1839" t="str">
            <v>MSW</v>
          </cell>
          <cell r="D1839">
            <v>6</v>
          </cell>
          <cell r="G1839">
            <v>1.91</v>
          </cell>
          <cell r="J1839">
            <v>25</v>
          </cell>
          <cell r="L1839" t="str">
            <v>RO</v>
          </cell>
        </row>
        <row r="1840">
          <cell r="A1840" t="str">
            <v>MSW</v>
          </cell>
          <cell r="D1840">
            <v>6</v>
          </cell>
          <cell r="G1840">
            <v>1.39</v>
          </cell>
          <cell r="J1840">
            <v>25</v>
          </cell>
          <cell r="L1840" t="str">
            <v>RO</v>
          </cell>
        </row>
        <row r="1841">
          <cell r="A1841" t="str">
            <v>MSW</v>
          </cell>
          <cell r="D1841">
            <v>6</v>
          </cell>
          <cell r="G1841">
            <v>2.74</v>
          </cell>
          <cell r="J1841">
            <v>25</v>
          </cell>
          <cell r="L1841" t="str">
            <v>RO</v>
          </cell>
        </row>
        <row r="1842">
          <cell r="A1842" t="str">
            <v>MSW</v>
          </cell>
          <cell r="D1842">
            <v>6</v>
          </cell>
          <cell r="G1842">
            <v>2.29</v>
          </cell>
          <cell r="J1842">
            <v>25</v>
          </cell>
          <cell r="L1842" t="str">
            <v>RO</v>
          </cell>
        </row>
        <row r="1843">
          <cell r="A1843" t="str">
            <v>MSW</v>
          </cell>
          <cell r="D1843">
            <v>6</v>
          </cell>
          <cell r="G1843">
            <v>1.36</v>
          </cell>
          <cell r="J1843">
            <v>25</v>
          </cell>
          <cell r="L1843" t="str">
            <v>RO</v>
          </cell>
        </row>
        <row r="1844">
          <cell r="A1844" t="str">
            <v>MSW</v>
          </cell>
          <cell r="D1844">
            <v>6</v>
          </cell>
          <cell r="G1844">
            <v>2.34</v>
          </cell>
          <cell r="J1844">
            <v>25</v>
          </cell>
          <cell r="L1844" t="str">
            <v>RO</v>
          </cell>
        </row>
        <row r="1845">
          <cell r="A1845" t="str">
            <v>MSW</v>
          </cell>
          <cell r="D1845">
            <v>6</v>
          </cell>
          <cell r="G1845">
            <v>2.16</v>
          </cell>
          <cell r="J1845">
            <v>25</v>
          </cell>
          <cell r="L1845" t="str">
            <v>RO</v>
          </cell>
        </row>
        <row r="1846">
          <cell r="A1846" t="str">
            <v>MSW</v>
          </cell>
          <cell r="D1846">
            <v>6</v>
          </cell>
          <cell r="G1846">
            <v>1.18</v>
          </cell>
          <cell r="J1846">
            <v>25</v>
          </cell>
          <cell r="L1846" t="str">
            <v>RO</v>
          </cell>
        </row>
        <row r="1847">
          <cell r="A1847" t="str">
            <v>MSW</v>
          </cell>
          <cell r="D1847">
            <v>6</v>
          </cell>
          <cell r="G1847">
            <v>2.5499999999999998</v>
          </cell>
          <cell r="J1847">
            <v>25</v>
          </cell>
          <cell r="L1847" t="str">
            <v>RO</v>
          </cell>
        </row>
        <row r="1848">
          <cell r="A1848" t="str">
            <v>MSW</v>
          </cell>
          <cell r="D1848">
            <v>6</v>
          </cell>
          <cell r="G1848">
            <v>2.9</v>
          </cell>
          <cell r="J1848">
            <v>25</v>
          </cell>
          <cell r="L1848" t="str">
            <v>RO</v>
          </cell>
        </row>
        <row r="1849">
          <cell r="A1849" t="str">
            <v>MSW</v>
          </cell>
          <cell r="D1849">
            <v>7</v>
          </cell>
          <cell r="G1849">
            <v>1.24</v>
          </cell>
          <cell r="J1849">
            <v>25</v>
          </cell>
          <cell r="L1849" t="str">
            <v>RO</v>
          </cell>
        </row>
        <row r="1850">
          <cell r="A1850" t="str">
            <v>MSW</v>
          </cell>
          <cell r="D1850">
            <v>7</v>
          </cell>
          <cell r="G1850">
            <v>2.39</v>
          </cell>
          <cell r="J1850">
            <v>25</v>
          </cell>
          <cell r="L1850" t="str">
            <v>RO</v>
          </cell>
        </row>
        <row r="1851">
          <cell r="A1851" t="str">
            <v>MSW</v>
          </cell>
          <cell r="D1851">
            <v>7</v>
          </cell>
          <cell r="G1851">
            <v>2.17</v>
          </cell>
          <cell r="J1851">
            <v>25</v>
          </cell>
          <cell r="L1851" t="str">
            <v>RO</v>
          </cell>
        </row>
        <row r="1852">
          <cell r="A1852" t="str">
            <v>MSW</v>
          </cell>
          <cell r="D1852">
            <v>7</v>
          </cell>
          <cell r="G1852">
            <v>0.8</v>
          </cell>
          <cell r="J1852">
            <v>25</v>
          </cell>
          <cell r="L1852" t="str">
            <v>RO</v>
          </cell>
        </row>
        <row r="1853">
          <cell r="A1853" t="str">
            <v>MSW</v>
          </cell>
          <cell r="D1853">
            <v>7</v>
          </cell>
          <cell r="G1853">
            <v>2.4300000000000002</v>
          </cell>
          <cell r="J1853">
            <v>25</v>
          </cell>
          <cell r="L1853" t="str">
            <v>RO</v>
          </cell>
        </row>
        <row r="1854">
          <cell r="A1854" t="str">
            <v>MSW</v>
          </cell>
          <cell r="D1854">
            <v>7</v>
          </cell>
          <cell r="G1854">
            <v>2.21</v>
          </cell>
          <cell r="J1854">
            <v>25</v>
          </cell>
          <cell r="L1854" t="str">
            <v>RO</v>
          </cell>
        </row>
        <row r="1855">
          <cell r="A1855" t="str">
            <v>MSW</v>
          </cell>
          <cell r="D1855">
            <v>7</v>
          </cell>
          <cell r="G1855">
            <v>1</v>
          </cell>
          <cell r="J1855">
            <v>25</v>
          </cell>
          <cell r="L1855" t="str">
            <v>RO</v>
          </cell>
        </row>
        <row r="1856">
          <cell r="A1856" t="str">
            <v>MSW</v>
          </cell>
          <cell r="D1856">
            <v>7</v>
          </cell>
          <cell r="G1856">
            <v>2.4900000000000002</v>
          </cell>
          <cell r="J1856">
            <v>25</v>
          </cell>
          <cell r="L1856" t="str">
            <v>RO</v>
          </cell>
        </row>
        <row r="1857">
          <cell r="A1857" t="str">
            <v>MSW</v>
          </cell>
          <cell r="D1857">
            <v>7</v>
          </cell>
          <cell r="G1857">
            <v>2.27</v>
          </cell>
          <cell r="J1857">
            <v>25</v>
          </cell>
          <cell r="L1857" t="str">
            <v>RO</v>
          </cell>
        </row>
        <row r="1858">
          <cell r="A1858" t="str">
            <v>MSW</v>
          </cell>
          <cell r="D1858">
            <v>7</v>
          </cell>
          <cell r="G1858">
            <v>1.26</v>
          </cell>
          <cell r="J1858">
            <v>25</v>
          </cell>
          <cell r="L1858" t="str">
            <v>RO</v>
          </cell>
        </row>
        <row r="1859">
          <cell r="A1859" t="str">
            <v>MSW</v>
          </cell>
          <cell r="D1859">
            <v>7</v>
          </cell>
          <cell r="G1859">
            <v>2.85</v>
          </cell>
          <cell r="J1859">
            <v>25</v>
          </cell>
          <cell r="L1859" t="str">
            <v>RO</v>
          </cell>
        </row>
        <row r="1860">
          <cell r="A1860" t="str">
            <v>MSW</v>
          </cell>
          <cell r="D1860">
            <v>7</v>
          </cell>
          <cell r="G1860">
            <v>2.0099999999999998</v>
          </cell>
          <cell r="J1860">
            <v>25</v>
          </cell>
          <cell r="L1860" t="str">
            <v>RO</v>
          </cell>
        </row>
        <row r="1861">
          <cell r="A1861" t="str">
            <v>MSW</v>
          </cell>
          <cell r="D1861">
            <v>7</v>
          </cell>
          <cell r="G1861">
            <v>1.38</v>
          </cell>
          <cell r="J1861">
            <v>25</v>
          </cell>
          <cell r="L1861" t="str">
            <v>RO</v>
          </cell>
        </row>
        <row r="1862">
          <cell r="A1862" t="str">
            <v>MSW</v>
          </cell>
          <cell r="D1862">
            <v>8</v>
          </cell>
          <cell r="G1862">
            <v>2.5299999999999998</v>
          </cell>
          <cell r="J1862">
            <v>25</v>
          </cell>
          <cell r="L1862" t="str">
            <v>RO</v>
          </cell>
        </row>
        <row r="1863">
          <cell r="A1863" t="str">
            <v>MSW</v>
          </cell>
          <cell r="D1863">
            <v>8</v>
          </cell>
          <cell r="G1863">
            <v>2.4</v>
          </cell>
          <cell r="J1863">
            <v>25</v>
          </cell>
          <cell r="L1863" t="str">
            <v>RO</v>
          </cell>
        </row>
        <row r="1864">
          <cell r="A1864" t="str">
            <v>MSW</v>
          </cell>
          <cell r="D1864">
            <v>8</v>
          </cell>
          <cell r="G1864">
            <v>1.59</v>
          </cell>
          <cell r="J1864">
            <v>25</v>
          </cell>
          <cell r="L1864" t="str">
            <v>RO</v>
          </cell>
        </row>
        <row r="1865">
          <cell r="A1865" t="str">
            <v>MSW</v>
          </cell>
          <cell r="D1865">
            <v>8</v>
          </cell>
          <cell r="G1865">
            <v>2.4900000000000002</v>
          </cell>
          <cell r="J1865">
            <v>25</v>
          </cell>
          <cell r="L1865" t="str">
            <v>RO</v>
          </cell>
        </row>
        <row r="1866">
          <cell r="A1866" t="str">
            <v>MSW</v>
          </cell>
          <cell r="D1866">
            <v>8</v>
          </cell>
          <cell r="G1866">
            <v>2.84</v>
          </cell>
          <cell r="J1866">
            <v>25</v>
          </cell>
          <cell r="L1866" t="str">
            <v>RO</v>
          </cell>
        </row>
        <row r="1867">
          <cell r="A1867" t="str">
            <v>MSW</v>
          </cell>
          <cell r="D1867">
            <v>8</v>
          </cell>
          <cell r="G1867">
            <v>1.86</v>
          </cell>
          <cell r="J1867">
            <v>25</v>
          </cell>
          <cell r="L1867" t="str">
            <v>RO</v>
          </cell>
        </row>
        <row r="1868">
          <cell r="A1868" t="str">
            <v>MSW</v>
          </cell>
          <cell r="D1868">
            <v>8</v>
          </cell>
          <cell r="G1868">
            <v>1.69</v>
          </cell>
          <cell r="J1868">
            <v>25</v>
          </cell>
          <cell r="L1868" t="str">
            <v>RO</v>
          </cell>
        </row>
        <row r="1869">
          <cell r="A1869" t="str">
            <v>MSW</v>
          </cell>
          <cell r="D1869">
            <v>8</v>
          </cell>
          <cell r="G1869">
            <v>1.6</v>
          </cell>
          <cell r="J1869">
            <v>25</v>
          </cell>
          <cell r="L1869" t="str">
            <v>RO</v>
          </cell>
        </row>
        <row r="1870">
          <cell r="A1870" t="str">
            <v>MSW</v>
          </cell>
          <cell r="D1870">
            <v>8</v>
          </cell>
          <cell r="G1870">
            <v>1.64</v>
          </cell>
          <cell r="J1870">
            <v>25</v>
          </cell>
          <cell r="L1870" t="str">
            <v>RO</v>
          </cell>
        </row>
        <row r="1871">
          <cell r="A1871" t="str">
            <v>MSW</v>
          </cell>
          <cell r="D1871">
            <v>8</v>
          </cell>
          <cell r="G1871">
            <v>1.93</v>
          </cell>
          <cell r="J1871">
            <v>25</v>
          </cell>
          <cell r="L1871" t="str">
            <v>RO</v>
          </cell>
        </row>
        <row r="1872">
          <cell r="A1872" t="str">
            <v>MSW</v>
          </cell>
          <cell r="D1872">
            <v>8</v>
          </cell>
          <cell r="G1872">
            <v>1.31</v>
          </cell>
          <cell r="J1872">
            <v>25</v>
          </cell>
          <cell r="L1872" t="str">
            <v>RO</v>
          </cell>
        </row>
        <row r="1873">
          <cell r="A1873" t="str">
            <v>MSW</v>
          </cell>
          <cell r="D1873">
            <v>8</v>
          </cell>
          <cell r="G1873">
            <v>2.44</v>
          </cell>
          <cell r="J1873">
            <v>25</v>
          </cell>
          <cell r="L1873" t="str">
            <v>RO</v>
          </cell>
        </row>
        <row r="1874">
          <cell r="A1874" t="str">
            <v>MSW</v>
          </cell>
          <cell r="D1874">
            <v>8</v>
          </cell>
          <cell r="G1874">
            <v>1.56</v>
          </cell>
          <cell r="J1874">
            <v>25</v>
          </cell>
          <cell r="L1874" t="str">
            <v>RO</v>
          </cell>
        </row>
        <row r="1875">
          <cell r="A1875" t="str">
            <v>MSW</v>
          </cell>
          <cell r="D1875">
            <v>9</v>
          </cell>
          <cell r="G1875">
            <v>1.47</v>
          </cell>
          <cell r="J1875">
            <v>25</v>
          </cell>
          <cell r="L1875" t="str">
            <v>RO</v>
          </cell>
        </row>
        <row r="1876">
          <cell r="A1876" t="str">
            <v>MSW</v>
          </cell>
          <cell r="D1876">
            <v>9</v>
          </cell>
          <cell r="G1876">
            <v>2.88</v>
          </cell>
          <cell r="J1876">
            <v>25</v>
          </cell>
          <cell r="L1876" t="str">
            <v>RO</v>
          </cell>
        </row>
        <row r="1877">
          <cell r="A1877" t="str">
            <v>MSW</v>
          </cell>
          <cell r="D1877">
            <v>9</v>
          </cell>
          <cell r="G1877">
            <v>0.82</v>
          </cell>
          <cell r="J1877">
            <v>25</v>
          </cell>
          <cell r="L1877" t="str">
            <v>RO</v>
          </cell>
        </row>
        <row r="1878">
          <cell r="A1878" t="str">
            <v>MSW</v>
          </cell>
          <cell r="D1878">
            <v>9</v>
          </cell>
          <cell r="G1878">
            <v>1</v>
          </cell>
          <cell r="J1878">
            <v>25</v>
          </cell>
          <cell r="L1878" t="str">
            <v>RO</v>
          </cell>
        </row>
        <row r="1879">
          <cell r="A1879" t="str">
            <v>MSW</v>
          </cell>
          <cell r="D1879">
            <v>9</v>
          </cell>
          <cell r="G1879">
            <v>1.69</v>
          </cell>
          <cell r="J1879">
            <v>25</v>
          </cell>
          <cell r="L1879" t="str">
            <v>RO</v>
          </cell>
        </row>
        <row r="1880">
          <cell r="A1880" t="str">
            <v>MSW</v>
          </cell>
          <cell r="D1880">
            <v>9</v>
          </cell>
          <cell r="G1880">
            <v>1.95</v>
          </cell>
          <cell r="J1880">
            <v>25</v>
          </cell>
          <cell r="L1880" t="str">
            <v>RO</v>
          </cell>
        </row>
        <row r="1881">
          <cell r="A1881" t="str">
            <v>MSW</v>
          </cell>
          <cell r="D1881">
            <v>9</v>
          </cell>
          <cell r="G1881">
            <v>1.2</v>
          </cell>
          <cell r="J1881">
            <v>25</v>
          </cell>
          <cell r="L1881" t="str">
            <v>RO</v>
          </cell>
        </row>
        <row r="1882">
          <cell r="A1882" t="str">
            <v>MSW</v>
          </cell>
          <cell r="D1882">
            <v>9</v>
          </cell>
          <cell r="G1882">
            <v>1.78</v>
          </cell>
          <cell r="J1882">
            <v>25</v>
          </cell>
          <cell r="L1882" t="str">
            <v>RO</v>
          </cell>
        </row>
        <row r="1883">
          <cell r="A1883" t="str">
            <v>MSW</v>
          </cell>
          <cell r="D1883">
            <v>9</v>
          </cell>
          <cell r="G1883">
            <v>2.0699999999999998</v>
          </cell>
          <cell r="J1883">
            <v>25</v>
          </cell>
          <cell r="L1883" t="str">
            <v>RO</v>
          </cell>
        </row>
        <row r="1884">
          <cell r="A1884" t="str">
            <v>MSW</v>
          </cell>
          <cell r="D1884">
            <v>9</v>
          </cell>
          <cell r="G1884">
            <v>1.63</v>
          </cell>
          <cell r="J1884">
            <v>25</v>
          </cell>
          <cell r="L1884" t="str">
            <v>RO</v>
          </cell>
        </row>
        <row r="1885">
          <cell r="A1885" t="str">
            <v>MSW</v>
          </cell>
          <cell r="D1885">
            <v>9</v>
          </cell>
          <cell r="G1885">
            <v>1.9</v>
          </cell>
          <cell r="J1885">
            <v>25</v>
          </cell>
          <cell r="L1885" t="str">
            <v>RO</v>
          </cell>
        </row>
        <row r="1886">
          <cell r="A1886" t="str">
            <v>MSW</v>
          </cell>
          <cell r="D1886">
            <v>9</v>
          </cell>
          <cell r="G1886">
            <v>2.08</v>
          </cell>
          <cell r="J1886">
            <v>25</v>
          </cell>
          <cell r="L1886" t="str">
            <v>RO</v>
          </cell>
        </row>
        <row r="1887">
          <cell r="A1887" t="str">
            <v>MSW</v>
          </cell>
          <cell r="D1887">
            <v>9</v>
          </cell>
          <cell r="G1887">
            <v>1.04</v>
          </cell>
          <cell r="J1887">
            <v>25</v>
          </cell>
          <cell r="L1887" t="str">
            <v>RO</v>
          </cell>
        </row>
        <row r="1888">
          <cell r="A1888" t="str">
            <v>MSW</v>
          </cell>
          <cell r="D1888">
            <v>10</v>
          </cell>
          <cell r="G1888">
            <v>2.2000000000000002</v>
          </cell>
          <cell r="J1888">
            <v>25</v>
          </cell>
          <cell r="L1888" t="str">
            <v>RO</v>
          </cell>
        </row>
        <row r="1889">
          <cell r="A1889" t="str">
            <v>MSW</v>
          </cell>
          <cell r="D1889">
            <v>10</v>
          </cell>
          <cell r="G1889">
            <v>2.09</v>
          </cell>
          <cell r="J1889">
            <v>25</v>
          </cell>
          <cell r="L1889" t="str">
            <v>RO</v>
          </cell>
        </row>
        <row r="1890">
          <cell r="A1890" t="str">
            <v>MSW</v>
          </cell>
          <cell r="D1890">
            <v>10</v>
          </cell>
          <cell r="G1890">
            <v>0.9</v>
          </cell>
          <cell r="J1890">
            <v>25</v>
          </cell>
          <cell r="L1890" t="str">
            <v>RO</v>
          </cell>
        </row>
        <row r="1891">
          <cell r="A1891" t="str">
            <v>MSW</v>
          </cell>
          <cell r="D1891">
            <v>10</v>
          </cell>
          <cell r="G1891">
            <v>1.77</v>
          </cell>
          <cell r="J1891">
            <v>25</v>
          </cell>
          <cell r="L1891" t="str">
            <v>RO</v>
          </cell>
        </row>
        <row r="1892">
          <cell r="A1892" t="str">
            <v>MSW</v>
          </cell>
          <cell r="D1892">
            <v>10</v>
          </cell>
          <cell r="G1892">
            <v>2.6</v>
          </cell>
          <cell r="J1892">
            <v>25</v>
          </cell>
          <cell r="L1892" t="str">
            <v>RO</v>
          </cell>
        </row>
        <row r="1893">
          <cell r="A1893" t="str">
            <v>MSW</v>
          </cell>
          <cell r="D1893">
            <v>10</v>
          </cell>
          <cell r="G1893">
            <v>0.87</v>
          </cell>
          <cell r="J1893">
            <v>25</v>
          </cell>
          <cell r="L1893" t="str">
            <v>RO</v>
          </cell>
        </row>
        <row r="1894">
          <cell r="A1894" t="str">
            <v>MSW</v>
          </cell>
          <cell r="D1894">
            <v>10</v>
          </cell>
          <cell r="G1894">
            <v>1.86</v>
          </cell>
          <cell r="J1894">
            <v>25</v>
          </cell>
          <cell r="L1894" t="str">
            <v>RO</v>
          </cell>
        </row>
        <row r="1895">
          <cell r="A1895" t="str">
            <v>MSW</v>
          </cell>
          <cell r="D1895">
            <v>10</v>
          </cell>
          <cell r="G1895">
            <v>1.63</v>
          </cell>
          <cell r="J1895">
            <v>25</v>
          </cell>
          <cell r="L1895" t="str">
            <v>RO</v>
          </cell>
        </row>
        <row r="1896">
          <cell r="A1896" t="str">
            <v>MSW</v>
          </cell>
          <cell r="D1896">
            <v>10</v>
          </cell>
          <cell r="G1896">
            <v>0.83</v>
          </cell>
          <cell r="J1896">
            <v>25</v>
          </cell>
          <cell r="L1896" t="str">
            <v>RO</v>
          </cell>
        </row>
        <row r="1897">
          <cell r="A1897" t="str">
            <v>MSW</v>
          </cell>
          <cell r="D1897">
            <v>10</v>
          </cell>
          <cell r="G1897">
            <v>1.98</v>
          </cell>
          <cell r="J1897">
            <v>25</v>
          </cell>
          <cell r="L1897" t="str">
            <v>RO</v>
          </cell>
        </row>
        <row r="1898">
          <cell r="A1898" t="str">
            <v>MSW</v>
          </cell>
          <cell r="D1898">
            <v>10</v>
          </cell>
          <cell r="G1898">
            <v>1.68</v>
          </cell>
          <cell r="J1898">
            <v>25</v>
          </cell>
          <cell r="L1898" t="str">
            <v>RO</v>
          </cell>
        </row>
        <row r="1899">
          <cell r="A1899" t="str">
            <v>MSW</v>
          </cell>
          <cell r="D1899">
            <v>10</v>
          </cell>
          <cell r="G1899">
            <v>0.78</v>
          </cell>
          <cell r="J1899">
            <v>25</v>
          </cell>
          <cell r="L1899" t="str">
            <v>RO</v>
          </cell>
        </row>
        <row r="1900">
          <cell r="A1900" t="str">
            <v>MSW</v>
          </cell>
          <cell r="D1900">
            <v>10</v>
          </cell>
          <cell r="G1900">
            <v>1.8</v>
          </cell>
          <cell r="J1900">
            <v>25</v>
          </cell>
          <cell r="L1900" t="str">
            <v>RO</v>
          </cell>
        </row>
        <row r="1901">
          <cell r="A1901" t="str">
            <v>MSW</v>
          </cell>
          <cell r="D1901">
            <v>11</v>
          </cell>
          <cell r="G1901">
            <v>1.65</v>
          </cell>
          <cell r="J1901">
            <v>25</v>
          </cell>
          <cell r="L1901" t="str">
            <v>RO</v>
          </cell>
        </row>
        <row r="1902">
          <cell r="A1902" t="str">
            <v>MSW</v>
          </cell>
          <cell r="D1902">
            <v>11</v>
          </cell>
          <cell r="G1902">
            <v>0.82</v>
          </cell>
          <cell r="J1902">
            <v>25</v>
          </cell>
          <cell r="L1902" t="str">
            <v>RO</v>
          </cell>
        </row>
        <row r="1903">
          <cell r="A1903" t="str">
            <v>MSW</v>
          </cell>
          <cell r="D1903">
            <v>11</v>
          </cell>
          <cell r="G1903">
            <v>1.41</v>
          </cell>
          <cell r="J1903">
            <v>25</v>
          </cell>
          <cell r="L1903" t="str">
            <v>RO</v>
          </cell>
        </row>
        <row r="1904">
          <cell r="A1904" t="str">
            <v>MSW</v>
          </cell>
          <cell r="D1904">
            <v>11</v>
          </cell>
          <cell r="G1904">
            <v>1.43</v>
          </cell>
          <cell r="J1904">
            <v>25</v>
          </cell>
          <cell r="L1904" t="str">
            <v>RO</v>
          </cell>
        </row>
        <row r="1905">
          <cell r="A1905" t="str">
            <v>MSW</v>
          </cell>
          <cell r="D1905">
            <v>11</v>
          </cell>
          <cell r="G1905">
            <v>0.68</v>
          </cell>
          <cell r="J1905">
            <v>25</v>
          </cell>
          <cell r="L1905" t="str">
            <v>RO</v>
          </cell>
        </row>
        <row r="1906">
          <cell r="A1906" t="str">
            <v>MSW</v>
          </cell>
          <cell r="D1906">
            <v>11</v>
          </cell>
          <cell r="G1906">
            <v>1.54</v>
          </cell>
          <cell r="J1906">
            <v>25</v>
          </cell>
          <cell r="L1906" t="str">
            <v>RO</v>
          </cell>
        </row>
        <row r="1907">
          <cell r="A1907" t="str">
            <v>MSW</v>
          </cell>
          <cell r="D1907">
            <v>11</v>
          </cell>
          <cell r="G1907">
            <v>2.41</v>
          </cell>
          <cell r="J1907">
            <v>25</v>
          </cell>
          <cell r="L1907" t="str">
            <v>RO</v>
          </cell>
        </row>
        <row r="1908">
          <cell r="A1908" t="str">
            <v>MSW</v>
          </cell>
          <cell r="D1908">
            <v>11</v>
          </cell>
          <cell r="G1908">
            <v>0.84</v>
          </cell>
          <cell r="J1908">
            <v>25</v>
          </cell>
          <cell r="L1908" t="str">
            <v>RO</v>
          </cell>
        </row>
        <row r="1909">
          <cell r="A1909" t="str">
            <v>MSW</v>
          </cell>
          <cell r="D1909">
            <v>11</v>
          </cell>
          <cell r="G1909">
            <v>2</v>
          </cell>
          <cell r="J1909">
            <v>25</v>
          </cell>
          <cell r="L1909" t="str">
            <v>RO</v>
          </cell>
        </row>
        <row r="1910">
          <cell r="A1910" t="str">
            <v>MSW</v>
          </cell>
          <cell r="D1910">
            <v>11</v>
          </cell>
          <cell r="G1910">
            <v>1.25</v>
          </cell>
          <cell r="J1910">
            <v>25</v>
          </cell>
          <cell r="L1910" t="str">
            <v>RO</v>
          </cell>
        </row>
        <row r="1911">
          <cell r="A1911" t="str">
            <v>MSW</v>
          </cell>
          <cell r="D1911">
            <v>11</v>
          </cell>
          <cell r="G1911">
            <v>1.07</v>
          </cell>
          <cell r="J1911">
            <v>25</v>
          </cell>
          <cell r="L1911" t="str">
            <v>RO</v>
          </cell>
        </row>
        <row r="1912">
          <cell r="A1912" t="str">
            <v>MSW</v>
          </cell>
          <cell r="D1912">
            <v>11</v>
          </cell>
          <cell r="G1912">
            <v>1.1299999999999999</v>
          </cell>
          <cell r="J1912">
            <v>25</v>
          </cell>
          <cell r="L1912" t="str">
            <v>RO</v>
          </cell>
        </row>
        <row r="1913">
          <cell r="A1913" t="str">
            <v>MSW</v>
          </cell>
          <cell r="D1913">
            <v>11</v>
          </cell>
          <cell r="G1913">
            <v>2.0699999999999998</v>
          </cell>
          <cell r="J1913">
            <v>25</v>
          </cell>
          <cell r="L1913" t="str">
            <v>RO</v>
          </cell>
        </row>
        <row r="1914">
          <cell r="A1914" t="str">
            <v>MSW</v>
          </cell>
          <cell r="D1914">
            <v>12</v>
          </cell>
          <cell r="G1914">
            <v>0.57999999999999996</v>
          </cell>
          <cell r="J1914">
            <v>25</v>
          </cell>
          <cell r="L1914" t="str">
            <v>RO</v>
          </cell>
        </row>
        <row r="1915">
          <cell r="A1915" t="str">
            <v>MSW</v>
          </cell>
          <cell r="D1915">
            <v>12</v>
          </cell>
          <cell r="G1915">
            <v>1.45</v>
          </cell>
          <cell r="J1915">
            <v>25</v>
          </cell>
          <cell r="L1915" t="str">
            <v>RO</v>
          </cell>
        </row>
        <row r="1916">
          <cell r="A1916" t="str">
            <v>MSW</v>
          </cell>
          <cell r="D1916">
            <v>12</v>
          </cell>
          <cell r="G1916">
            <v>1.24</v>
          </cell>
          <cell r="J1916">
            <v>25</v>
          </cell>
          <cell r="L1916" t="str">
            <v>RO</v>
          </cell>
        </row>
        <row r="1917">
          <cell r="A1917" t="str">
            <v>MSW</v>
          </cell>
          <cell r="D1917">
            <v>12</v>
          </cell>
          <cell r="G1917">
            <v>0.83</v>
          </cell>
          <cell r="J1917">
            <v>25</v>
          </cell>
          <cell r="L1917" t="str">
            <v>RO</v>
          </cell>
        </row>
        <row r="1918">
          <cell r="A1918" t="str">
            <v>MSW</v>
          </cell>
          <cell r="D1918">
            <v>12</v>
          </cell>
          <cell r="G1918">
            <v>1.68</v>
          </cell>
          <cell r="J1918">
            <v>25</v>
          </cell>
          <cell r="L1918" t="str">
            <v>RO</v>
          </cell>
        </row>
        <row r="1919">
          <cell r="A1919" t="str">
            <v>MSW</v>
          </cell>
          <cell r="D1919">
            <v>12</v>
          </cell>
          <cell r="G1919">
            <v>1.64</v>
          </cell>
          <cell r="J1919">
            <v>25</v>
          </cell>
          <cell r="L1919" t="str">
            <v>RO</v>
          </cell>
        </row>
        <row r="1920">
          <cell r="A1920" t="str">
            <v>MSW</v>
          </cell>
          <cell r="D1920">
            <v>12</v>
          </cell>
          <cell r="G1920">
            <v>1.02</v>
          </cell>
          <cell r="J1920">
            <v>25</v>
          </cell>
          <cell r="L1920" t="str">
            <v>RO</v>
          </cell>
        </row>
        <row r="1921">
          <cell r="A1921" t="str">
            <v>MSW</v>
          </cell>
          <cell r="D1921">
            <v>12</v>
          </cell>
          <cell r="G1921">
            <v>1.67</v>
          </cell>
          <cell r="J1921">
            <v>25</v>
          </cell>
          <cell r="L1921" t="str">
            <v>RO</v>
          </cell>
        </row>
        <row r="1922">
          <cell r="A1922" t="str">
            <v>MSW</v>
          </cell>
          <cell r="D1922">
            <v>12</v>
          </cell>
          <cell r="G1922">
            <v>1.39</v>
          </cell>
          <cell r="J1922">
            <v>25</v>
          </cell>
          <cell r="L1922" t="str">
            <v>RO</v>
          </cell>
        </row>
        <row r="1923">
          <cell r="A1923" t="str">
            <v>MSW</v>
          </cell>
          <cell r="D1923">
            <v>12</v>
          </cell>
          <cell r="G1923">
            <v>1.56</v>
          </cell>
          <cell r="J1923">
            <v>25</v>
          </cell>
          <cell r="L1923" t="str">
            <v>RO</v>
          </cell>
        </row>
        <row r="1924">
          <cell r="A1924" t="str">
            <v>MSW</v>
          </cell>
          <cell r="D1924">
            <v>12</v>
          </cell>
          <cell r="G1924">
            <v>2.12</v>
          </cell>
          <cell r="J1924">
            <v>25</v>
          </cell>
          <cell r="L1924" t="str">
            <v>RO</v>
          </cell>
        </row>
        <row r="1925">
          <cell r="A1925" t="str">
            <v>MSW</v>
          </cell>
          <cell r="D1925">
            <v>12</v>
          </cell>
          <cell r="G1925">
            <v>1.07</v>
          </cell>
          <cell r="J1925">
            <v>25</v>
          </cell>
          <cell r="L1925" t="str">
            <v>RO</v>
          </cell>
        </row>
        <row r="1926">
          <cell r="A1926" t="str">
            <v>MSW</v>
          </cell>
          <cell r="D1926">
            <v>1</v>
          </cell>
          <cell r="G1926">
            <v>0.95</v>
          </cell>
          <cell r="J1926">
            <v>25</v>
          </cell>
          <cell r="L1926" t="str">
            <v>RO</v>
          </cell>
        </row>
        <row r="1927">
          <cell r="A1927" t="str">
            <v>MSW</v>
          </cell>
          <cell r="D1927">
            <v>1</v>
          </cell>
          <cell r="G1927">
            <v>1.44</v>
          </cell>
          <cell r="J1927">
            <v>25</v>
          </cell>
          <cell r="L1927" t="str">
            <v>RO</v>
          </cell>
        </row>
        <row r="1928">
          <cell r="A1928" t="str">
            <v>MSW</v>
          </cell>
          <cell r="D1928">
            <v>1</v>
          </cell>
          <cell r="G1928">
            <v>1.45</v>
          </cell>
          <cell r="J1928">
            <v>25</v>
          </cell>
          <cell r="L1928" t="str">
            <v>RO</v>
          </cell>
        </row>
        <row r="1929">
          <cell r="A1929" t="str">
            <v>MSW</v>
          </cell>
          <cell r="D1929">
            <v>1</v>
          </cell>
          <cell r="G1929">
            <v>1.65</v>
          </cell>
          <cell r="J1929">
            <v>25</v>
          </cell>
          <cell r="L1929" t="str">
            <v>RO</v>
          </cell>
        </row>
        <row r="1930">
          <cell r="A1930" t="str">
            <v>MSW</v>
          </cell>
          <cell r="D1930">
            <v>2</v>
          </cell>
          <cell r="G1930">
            <v>1.33</v>
          </cell>
          <cell r="J1930">
            <v>25</v>
          </cell>
          <cell r="L1930" t="str">
            <v>RO</v>
          </cell>
        </row>
        <row r="1931">
          <cell r="A1931" t="str">
            <v>MSW</v>
          </cell>
          <cell r="D1931">
            <v>2</v>
          </cell>
          <cell r="G1931">
            <v>1.17</v>
          </cell>
          <cell r="J1931">
            <v>25</v>
          </cell>
          <cell r="L1931" t="str">
            <v>RO</v>
          </cell>
        </row>
        <row r="1932">
          <cell r="A1932" t="str">
            <v>MSW</v>
          </cell>
          <cell r="D1932">
            <v>2</v>
          </cell>
          <cell r="G1932">
            <v>1.1499999999999999</v>
          </cell>
          <cell r="J1932">
            <v>25</v>
          </cell>
          <cell r="L1932" t="str">
            <v>RO</v>
          </cell>
        </row>
        <row r="1933">
          <cell r="A1933" t="str">
            <v>MSW</v>
          </cell>
          <cell r="D1933">
            <v>2</v>
          </cell>
          <cell r="G1933">
            <v>1.07</v>
          </cell>
          <cell r="J1933">
            <v>25</v>
          </cell>
          <cell r="L1933" t="str">
            <v>RO</v>
          </cell>
        </row>
        <row r="1934">
          <cell r="A1934" t="str">
            <v>MSW</v>
          </cell>
          <cell r="D1934">
            <v>3</v>
          </cell>
          <cell r="G1934">
            <v>1.36</v>
          </cell>
          <cell r="J1934">
            <v>25</v>
          </cell>
          <cell r="L1934" t="str">
            <v>RO</v>
          </cell>
        </row>
        <row r="1935">
          <cell r="A1935" t="str">
            <v>MSW</v>
          </cell>
          <cell r="D1935">
            <v>3</v>
          </cell>
          <cell r="G1935">
            <v>1.27</v>
          </cell>
          <cell r="J1935">
            <v>25</v>
          </cell>
          <cell r="L1935" t="str">
            <v>RO</v>
          </cell>
        </row>
        <row r="1936">
          <cell r="A1936" t="str">
            <v>MSW</v>
          </cell>
          <cell r="D1936">
            <v>3</v>
          </cell>
          <cell r="G1936">
            <v>1.4</v>
          </cell>
          <cell r="J1936">
            <v>25</v>
          </cell>
          <cell r="L1936" t="str">
            <v>RO</v>
          </cell>
        </row>
        <row r="1937">
          <cell r="A1937" t="str">
            <v>MSW</v>
          </cell>
          <cell r="D1937">
            <v>3</v>
          </cell>
          <cell r="G1937">
            <v>1.1599999999999999</v>
          </cell>
          <cell r="J1937">
            <v>25</v>
          </cell>
          <cell r="L1937" t="str">
            <v>RO</v>
          </cell>
        </row>
        <row r="1938">
          <cell r="A1938" t="str">
            <v>MSW</v>
          </cell>
          <cell r="D1938">
            <v>3</v>
          </cell>
          <cell r="G1938">
            <v>1.27</v>
          </cell>
          <cell r="J1938">
            <v>25</v>
          </cell>
          <cell r="L1938" t="str">
            <v>RO</v>
          </cell>
        </row>
        <row r="1939">
          <cell r="A1939" t="str">
            <v>MSW</v>
          </cell>
          <cell r="D1939">
            <v>4</v>
          </cell>
          <cell r="G1939">
            <v>1.06</v>
          </cell>
          <cell r="J1939">
            <v>25</v>
          </cell>
          <cell r="L1939" t="str">
            <v>RO</v>
          </cell>
        </row>
        <row r="1940">
          <cell r="A1940" t="str">
            <v>MSW</v>
          </cell>
          <cell r="D1940">
            <v>4</v>
          </cell>
          <cell r="G1940">
            <v>1.07</v>
          </cell>
          <cell r="J1940">
            <v>25</v>
          </cell>
          <cell r="L1940" t="str">
            <v>RO</v>
          </cell>
        </row>
        <row r="1941">
          <cell r="A1941" t="str">
            <v>MSW</v>
          </cell>
          <cell r="D1941">
            <v>4</v>
          </cell>
          <cell r="G1941">
            <v>1.01</v>
          </cell>
          <cell r="J1941">
            <v>25</v>
          </cell>
          <cell r="L1941" t="str">
            <v>RO</v>
          </cell>
        </row>
        <row r="1942">
          <cell r="A1942" t="str">
            <v>MSW</v>
          </cell>
          <cell r="D1942">
            <v>4</v>
          </cell>
          <cell r="G1942">
            <v>1.1499999999999999</v>
          </cell>
          <cell r="J1942">
            <v>25</v>
          </cell>
          <cell r="L1942" t="str">
            <v>RO</v>
          </cell>
        </row>
        <row r="1943">
          <cell r="A1943" t="str">
            <v>MSW</v>
          </cell>
          <cell r="D1943">
            <v>5</v>
          </cell>
          <cell r="G1943">
            <v>1.44</v>
          </cell>
          <cell r="J1943">
            <v>25</v>
          </cell>
          <cell r="L1943" t="str">
            <v>RO</v>
          </cell>
        </row>
        <row r="1944">
          <cell r="A1944" t="str">
            <v>MSW</v>
          </cell>
          <cell r="D1944">
            <v>5</v>
          </cell>
          <cell r="G1944">
            <v>1.1499999999999999</v>
          </cell>
          <cell r="J1944">
            <v>25</v>
          </cell>
          <cell r="L1944" t="str">
            <v>RO</v>
          </cell>
        </row>
        <row r="1945">
          <cell r="A1945" t="str">
            <v>MSW</v>
          </cell>
          <cell r="D1945">
            <v>5</v>
          </cell>
          <cell r="G1945">
            <v>1.07</v>
          </cell>
          <cell r="J1945">
            <v>25</v>
          </cell>
          <cell r="L1945" t="str">
            <v>RO</v>
          </cell>
        </row>
        <row r="1946">
          <cell r="A1946" t="str">
            <v>MSW</v>
          </cell>
          <cell r="D1946">
            <v>5</v>
          </cell>
          <cell r="G1946">
            <v>1.1499999999999999</v>
          </cell>
          <cell r="J1946">
            <v>25</v>
          </cell>
          <cell r="L1946" t="str">
            <v>RO</v>
          </cell>
        </row>
        <row r="1947">
          <cell r="A1947" t="str">
            <v>MSW</v>
          </cell>
          <cell r="D1947">
            <v>5</v>
          </cell>
          <cell r="G1947">
            <v>1.08</v>
          </cell>
          <cell r="J1947">
            <v>25</v>
          </cell>
          <cell r="L1947" t="str">
            <v>RO</v>
          </cell>
        </row>
        <row r="1948">
          <cell r="A1948" t="str">
            <v>MSW</v>
          </cell>
          <cell r="D1948">
            <v>6</v>
          </cell>
          <cell r="G1948">
            <v>1.1000000000000001</v>
          </cell>
          <cell r="J1948">
            <v>25</v>
          </cell>
          <cell r="L1948" t="str">
            <v>RO</v>
          </cell>
        </row>
        <row r="1949">
          <cell r="A1949" t="str">
            <v>MSW</v>
          </cell>
          <cell r="D1949">
            <v>6</v>
          </cell>
          <cell r="G1949">
            <v>1.2</v>
          </cell>
          <cell r="J1949">
            <v>25</v>
          </cell>
          <cell r="L1949" t="str">
            <v>RO</v>
          </cell>
        </row>
        <row r="1950">
          <cell r="A1950" t="str">
            <v>MSW</v>
          </cell>
          <cell r="D1950">
            <v>6</v>
          </cell>
          <cell r="G1950">
            <v>1.02</v>
          </cell>
          <cell r="J1950">
            <v>25</v>
          </cell>
          <cell r="L1950" t="str">
            <v>RO</v>
          </cell>
        </row>
        <row r="1951">
          <cell r="A1951" t="str">
            <v>MSW</v>
          </cell>
          <cell r="D1951">
            <v>6</v>
          </cell>
          <cell r="G1951">
            <v>1.1399999999999999</v>
          </cell>
          <cell r="J1951">
            <v>25</v>
          </cell>
          <cell r="L1951" t="str">
            <v>RO</v>
          </cell>
        </row>
        <row r="1952">
          <cell r="A1952" t="str">
            <v>MSW</v>
          </cell>
          <cell r="D1952">
            <v>7</v>
          </cell>
          <cell r="G1952">
            <v>1.07</v>
          </cell>
          <cell r="J1952">
            <v>25</v>
          </cell>
          <cell r="L1952" t="str">
            <v>RO</v>
          </cell>
        </row>
        <row r="1953">
          <cell r="A1953" t="str">
            <v>MSW</v>
          </cell>
          <cell r="D1953">
            <v>7</v>
          </cell>
          <cell r="G1953">
            <v>1.1100000000000001</v>
          </cell>
          <cell r="J1953">
            <v>25</v>
          </cell>
          <cell r="L1953" t="str">
            <v>RO</v>
          </cell>
        </row>
        <row r="1954">
          <cell r="A1954" t="str">
            <v>MSW</v>
          </cell>
          <cell r="D1954">
            <v>7</v>
          </cell>
          <cell r="G1954">
            <v>1.34</v>
          </cell>
          <cell r="J1954">
            <v>25</v>
          </cell>
          <cell r="L1954" t="str">
            <v>RO</v>
          </cell>
        </row>
        <row r="1955">
          <cell r="A1955" t="str">
            <v>MSW</v>
          </cell>
          <cell r="D1955">
            <v>7</v>
          </cell>
          <cell r="G1955">
            <v>1.1000000000000001</v>
          </cell>
          <cell r="J1955">
            <v>25</v>
          </cell>
          <cell r="L1955" t="str">
            <v>RO</v>
          </cell>
        </row>
        <row r="1956">
          <cell r="A1956" t="str">
            <v>MSW</v>
          </cell>
          <cell r="D1956">
            <v>8</v>
          </cell>
          <cell r="G1956">
            <v>1.19</v>
          </cell>
          <cell r="J1956">
            <v>25</v>
          </cell>
          <cell r="L1956" t="str">
            <v>RO</v>
          </cell>
        </row>
        <row r="1957">
          <cell r="A1957" t="str">
            <v>MSW</v>
          </cell>
          <cell r="D1957">
            <v>8</v>
          </cell>
          <cell r="G1957">
            <v>1.24</v>
          </cell>
          <cell r="J1957">
            <v>25</v>
          </cell>
          <cell r="L1957" t="str">
            <v>RO</v>
          </cell>
        </row>
        <row r="1958">
          <cell r="A1958" t="str">
            <v>MSW</v>
          </cell>
          <cell r="D1958">
            <v>8</v>
          </cell>
          <cell r="G1958">
            <v>1.05</v>
          </cell>
          <cell r="J1958">
            <v>25</v>
          </cell>
          <cell r="L1958" t="str">
            <v>RO</v>
          </cell>
        </row>
        <row r="1959">
          <cell r="A1959" t="str">
            <v>MSW</v>
          </cell>
          <cell r="D1959">
            <v>8</v>
          </cell>
          <cell r="G1959">
            <v>1.31</v>
          </cell>
          <cell r="J1959">
            <v>25</v>
          </cell>
          <cell r="L1959" t="str">
            <v>RO</v>
          </cell>
        </row>
        <row r="1960">
          <cell r="A1960" t="str">
            <v>MSW</v>
          </cell>
          <cell r="D1960">
            <v>8</v>
          </cell>
          <cell r="G1960">
            <v>1.04</v>
          </cell>
          <cell r="J1960">
            <v>25</v>
          </cell>
          <cell r="L1960" t="str">
            <v>RO</v>
          </cell>
        </row>
        <row r="1961">
          <cell r="A1961" t="str">
            <v>MSW</v>
          </cell>
          <cell r="D1961">
            <v>9</v>
          </cell>
          <cell r="G1961">
            <v>1.1200000000000001</v>
          </cell>
          <cell r="J1961">
            <v>25</v>
          </cell>
          <cell r="L1961" t="str">
            <v>RO</v>
          </cell>
        </row>
        <row r="1962">
          <cell r="A1962" t="str">
            <v>MSW</v>
          </cell>
          <cell r="D1962">
            <v>9</v>
          </cell>
          <cell r="G1962">
            <v>1.27</v>
          </cell>
          <cell r="J1962">
            <v>25</v>
          </cell>
          <cell r="L1962" t="str">
            <v>RO</v>
          </cell>
        </row>
        <row r="1963">
          <cell r="A1963" t="str">
            <v>MSW</v>
          </cell>
          <cell r="D1963">
            <v>9</v>
          </cell>
          <cell r="G1963">
            <v>1.1299999999999999</v>
          </cell>
          <cell r="J1963">
            <v>25</v>
          </cell>
          <cell r="L1963" t="str">
            <v>RO</v>
          </cell>
        </row>
        <row r="1964">
          <cell r="A1964" t="str">
            <v>MSW</v>
          </cell>
          <cell r="D1964">
            <v>9</v>
          </cell>
          <cell r="G1964">
            <v>1.04</v>
          </cell>
          <cell r="J1964">
            <v>25</v>
          </cell>
          <cell r="L1964" t="str">
            <v>RO</v>
          </cell>
        </row>
        <row r="1965">
          <cell r="A1965" t="str">
            <v>MSW</v>
          </cell>
          <cell r="D1965">
            <v>10</v>
          </cell>
          <cell r="G1965">
            <v>1.19</v>
          </cell>
          <cell r="J1965">
            <v>25</v>
          </cell>
          <cell r="L1965" t="str">
            <v>RO</v>
          </cell>
        </row>
        <row r="1966">
          <cell r="A1966" t="str">
            <v>MSW</v>
          </cell>
          <cell r="D1966">
            <v>10</v>
          </cell>
          <cell r="G1966">
            <v>1.28</v>
          </cell>
          <cell r="J1966">
            <v>25</v>
          </cell>
          <cell r="L1966" t="str">
            <v>RO</v>
          </cell>
        </row>
        <row r="1967">
          <cell r="A1967" t="str">
            <v>MSW</v>
          </cell>
          <cell r="D1967">
            <v>10</v>
          </cell>
          <cell r="G1967">
            <v>1.3</v>
          </cell>
          <cell r="J1967">
            <v>25</v>
          </cell>
          <cell r="L1967" t="str">
            <v>RO</v>
          </cell>
        </row>
        <row r="1968">
          <cell r="A1968" t="str">
            <v>MSW</v>
          </cell>
          <cell r="D1968">
            <v>10</v>
          </cell>
          <cell r="G1968">
            <v>1.1399999999999999</v>
          </cell>
          <cell r="J1968">
            <v>25</v>
          </cell>
          <cell r="L1968" t="str">
            <v>RO</v>
          </cell>
        </row>
        <row r="1969">
          <cell r="A1969" t="str">
            <v>MSW</v>
          </cell>
          <cell r="D1969">
            <v>11</v>
          </cell>
          <cell r="G1969">
            <v>1.1100000000000001</v>
          </cell>
          <cell r="J1969">
            <v>25</v>
          </cell>
          <cell r="L1969" t="str">
            <v>RO</v>
          </cell>
        </row>
        <row r="1970">
          <cell r="A1970" t="str">
            <v>MSW</v>
          </cell>
          <cell r="D1970">
            <v>11</v>
          </cell>
          <cell r="G1970">
            <v>1.18</v>
          </cell>
          <cell r="J1970">
            <v>25</v>
          </cell>
          <cell r="L1970" t="str">
            <v>RO</v>
          </cell>
        </row>
        <row r="1971">
          <cell r="A1971" t="str">
            <v>MSW</v>
          </cell>
          <cell r="D1971">
            <v>11</v>
          </cell>
          <cell r="G1971">
            <v>1.05</v>
          </cell>
          <cell r="J1971">
            <v>25</v>
          </cell>
          <cell r="L1971" t="str">
            <v>RO</v>
          </cell>
        </row>
        <row r="1972">
          <cell r="A1972" t="str">
            <v>MSW</v>
          </cell>
          <cell r="D1972">
            <v>11</v>
          </cell>
          <cell r="G1972">
            <v>1.1000000000000001</v>
          </cell>
          <cell r="J1972">
            <v>25</v>
          </cell>
          <cell r="L1972" t="str">
            <v>RO</v>
          </cell>
        </row>
        <row r="1973">
          <cell r="A1973" t="str">
            <v>MSW</v>
          </cell>
          <cell r="D1973">
            <v>11</v>
          </cell>
          <cell r="G1973">
            <v>1.05</v>
          </cell>
          <cell r="J1973">
            <v>25</v>
          </cell>
          <cell r="L1973" t="str">
            <v>RO</v>
          </cell>
        </row>
        <row r="1974">
          <cell r="A1974" t="str">
            <v>MSW</v>
          </cell>
          <cell r="D1974">
            <v>12</v>
          </cell>
          <cell r="G1974">
            <v>1.1499999999999999</v>
          </cell>
          <cell r="J1974">
            <v>25</v>
          </cell>
          <cell r="L1974" t="str">
            <v>RO</v>
          </cell>
        </row>
        <row r="1975">
          <cell r="A1975" t="str">
            <v>MSW</v>
          </cell>
          <cell r="D1975">
            <v>12</v>
          </cell>
          <cell r="G1975">
            <v>1.1299999999999999</v>
          </cell>
          <cell r="J1975">
            <v>25</v>
          </cell>
          <cell r="L1975" t="str">
            <v>RO</v>
          </cell>
        </row>
        <row r="1976">
          <cell r="A1976" t="str">
            <v>MSW</v>
          </cell>
          <cell r="D1976">
            <v>12</v>
          </cell>
          <cell r="G1976">
            <v>1.24</v>
          </cell>
          <cell r="J1976">
            <v>25</v>
          </cell>
          <cell r="L1976" t="str">
            <v>RO</v>
          </cell>
        </row>
        <row r="1977">
          <cell r="A1977" t="str">
            <v>MSW</v>
          </cell>
          <cell r="D1977">
            <v>12</v>
          </cell>
          <cell r="G1977">
            <v>0.92</v>
          </cell>
          <cell r="J1977">
            <v>25</v>
          </cell>
          <cell r="L1977" t="str">
            <v>RO</v>
          </cell>
        </row>
        <row r="1978">
          <cell r="A1978" t="str">
            <v>MSW</v>
          </cell>
          <cell r="D1978">
            <v>1</v>
          </cell>
          <cell r="G1978">
            <v>0.78</v>
          </cell>
          <cell r="J1978">
            <v>25</v>
          </cell>
          <cell r="L1978" t="str">
            <v>RO</v>
          </cell>
        </row>
        <row r="1979">
          <cell r="A1979" t="str">
            <v>MSW</v>
          </cell>
          <cell r="D1979">
            <v>1</v>
          </cell>
          <cell r="G1979">
            <v>0.92</v>
          </cell>
          <cell r="J1979">
            <v>25</v>
          </cell>
          <cell r="L1979" t="str">
            <v>RO</v>
          </cell>
        </row>
        <row r="1980">
          <cell r="A1980" t="str">
            <v>MSW</v>
          </cell>
          <cell r="D1980">
            <v>1</v>
          </cell>
          <cell r="G1980">
            <v>0.3</v>
          </cell>
          <cell r="J1980">
            <v>25</v>
          </cell>
          <cell r="L1980" t="str">
            <v>RO</v>
          </cell>
        </row>
        <row r="1981">
          <cell r="A1981" t="str">
            <v>MSW</v>
          </cell>
          <cell r="D1981">
            <v>2</v>
          </cell>
          <cell r="G1981">
            <v>0.39</v>
          </cell>
          <cell r="J1981">
            <v>25</v>
          </cell>
          <cell r="L1981" t="str">
            <v>RO</v>
          </cell>
        </row>
        <row r="1982">
          <cell r="A1982" t="str">
            <v>MSW</v>
          </cell>
          <cell r="D1982">
            <v>2</v>
          </cell>
          <cell r="G1982">
            <v>0.81</v>
          </cell>
          <cell r="J1982">
            <v>25</v>
          </cell>
          <cell r="L1982" t="str">
            <v>RO</v>
          </cell>
        </row>
        <row r="1983">
          <cell r="A1983" t="str">
            <v>MSW</v>
          </cell>
          <cell r="D1983">
            <v>3</v>
          </cell>
          <cell r="G1983">
            <v>0.82</v>
          </cell>
          <cell r="J1983">
            <v>25</v>
          </cell>
          <cell r="L1983" t="str">
            <v>RO</v>
          </cell>
        </row>
        <row r="1984">
          <cell r="A1984" t="str">
            <v>MSW</v>
          </cell>
          <cell r="D1984">
            <v>3</v>
          </cell>
          <cell r="G1984">
            <v>1.08</v>
          </cell>
          <cell r="J1984">
            <v>25</v>
          </cell>
          <cell r="L1984" t="str">
            <v>RO</v>
          </cell>
        </row>
        <row r="1985">
          <cell r="A1985" t="str">
            <v>MSW</v>
          </cell>
          <cell r="D1985">
            <v>3</v>
          </cell>
          <cell r="G1985">
            <v>0.65</v>
          </cell>
          <cell r="J1985">
            <v>25</v>
          </cell>
          <cell r="L1985" t="str">
            <v>RO</v>
          </cell>
        </row>
        <row r="1986">
          <cell r="A1986" t="str">
            <v>MSW</v>
          </cell>
          <cell r="D1986">
            <v>4</v>
          </cell>
          <cell r="G1986">
            <v>0.6</v>
          </cell>
          <cell r="J1986">
            <v>25</v>
          </cell>
          <cell r="L1986" t="str">
            <v>RO</v>
          </cell>
        </row>
        <row r="1987">
          <cell r="A1987" t="str">
            <v>MSW</v>
          </cell>
          <cell r="D1987">
            <v>4</v>
          </cell>
          <cell r="G1987">
            <v>0.61</v>
          </cell>
          <cell r="J1987">
            <v>25</v>
          </cell>
          <cell r="L1987" t="str">
            <v>RO</v>
          </cell>
        </row>
        <row r="1988">
          <cell r="A1988" t="str">
            <v>MSW</v>
          </cell>
          <cell r="D1988">
            <v>4</v>
          </cell>
          <cell r="G1988">
            <v>1.22</v>
          </cell>
          <cell r="J1988">
            <v>25</v>
          </cell>
          <cell r="L1988" t="str">
            <v>RO</v>
          </cell>
        </row>
        <row r="1989">
          <cell r="A1989" t="str">
            <v>MSW</v>
          </cell>
          <cell r="D1989">
            <v>5</v>
          </cell>
          <cell r="G1989">
            <v>1.83</v>
          </cell>
          <cell r="J1989">
            <v>25</v>
          </cell>
          <cell r="L1989" t="str">
            <v>RO</v>
          </cell>
        </row>
        <row r="1990">
          <cell r="A1990" t="str">
            <v>MSW</v>
          </cell>
          <cell r="D1990">
            <v>5</v>
          </cell>
          <cell r="G1990">
            <v>0.66</v>
          </cell>
          <cell r="J1990">
            <v>25</v>
          </cell>
          <cell r="L1990" t="str">
            <v>RO</v>
          </cell>
        </row>
        <row r="1991">
          <cell r="A1991" t="str">
            <v>MSW</v>
          </cell>
          <cell r="D1991">
            <v>6</v>
          </cell>
          <cell r="G1991">
            <v>1.1299999999999999</v>
          </cell>
          <cell r="J1991">
            <v>25</v>
          </cell>
          <cell r="L1991" t="str">
            <v>RO</v>
          </cell>
        </row>
        <row r="1992">
          <cell r="A1992" t="str">
            <v>MSW</v>
          </cell>
          <cell r="D1992">
            <v>6</v>
          </cell>
          <cell r="G1992">
            <v>1.36</v>
          </cell>
          <cell r="J1992">
            <v>25</v>
          </cell>
          <cell r="L1992" t="str">
            <v>RO</v>
          </cell>
        </row>
        <row r="1993">
          <cell r="A1993" t="str">
            <v>MSW</v>
          </cell>
          <cell r="D1993">
            <v>6</v>
          </cell>
          <cell r="G1993">
            <v>0.73</v>
          </cell>
          <cell r="J1993">
            <v>25</v>
          </cell>
          <cell r="L1993" t="str">
            <v>RO</v>
          </cell>
        </row>
        <row r="1994">
          <cell r="A1994" t="str">
            <v>MSW</v>
          </cell>
          <cell r="D1994">
            <v>7</v>
          </cell>
          <cell r="G1994">
            <v>0.68</v>
          </cell>
          <cell r="J1994">
            <v>25</v>
          </cell>
          <cell r="L1994" t="str">
            <v>RO</v>
          </cell>
        </row>
        <row r="1995">
          <cell r="A1995" t="str">
            <v>MSW</v>
          </cell>
          <cell r="D1995">
            <v>7</v>
          </cell>
          <cell r="G1995">
            <v>1.27</v>
          </cell>
          <cell r="J1995">
            <v>25</v>
          </cell>
          <cell r="L1995" t="str">
            <v>RO</v>
          </cell>
        </row>
        <row r="1996">
          <cell r="A1996" t="str">
            <v>MSW</v>
          </cell>
          <cell r="D1996">
            <v>7</v>
          </cell>
          <cell r="G1996">
            <v>0.81</v>
          </cell>
          <cell r="J1996">
            <v>25</v>
          </cell>
          <cell r="L1996" t="str">
            <v>RO</v>
          </cell>
        </row>
        <row r="1997">
          <cell r="A1997" t="str">
            <v>MSW</v>
          </cell>
          <cell r="D1997">
            <v>7</v>
          </cell>
          <cell r="G1997">
            <v>0.69</v>
          </cell>
          <cell r="J1997">
            <v>25</v>
          </cell>
          <cell r="L1997" t="str">
            <v>RO</v>
          </cell>
        </row>
        <row r="1998">
          <cell r="A1998" t="str">
            <v>MSW</v>
          </cell>
          <cell r="D1998">
            <v>8</v>
          </cell>
          <cell r="G1998">
            <v>1.49</v>
          </cell>
          <cell r="J1998">
            <v>25</v>
          </cell>
          <cell r="L1998" t="str">
            <v>RO</v>
          </cell>
        </row>
        <row r="1999">
          <cell r="A1999" t="str">
            <v>MSW</v>
          </cell>
          <cell r="D1999">
            <v>8</v>
          </cell>
          <cell r="G1999">
            <v>0.9</v>
          </cell>
          <cell r="J1999">
            <v>25</v>
          </cell>
          <cell r="L1999" t="str">
            <v>RO</v>
          </cell>
        </row>
        <row r="2000">
          <cell r="A2000" t="str">
            <v>MSW</v>
          </cell>
          <cell r="D2000">
            <v>8</v>
          </cell>
          <cell r="G2000">
            <v>0.72</v>
          </cell>
          <cell r="J2000">
            <v>25</v>
          </cell>
          <cell r="L2000" t="str">
            <v>RO</v>
          </cell>
        </row>
        <row r="2001">
          <cell r="A2001" t="str">
            <v>MSW</v>
          </cell>
          <cell r="D2001">
            <v>9</v>
          </cell>
          <cell r="G2001">
            <v>1.52</v>
          </cell>
          <cell r="J2001">
            <v>25</v>
          </cell>
          <cell r="L2001" t="str">
            <v>RO</v>
          </cell>
        </row>
        <row r="2002">
          <cell r="A2002" t="str">
            <v>MSW</v>
          </cell>
          <cell r="D2002">
            <v>9</v>
          </cell>
          <cell r="G2002">
            <v>0.88</v>
          </cell>
          <cell r="J2002">
            <v>25</v>
          </cell>
          <cell r="L2002" t="str">
            <v>RO</v>
          </cell>
        </row>
        <row r="2003">
          <cell r="A2003" t="str">
            <v>MSW</v>
          </cell>
          <cell r="D2003">
            <v>9</v>
          </cell>
          <cell r="G2003">
            <v>0.88</v>
          </cell>
          <cell r="J2003">
            <v>25</v>
          </cell>
          <cell r="L2003" t="str">
            <v>RO</v>
          </cell>
        </row>
        <row r="2004">
          <cell r="A2004" t="str">
            <v>MSW</v>
          </cell>
          <cell r="D2004">
            <v>9</v>
          </cell>
          <cell r="G2004">
            <v>0.82</v>
          </cell>
          <cell r="J2004">
            <v>25</v>
          </cell>
          <cell r="L2004" t="str">
            <v>RO</v>
          </cell>
        </row>
        <row r="2005">
          <cell r="A2005" t="str">
            <v>MSW</v>
          </cell>
          <cell r="D2005">
            <v>10</v>
          </cell>
          <cell r="G2005">
            <v>1.8</v>
          </cell>
          <cell r="J2005">
            <v>25</v>
          </cell>
          <cell r="L2005" t="str">
            <v>RO</v>
          </cell>
        </row>
        <row r="2006">
          <cell r="A2006" t="str">
            <v>MSW</v>
          </cell>
          <cell r="D2006">
            <v>10</v>
          </cell>
          <cell r="G2006">
            <v>0.69</v>
          </cell>
          <cell r="J2006">
            <v>25</v>
          </cell>
          <cell r="L2006" t="str">
            <v>RO</v>
          </cell>
        </row>
        <row r="2007">
          <cell r="A2007" t="str">
            <v>MSW</v>
          </cell>
          <cell r="D2007">
            <v>11</v>
          </cell>
          <cell r="G2007">
            <v>1.45</v>
          </cell>
          <cell r="J2007">
            <v>25</v>
          </cell>
          <cell r="L2007" t="str">
            <v>RO</v>
          </cell>
        </row>
        <row r="2008">
          <cell r="A2008" t="str">
            <v>MSW</v>
          </cell>
          <cell r="D2008">
            <v>11</v>
          </cell>
          <cell r="G2008">
            <v>1.83</v>
          </cell>
          <cell r="J2008">
            <v>25</v>
          </cell>
          <cell r="L2008" t="str">
            <v>RO</v>
          </cell>
        </row>
        <row r="2009">
          <cell r="A2009" t="str">
            <v>MSW</v>
          </cell>
          <cell r="D2009">
            <v>12</v>
          </cell>
          <cell r="G2009">
            <v>1.36</v>
          </cell>
          <cell r="J2009">
            <v>25</v>
          </cell>
          <cell r="L2009" t="str">
            <v>RO</v>
          </cell>
        </row>
        <row r="2010">
          <cell r="A2010" t="str">
            <v>MSW</v>
          </cell>
          <cell r="D2010">
            <v>12</v>
          </cell>
          <cell r="G2010">
            <v>1.1499999999999999</v>
          </cell>
          <cell r="J2010">
            <v>25</v>
          </cell>
          <cell r="L2010" t="str">
            <v>RO</v>
          </cell>
        </row>
        <row r="2011">
          <cell r="A2011" t="str">
            <v>MSW</v>
          </cell>
          <cell r="D2011">
            <v>12</v>
          </cell>
          <cell r="G2011">
            <v>0.84</v>
          </cell>
          <cell r="J2011">
            <v>25</v>
          </cell>
          <cell r="L2011" t="str">
            <v>RO</v>
          </cell>
        </row>
        <row r="2012">
          <cell r="A2012" t="str">
            <v>MSW</v>
          </cell>
          <cell r="D2012">
            <v>12</v>
          </cell>
          <cell r="G2012">
            <v>2.61</v>
          </cell>
          <cell r="J2012">
            <v>25</v>
          </cell>
          <cell r="L2012" t="str">
            <v>RO</v>
          </cell>
        </row>
        <row r="2013">
          <cell r="A2013" t="str">
            <v>MSW</v>
          </cell>
          <cell r="D2013">
            <v>1</v>
          </cell>
          <cell r="G2013">
            <v>3.89</v>
          </cell>
          <cell r="J2013">
            <v>25</v>
          </cell>
          <cell r="L2013" t="str">
            <v>RO</v>
          </cell>
        </row>
        <row r="2014">
          <cell r="A2014" t="str">
            <v>MSW</v>
          </cell>
          <cell r="D2014">
            <v>1</v>
          </cell>
          <cell r="G2014">
            <v>4.0599999999999996</v>
          </cell>
          <cell r="J2014">
            <v>25</v>
          </cell>
          <cell r="L2014" t="str">
            <v>RO</v>
          </cell>
        </row>
        <row r="2015">
          <cell r="A2015" t="str">
            <v>MSW</v>
          </cell>
          <cell r="D2015">
            <v>2</v>
          </cell>
          <cell r="G2015">
            <v>2.83</v>
          </cell>
          <cell r="J2015">
            <v>25</v>
          </cell>
          <cell r="L2015" t="str">
            <v>RO</v>
          </cell>
        </row>
        <row r="2016">
          <cell r="A2016" t="str">
            <v>MSW</v>
          </cell>
          <cell r="D2016">
            <v>2</v>
          </cell>
          <cell r="G2016">
            <v>2.95</v>
          </cell>
          <cell r="J2016">
            <v>25</v>
          </cell>
          <cell r="L2016" t="str">
            <v>RO</v>
          </cell>
        </row>
        <row r="2017">
          <cell r="A2017" t="str">
            <v>MSW</v>
          </cell>
          <cell r="D2017">
            <v>3</v>
          </cell>
          <cell r="G2017">
            <v>2.41</v>
          </cell>
          <cell r="J2017">
            <v>25</v>
          </cell>
          <cell r="L2017" t="str">
            <v>RO</v>
          </cell>
        </row>
        <row r="2018">
          <cell r="A2018" t="str">
            <v>MSW</v>
          </cell>
          <cell r="D2018">
            <v>3</v>
          </cell>
          <cell r="G2018">
            <v>2.68</v>
          </cell>
          <cell r="J2018">
            <v>25</v>
          </cell>
          <cell r="L2018" t="str">
            <v>RO</v>
          </cell>
        </row>
        <row r="2019">
          <cell r="A2019" t="str">
            <v>MSW</v>
          </cell>
          <cell r="D2019">
            <v>4</v>
          </cell>
          <cell r="G2019">
            <v>3.58</v>
          </cell>
          <cell r="J2019">
            <v>25</v>
          </cell>
          <cell r="L2019" t="str">
            <v>RO</v>
          </cell>
        </row>
        <row r="2020">
          <cell r="A2020" t="str">
            <v>MSW</v>
          </cell>
          <cell r="D2020">
            <v>4</v>
          </cell>
          <cell r="G2020">
            <v>2.89</v>
          </cell>
          <cell r="J2020">
            <v>25</v>
          </cell>
          <cell r="L2020" t="str">
            <v>RO</v>
          </cell>
        </row>
        <row r="2021">
          <cell r="A2021" t="str">
            <v>MSW</v>
          </cell>
          <cell r="D2021">
            <v>5</v>
          </cell>
          <cell r="G2021">
            <v>3.6</v>
          </cell>
          <cell r="J2021">
            <v>25</v>
          </cell>
          <cell r="L2021" t="str">
            <v>RO</v>
          </cell>
        </row>
        <row r="2022">
          <cell r="A2022" t="str">
            <v>MSW</v>
          </cell>
          <cell r="D2022">
            <v>6</v>
          </cell>
          <cell r="G2022">
            <v>4.5599999999999996</v>
          </cell>
          <cell r="J2022">
            <v>25</v>
          </cell>
          <cell r="L2022" t="str">
            <v>RO</v>
          </cell>
        </row>
        <row r="2023">
          <cell r="A2023" t="str">
            <v>MSW</v>
          </cell>
          <cell r="D2023">
            <v>6</v>
          </cell>
          <cell r="G2023">
            <v>2.4</v>
          </cell>
          <cell r="J2023">
            <v>25</v>
          </cell>
          <cell r="L2023" t="str">
            <v>RO</v>
          </cell>
        </row>
        <row r="2024">
          <cell r="A2024" t="str">
            <v>MSW</v>
          </cell>
          <cell r="D2024">
            <v>7</v>
          </cell>
          <cell r="G2024">
            <v>2.15</v>
          </cell>
          <cell r="J2024">
            <v>25</v>
          </cell>
          <cell r="L2024" t="str">
            <v>RO</v>
          </cell>
        </row>
        <row r="2025">
          <cell r="A2025" t="str">
            <v>MSW</v>
          </cell>
          <cell r="D2025">
            <v>8</v>
          </cell>
          <cell r="G2025">
            <v>4.03</v>
          </cell>
          <cell r="J2025">
            <v>25</v>
          </cell>
          <cell r="L2025" t="str">
            <v>RO</v>
          </cell>
        </row>
        <row r="2026">
          <cell r="A2026" t="str">
            <v>MSW</v>
          </cell>
          <cell r="D2026">
            <v>1</v>
          </cell>
          <cell r="G2026">
            <v>1.52</v>
          </cell>
          <cell r="J2026">
            <v>25</v>
          </cell>
          <cell r="L2026" t="str">
            <v>RO</v>
          </cell>
        </row>
        <row r="2027">
          <cell r="A2027" t="str">
            <v>MSW</v>
          </cell>
          <cell r="D2027">
            <v>1</v>
          </cell>
          <cell r="G2027">
            <v>1.42</v>
          </cell>
          <cell r="J2027">
            <v>25</v>
          </cell>
          <cell r="L2027" t="str">
            <v>RO</v>
          </cell>
        </row>
        <row r="2028">
          <cell r="A2028" t="str">
            <v>MSW</v>
          </cell>
          <cell r="D2028">
            <v>2</v>
          </cell>
          <cell r="G2028">
            <v>1.21</v>
          </cell>
          <cell r="J2028">
            <v>25</v>
          </cell>
          <cell r="L2028" t="str">
            <v>RO</v>
          </cell>
        </row>
        <row r="2029">
          <cell r="A2029" t="str">
            <v>MSW</v>
          </cell>
          <cell r="D2029">
            <v>3</v>
          </cell>
          <cell r="G2029">
            <v>1.51</v>
          </cell>
          <cell r="J2029">
            <v>25</v>
          </cell>
          <cell r="L2029" t="str">
            <v>RO</v>
          </cell>
        </row>
        <row r="2030">
          <cell r="A2030" t="str">
            <v>MSW</v>
          </cell>
          <cell r="D2030">
            <v>4</v>
          </cell>
          <cell r="G2030">
            <v>0.97</v>
          </cell>
          <cell r="J2030">
            <v>25</v>
          </cell>
          <cell r="L2030" t="str">
            <v>RO</v>
          </cell>
        </row>
        <row r="2031">
          <cell r="A2031" t="str">
            <v>MSW</v>
          </cell>
          <cell r="D2031">
            <v>5</v>
          </cell>
          <cell r="G2031">
            <v>1.2</v>
          </cell>
          <cell r="J2031">
            <v>25</v>
          </cell>
          <cell r="L2031" t="str">
            <v>RO</v>
          </cell>
        </row>
        <row r="2032">
          <cell r="A2032" t="str">
            <v>MSW</v>
          </cell>
          <cell r="D2032">
            <v>6</v>
          </cell>
          <cell r="G2032">
            <v>1.1599999999999999</v>
          </cell>
          <cell r="J2032">
            <v>25</v>
          </cell>
          <cell r="L2032" t="str">
            <v>RO</v>
          </cell>
        </row>
        <row r="2033">
          <cell r="A2033" t="str">
            <v>MSW</v>
          </cell>
          <cell r="D2033">
            <v>7</v>
          </cell>
          <cell r="G2033">
            <v>1.01</v>
          </cell>
          <cell r="J2033">
            <v>25</v>
          </cell>
          <cell r="L2033" t="str">
            <v>RO</v>
          </cell>
        </row>
        <row r="2034">
          <cell r="A2034" t="str">
            <v>MSW</v>
          </cell>
          <cell r="D2034">
            <v>8</v>
          </cell>
          <cell r="G2034">
            <v>1.17</v>
          </cell>
          <cell r="J2034">
            <v>25</v>
          </cell>
          <cell r="L2034" t="str">
            <v>RO</v>
          </cell>
        </row>
        <row r="2035">
          <cell r="A2035" t="str">
            <v>MSW</v>
          </cell>
          <cell r="D2035">
            <v>9</v>
          </cell>
          <cell r="G2035">
            <v>0.97</v>
          </cell>
          <cell r="J2035">
            <v>25</v>
          </cell>
          <cell r="L2035" t="str">
            <v>RO</v>
          </cell>
        </row>
        <row r="2036">
          <cell r="A2036" t="str">
            <v>MSW</v>
          </cell>
          <cell r="D2036">
            <v>10</v>
          </cell>
          <cell r="G2036">
            <v>0.92</v>
          </cell>
          <cell r="J2036">
            <v>25</v>
          </cell>
          <cell r="L2036" t="str">
            <v>RO</v>
          </cell>
        </row>
        <row r="2037">
          <cell r="A2037" t="str">
            <v>MSW</v>
          </cell>
          <cell r="D2037">
            <v>11</v>
          </cell>
          <cell r="G2037">
            <v>2.42</v>
          </cell>
          <cell r="J2037">
            <v>25</v>
          </cell>
          <cell r="L2037" t="str">
            <v>RO</v>
          </cell>
        </row>
        <row r="2038">
          <cell r="A2038" t="str">
            <v>MSW</v>
          </cell>
          <cell r="D2038">
            <v>12</v>
          </cell>
          <cell r="G2038">
            <v>1.7</v>
          </cell>
          <cell r="J2038">
            <v>25</v>
          </cell>
          <cell r="L2038" t="str">
            <v>RO</v>
          </cell>
        </row>
        <row r="2039">
          <cell r="A2039" t="str">
            <v>MSW</v>
          </cell>
          <cell r="D2039">
            <v>4</v>
          </cell>
          <cell r="G2039">
            <v>6.72</v>
          </cell>
          <cell r="J2039">
            <v>25</v>
          </cell>
          <cell r="L2039" t="str">
            <v>RO</v>
          </cell>
        </row>
        <row r="2040">
          <cell r="A2040" t="str">
            <v>MSW</v>
          </cell>
          <cell r="D2040">
            <v>7</v>
          </cell>
          <cell r="G2040">
            <v>7.25</v>
          </cell>
          <cell r="J2040">
            <v>25</v>
          </cell>
          <cell r="L2040" t="str">
            <v>RO</v>
          </cell>
        </row>
        <row r="2041">
          <cell r="A2041" t="str">
            <v>MSW</v>
          </cell>
          <cell r="D2041">
            <v>11</v>
          </cell>
          <cell r="G2041">
            <v>5.74</v>
          </cell>
          <cell r="J2041">
            <v>25</v>
          </cell>
          <cell r="L2041" t="str">
            <v>RO</v>
          </cell>
        </row>
        <row r="2042">
          <cell r="A2042" t="str">
            <v>MSW</v>
          </cell>
          <cell r="D2042">
            <v>12</v>
          </cell>
          <cell r="G2042">
            <v>0.39</v>
          </cell>
          <cell r="J2042">
            <v>25</v>
          </cell>
          <cell r="L2042" t="str">
            <v>RO</v>
          </cell>
        </row>
        <row r="2043">
          <cell r="A2043" t="str">
            <v>MSW</v>
          </cell>
          <cell r="D2043">
            <v>1</v>
          </cell>
          <cell r="G2043">
            <v>5.26</v>
          </cell>
          <cell r="J2043">
            <v>25</v>
          </cell>
          <cell r="L2043" t="str">
            <v>RO</v>
          </cell>
        </row>
        <row r="2044">
          <cell r="A2044" t="str">
            <v>MSW</v>
          </cell>
          <cell r="D2044">
            <v>1</v>
          </cell>
          <cell r="G2044">
            <v>3.97</v>
          </cell>
          <cell r="J2044">
            <v>25</v>
          </cell>
          <cell r="L2044" t="str">
            <v>RO</v>
          </cell>
        </row>
        <row r="2045">
          <cell r="A2045" t="str">
            <v>MSW</v>
          </cell>
          <cell r="D2045">
            <v>1</v>
          </cell>
          <cell r="G2045">
            <v>6.89</v>
          </cell>
          <cell r="J2045">
            <v>25</v>
          </cell>
          <cell r="L2045" t="str">
            <v>RO</v>
          </cell>
        </row>
        <row r="2046">
          <cell r="A2046" t="str">
            <v>MSW</v>
          </cell>
          <cell r="D2046">
            <v>1</v>
          </cell>
          <cell r="G2046">
            <v>2.7</v>
          </cell>
          <cell r="J2046">
            <v>25</v>
          </cell>
          <cell r="L2046" t="str">
            <v>RO</v>
          </cell>
        </row>
        <row r="2047">
          <cell r="A2047" t="str">
            <v>MSW</v>
          </cell>
          <cell r="D2047">
            <v>1</v>
          </cell>
          <cell r="G2047">
            <v>4.53</v>
          </cell>
          <cell r="J2047">
            <v>25</v>
          </cell>
          <cell r="L2047" t="str">
            <v>RO</v>
          </cell>
        </row>
        <row r="2048">
          <cell r="A2048" t="str">
            <v>MSW</v>
          </cell>
          <cell r="D2048">
            <v>2</v>
          </cell>
          <cell r="G2048">
            <v>4.55</v>
          </cell>
          <cell r="J2048">
            <v>25</v>
          </cell>
          <cell r="L2048" t="str">
            <v>RO</v>
          </cell>
        </row>
        <row r="2049">
          <cell r="A2049" t="str">
            <v>MSW</v>
          </cell>
          <cell r="D2049">
            <v>2</v>
          </cell>
          <cell r="G2049">
            <v>4.45</v>
          </cell>
          <cell r="J2049">
            <v>25</v>
          </cell>
          <cell r="L2049" t="str">
            <v>RO</v>
          </cell>
        </row>
        <row r="2050">
          <cell r="A2050" t="str">
            <v>MSW</v>
          </cell>
          <cell r="D2050">
            <v>2</v>
          </cell>
          <cell r="G2050">
            <v>4.12</v>
          </cell>
          <cell r="J2050">
            <v>25</v>
          </cell>
          <cell r="L2050" t="str">
            <v>RO</v>
          </cell>
        </row>
        <row r="2051">
          <cell r="A2051" t="str">
            <v>MSW</v>
          </cell>
          <cell r="D2051">
            <v>2</v>
          </cell>
          <cell r="G2051">
            <v>4.32</v>
          </cell>
          <cell r="J2051">
            <v>25</v>
          </cell>
          <cell r="L2051" t="str">
            <v>RO</v>
          </cell>
        </row>
        <row r="2052">
          <cell r="A2052" t="str">
            <v>MSW</v>
          </cell>
          <cell r="D2052">
            <v>3</v>
          </cell>
          <cell r="G2052">
            <v>4.71</v>
          </cell>
          <cell r="J2052">
            <v>25</v>
          </cell>
          <cell r="L2052" t="str">
            <v>RO</v>
          </cell>
        </row>
        <row r="2053">
          <cell r="A2053" t="str">
            <v>MSW</v>
          </cell>
          <cell r="D2053">
            <v>3</v>
          </cell>
          <cell r="G2053">
            <v>3.99</v>
          </cell>
          <cell r="J2053">
            <v>25</v>
          </cell>
          <cell r="L2053" t="str">
            <v>RO</v>
          </cell>
        </row>
        <row r="2054">
          <cell r="A2054" t="str">
            <v>MSW</v>
          </cell>
          <cell r="D2054">
            <v>3</v>
          </cell>
          <cell r="G2054">
            <v>4.1500000000000004</v>
          </cell>
          <cell r="J2054">
            <v>25</v>
          </cell>
          <cell r="L2054" t="str">
            <v>RO</v>
          </cell>
        </row>
        <row r="2055">
          <cell r="A2055" t="str">
            <v>MSW</v>
          </cell>
          <cell r="D2055">
            <v>3</v>
          </cell>
          <cell r="G2055">
            <v>4.41</v>
          </cell>
          <cell r="J2055">
            <v>25</v>
          </cell>
          <cell r="L2055" t="str">
            <v>RO</v>
          </cell>
        </row>
        <row r="2056">
          <cell r="A2056" t="str">
            <v>MSW</v>
          </cell>
          <cell r="D2056">
            <v>3</v>
          </cell>
          <cell r="G2056">
            <v>4.09</v>
          </cell>
          <cell r="J2056">
            <v>25</v>
          </cell>
          <cell r="L2056" t="str">
            <v>RO</v>
          </cell>
        </row>
        <row r="2057">
          <cell r="A2057" t="str">
            <v>MSW</v>
          </cell>
          <cell r="D2057">
            <v>4</v>
          </cell>
          <cell r="G2057">
            <v>4.72</v>
          </cell>
          <cell r="J2057">
            <v>25</v>
          </cell>
          <cell r="L2057" t="str">
            <v>RO</v>
          </cell>
        </row>
        <row r="2058">
          <cell r="A2058" t="str">
            <v>MSW</v>
          </cell>
          <cell r="D2058">
            <v>4</v>
          </cell>
          <cell r="G2058">
            <v>4.3899999999999997</v>
          </cell>
          <cell r="J2058">
            <v>25</v>
          </cell>
          <cell r="L2058" t="str">
            <v>RO</v>
          </cell>
        </row>
        <row r="2059">
          <cell r="A2059" t="str">
            <v>MSW</v>
          </cell>
          <cell r="D2059">
            <v>4</v>
          </cell>
          <cell r="G2059">
            <v>4.43</v>
          </cell>
          <cell r="J2059">
            <v>25</v>
          </cell>
          <cell r="L2059" t="str">
            <v>RO</v>
          </cell>
        </row>
        <row r="2060">
          <cell r="A2060" t="str">
            <v>MSW</v>
          </cell>
          <cell r="D2060">
            <v>4</v>
          </cell>
          <cell r="G2060">
            <v>4.41</v>
          </cell>
          <cell r="J2060">
            <v>25</v>
          </cell>
          <cell r="L2060" t="str">
            <v>RO</v>
          </cell>
        </row>
        <row r="2061">
          <cell r="A2061" t="str">
            <v>MSW</v>
          </cell>
          <cell r="D2061">
            <v>5</v>
          </cell>
          <cell r="G2061">
            <v>4.8600000000000003</v>
          </cell>
          <cell r="J2061">
            <v>25</v>
          </cell>
          <cell r="L2061" t="str">
            <v>RO</v>
          </cell>
        </row>
        <row r="2062">
          <cell r="A2062" t="str">
            <v>MSW</v>
          </cell>
          <cell r="D2062">
            <v>5</v>
          </cell>
          <cell r="G2062">
            <v>4.3600000000000003</v>
          </cell>
          <cell r="J2062">
            <v>25</v>
          </cell>
          <cell r="L2062" t="str">
            <v>RO</v>
          </cell>
        </row>
        <row r="2063">
          <cell r="A2063" t="str">
            <v>MSW</v>
          </cell>
          <cell r="D2063">
            <v>5</v>
          </cell>
          <cell r="G2063">
            <v>4.28</v>
          </cell>
          <cell r="J2063">
            <v>25</v>
          </cell>
          <cell r="L2063" t="str">
            <v>RO</v>
          </cell>
        </row>
        <row r="2064">
          <cell r="A2064" t="str">
            <v>MSW</v>
          </cell>
          <cell r="D2064">
            <v>5</v>
          </cell>
          <cell r="G2064">
            <v>4.7</v>
          </cell>
          <cell r="J2064">
            <v>25</v>
          </cell>
          <cell r="L2064" t="str">
            <v>RO</v>
          </cell>
        </row>
        <row r="2065">
          <cell r="A2065" t="str">
            <v>MSW</v>
          </cell>
          <cell r="D2065">
            <v>6</v>
          </cell>
          <cell r="G2065">
            <v>4.53</v>
          </cell>
          <cell r="J2065">
            <v>25</v>
          </cell>
          <cell r="L2065" t="str">
            <v>RO</v>
          </cell>
        </row>
        <row r="2066">
          <cell r="A2066" t="str">
            <v>MSW</v>
          </cell>
          <cell r="D2066">
            <v>6</v>
          </cell>
          <cell r="G2066">
            <v>4.68</v>
          </cell>
          <cell r="J2066">
            <v>25</v>
          </cell>
          <cell r="L2066" t="str">
            <v>RO</v>
          </cell>
        </row>
        <row r="2067">
          <cell r="A2067" t="str">
            <v>MSW</v>
          </cell>
          <cell r="D2067">
            <v>6</v>
          </cell>
          <cell r="G2067">
            <v>4.8099999999999996</v>
          </cell>
          <cell r="J2067">
            <v>25</v>
          </cell>
          <cell r="L2067" t="str">
            <v>RO</v>
          </cell>
        </row>
        <row r="2068">
          <cell r="A2068" t="str">
            <v>MSW</v>
          </cell>
          <cell r="D2068">
            <v>6</v>
          </cell>
          <cell r="G2068">
            <v>4.66</v>
          </cell>
          <cell r="J2068">
            <v>25</v>
          </cell>
          <cell r="L2068" t="str">
            <v>RO</v>
          </cell>
        </row>
        <row r="2069">
          <cell r="A2069" t="str">
            <v>MSW</v>
          </cell>
          <cell r="D2069">
            <v>6</v>
          </cell>
          <cell r="G2069">
            <v>4.88</v>
          </cell>
          <cell r="J2069">
            <v>25</v>
          </cell>
          <cell r="L2069" t="str">
            <v>RO</v>
          </cell>
        </row>
        <row r="2070">
          <cell r="A2070" t="str">
            <v>MSW</v>
          </cell>
          <cell r="D2070">
            <v>7</v>
          </cell>
          <cell r="G2070">
            <v>4.7699999999999996</v>
          </cell>
          <cell r="J2070">
            <v>25</v>
          </cell>
          <cell r="L2070" t="str">
            <v>RO</v>
          </cell>
        </row>
        <row r="2071">
          <cell r="A2071" t="str">
            <v>MSW</v>
          </cell>
          <cell r="D2071">
            <v>7</v>
          </cell>
          <cell r="G2071">
            <v>2.11</v>
          </cell>
          <cell r="J2071">
            <v>25</v>
          </cell>
          <cell r="L2071" t="str">
            <v>RO</v>
          </cell>
        </row>
        <row r="2072">
          <cell r="A2072" t="str">
            <v>MSW</v>
          </cell>
          <cell r="D2072">
            <v>7</v>
          </cell>
          <cell r="G2072">
            <v>8.5399999999999991</v>
          </cell>
          <cell r="J2072">
            <v>25</v>
          </cell>
          <cell r="L2072" t="str">
            <v>RO</v>
          </cell>
        </row>
        <row r="2073">
          <cell r="A2073" t="str">
            <v>MSW</v>
          </cell>
          <cell r="D2073">
            <v>7</v>
          </cell>
          <cell r="G2073">
            <v>5.05</v>
          </cell>
          <cell r="J2073">
            <v>25</v>
          </cell>
          <cell r="L2073" t="str">
            <v>RO</v>
          </cell>
        </row>
        <row r="2074">
          <cell r="A2074" t="str">
            <v>MSW</v>
          </cell>
          <cell r="D2074">
            <v>8</v>
          </cell>
          <cell r="G2074">
            <v>4.5199999999999996</v>
          </cell>
          <cell r="J2074">
            <v>25</v>
          </cell>
          <cell r="L2074" t="str">
            <v>RO</v>
          </cell>
        </row>
        <row r="2075">
          <cell r="A2075" t="str">
            <v>MSW</v>
          </cell>
          <cell r="D2075">
            <v>8</v>
          </cell>
          <cell r="G2075">
            <v>4.71</v>
          </cell>
          <cell r="J2075">
            <v>25</v>
          </cell>
          <cell r="L2075" t="str">
            <v>RO</v>
          </cell>
        </row>
        <row r="2076">
          <cell r="A2076" t="str">
            <v>MSW</v>
          </cell>
          <cell r="D2076">
            <v>8</v>
          </cell>
          <cell r="G2076">
            <v>4.28</v>
          </cell>
          <cell r="J2076">
            <v>25</v>
          </cell>
          <cell r="L2076" t="str">
            <v>RO</v>
          </cell>
        </row>
        <row r="2077">
          <cell r="A2077" t="str">
            <v>MSW</v>
          </cell>
          <cell r="D2077">
            <v>8</v>
          </cell>
          <cell r="G2077">
            <v>4.9800000000000004</v>
          </cell>
          <cell r="J2077">
            <v>25</v>
          </cell>
          <cell r="L2077" t="str">
            <v>RO</v>
          </cell>
        </row>
        <row r="2078">
          <cell r="A2078" t="str">
            <v>MSW</v>
          </cell>
          <cell r="D2078">
            <v>9</v>
          </cell>
          <cell r="G2078">
            <v>5.01</v>
          </cell>
          <cell r="J2078">
            <v>25</v>
          </cell>
          <cell r="L2078" t="str">
            <v>RO</v>
          </cell>
        </row>
        <row r="2079">
          <cell r="A2079" t="str">
            <v>MSW</v>
          </cell>
          <cell r="D2079">
            <v>9</v>
          </cell>
          <cell r="G2079">
            <v>4.24</v>
          </cell>
          <cell r="J2079">
            <v>25</v>
          </cell>
          <cell r="L2079" t="str">
            <v>RO</v>
          </cell>
        </row>
        <row r="2080">
          <cell r="A2080" t="str">
            <v>MSW</v>
          </cell>
          <cell r="D2080">
            <v>9</v>
          </cell>
          <cell r="G2080">
            <v>4.2300000000000004</v>
          </cell>
          <cell r="J2080">
            <v>25</v>
          </cell>
          <cell r="L2080" t="str">
            <v>RO</v>
          </cell>
        </row>
        <row r="2081">
          <cell r="A2081" t="str">
            <v>MSW</v>
          </cell>
          <cell r="D2081">
            <v>9</v>
          </cell>
          <cell r="G2081">
            <v>4.1100000000000003</v>
          </cell>
          <cell r="J2081">
            <v>25</v>
          </cell>
          <cell r="L2081" t="str">
            <v>RO</v>
          </cell>
        </row>
        <row r="2082">
          <cell r="A2082" t="str">
            <v>MSW</v>
          </cell>
          <cell r="D2082">
            <v>9</v>
          </cell>
          <cell r="G2082">
            <v>4.33</v>
          </cell>
          <cell r="J2082">
            <v>25</v>
          </cell>
          <cell r="L2082" t="str">
            <v>RO</v>
          </cell>
        </row>
        <row r="2083">
          <cell r="A2083" t="str">
            <v>MSW</v>
          </cell>
          <cell r="D2083">
            <v>10</v>
          </cell>
          <cell r="G2083">
            <v>3.96</v>
          </cell>
          <cell r="J2083">
            <v>25</v>
          </cell>
          <cell r="L2083" t="str">
            <v>RO</v>
          </cell>
        </row>
        <row r="2084">
          <cell r="A2084" t="str">
            <v>MSW</v>
          </cell>
          <cell r="D2084">
            <v>10</v>
          </cell>
          <cell r="G2084">
            <v>3.92</v>
          </cell>
          <cell r="J2084">
            <v>25</v>
          </cell>
          <cell r="L2084" t="str">
            <v>RO</v>
          </cell>
        </row>
        <row r="2085">
          <cell r="A2085" t="str">
            <v>MSW</v>
          </cell>
          <cell r="D2085">
            <v>10</v>
          </cell>
          <cell r="G2085">
            <v>4.0599999999999996</v>
          </cell>
          <cell r="J2085">
            <v>25</v>
          </cell>
          <cell r="L2085" t="str">
            <v>RO</v>
          </cell>
        </row>
        <row r="2086">
          <cell r="A2086" t="str">
            <v>MSW</v>
          </cell>
          <cell r="D2086">
            <v>10</v>
          </cell>
          <cell r="G2086">
            <v>3.93</v>
          </cell>
          <cell r="J2086">
            <v>25</v>
          </cell>
          <cell r="L2086" t="str">
            <v>RO</v>
          </cell>
        </row>
        <row r="2087">
          <cell r="A2087" t="str">
            <v>MSW</v>
          </cell>
          <cell r="D2087">
            <v>11</v>
          </cell>
          <cell r="G2087">
            <v>4.42</v>
          </cell>
          <cell r="J2087">
            <v>25</v>
          </cell>
          <cell r="L2087" t="str">
            <v>RO</v>
          </cell>
        </row>
        <row r="2088">
          <cell r="A2088" t="str">
            <v>MSW</v>
          </cell>
          <cell r="D2088">
            <v>11</v>
          </cell>
          <cell r="G2088">
            <v>3.94</v>
          </cell>
          <cell r="J2088">
            <v>25</v>
          </cell>
          <cell r="L2088" t="str">
            <v>RO</v>
          </cell>
        </row>
        <row r="2089">
          <cell r="A2089" t="str">
            <v>MSW</v>
          </cell>
          <cell r="D2089">
            <v>11</v>
          </cell>
          <cell r="G2089">
            <v>3.99</v>
          </cell>
          <cell r="J2089">
            <v>25</v>
          </cell>
          <cell r="L2089" t="str">
            <v>RO</v>
          </cell>
        </row>
        <row r="2090">
          <cell r="A2090" t="str">
            <v>MSW</v>
          </cell>
          <cell r="D2090">
            <v>11</v>
          </cell>
          <cell r="G2090">
            <v>4.47</v>
          </cell>
          <cell r="J2090">
            <v>25</v>
          </cell>
          <cell r="L2090" t="str">
            <v>RO</v>
          </cell>
        </row>
        <row r="2091">
          <cell r="A2091" t="str">
            <v>MSW</v>
          </cell>
          <cell r="D2091">
            <v>12</v>
          </cell>
          <cell r="G2091">
            <v>4.04</v>
          </cell>
          <cell r="J2091">
            <v>25</v>
          </cell>
          <cell r="L2091" t="str">
            <v>RO</v>
          </cell>
        </row>
        <row r="2092">
          <cell r="A2092" t="str">
            <v>MSW</v>
          </cell>
          <cell r="D2092">
            <v>12</v>
          </cell>
          <cell r="G2092">
            <v>3.94</v>
          </cell>
          <cell r="J2092">
            <v>25</v>
          </cell>
          <cell r="L2092" t="str">
            <v>RO</v>
          </cell>
        </row>
        <row r="2093">
          <cell r="A2093" t="str">
            <v>MSW</v>
          </cell>
          <cell r="D2093">
            <v>12</v>
          </cell>
          <cell r="G2093">
            <v>3.87</v>
          </cell>
          <cell r="J2093">
            <v>25</v>
          </cell>
          <cell r="L2093" t="str">
            <v>RO</v>
          </cell>
        </row>
        <row r="2094">
          <cell r="A2094" t="str">
            <v>MSW</v>
          </cell>
          <cell r="D2094">
            <v>12</v>
          </cell>
          <cell r="G2094">
            <v>4.25</v>
          </cell>
          <cell r="J2094">
            <v>25</v>
          </cell>
          <cell r="L2094" t="str">
            <v>RO</v>
          </cell>
        </row>
        <row r="2095">
          <cell r="A2095" t="str">
            <v>MSW</v>
          </cell>
          <cell r="D2095">
            <v>12</v>
          </cell>
          <cell r="G2095">
            <v>4.59</v>
          </cell>
          <cell r="J2095">
            <v>25</v>
          </cell>
          <cell r="L2095" t="str">
            <v>RO</v>
          </cell>
        </row>
        <row r="2096">
          <cell r="A2096" t="str">
            <v>MSW</v>
          </cell>
          <cell r="D2096">
            <v>1</v>
          </cell>
          <cell r="G2096">
            <v>2.31</v>
          </cell>
          <cell r="J2096">
            <v>25</v>
          </cell>
          <cell r="L2096" t="str">
            <v>RO</v>
          </cell>
        </row>
        <row r="2097">
          <cell r="A2097" t="str">
            <v>MSW</v>
          </cell>
          <cell r="D2097">
            <v>2</v>
          </cell>
          <cell r="G2097">
            <v>1.7</v>
          </cell>
          <cell r="J2097">
            <v>25</v>
          </cell>
          <cell r="L2097" t="str">
            <v>RO</v>
          </cell>
        </row>
        <row r="2098">
          <cell r="A2098" t="str">
            <v>MSW</v>
          </cell>
          <cell r="D2098">
            <v>3</v>
          </cell>
          <cell r="G2098">
            <v>1.64</v>
          </cell>
          <cell r="J2098">
            <v>25</v>
          </cell>
          <cell r="L2098" t="str">
            <v>RO</v>
          </cell>
        </row>
        <row r="2099">
          <cell r="A2099" t="str">
            <v>MSW</v>
          </cell>
          <cell r="D2099">
            <v>3</v>
          </cell>
          <cell r="G2099">
            <v>2.9</v>
          </cell>
          <cell r="J2099">
            <v>25</v>
          </cell>
          <cell r="L2099" t="str">
            <v>RO</v>
          </cell>
        </row>
        <row r="2100">
          <cell r="A2100" t="str">
            <v>MSW</v>
          </cell>
          <cell r="D2100">
            <v>4</v>
          </cell>
          <cell r="G2100">
            <v>1.97</v>
          </cell>
          <cell r="J2100">
            <v>25</v>
          </cell>
          <cell r="L2100" t="str">
            <v>RO</v>
          </cell>
        </row>
        <row r="2101">
          <cell r="A2101" t="str">
            <v>MSW</v>
          </cell>
          <cell r="D2101">
            <v>5</v>
          </cell>
          <cell r="G2101">
            <v>1.56</v>
          </cell>
          <cell r="J2101">
            <v>25</v>
          </cell>
          <cell r="L2101" t="str">
            <v>RO</v>
          </cell>
        </row>
        <row r="2102">
          <cell r="A2102" t="str">
            <v>MSW</v>
          </cell>
          <cell r="D2102">
            <v>6</v>
          </cell>
          <cell r="G2102">
            <v>2.4500000000000002</v>
          </cell>
          <cell r="J2102">
            <v>25</v>
          </cell>
          <cell r="L2102" t="str">
            <v>RO</v>
          </cell>
        </row>
        <row r="2103">
          <cell r="A2103" t="str">
            <v>MSW</v>
          </cell>
          <cell r="D2103">
            <v>8</v>
          </cell>
          <cell r="G2103">
            <v>1.78</v>
          </cell>
          <cell r="J2103">
            <v>25</v>
          </cell>
          <cell r="L2103" t="str">
            <v>RO</v>
          </cell>
        </row>
        <row r="2104">
          <cell r="A2104" t="str">
            <v>MSW</v>
          </cell>
          <cell r="D2104">
            <v>9</v>
          </cell>
          <cell r="G2104">
            <v>1.62</v>
          </cell>
          <cell r="J2104">
            <v>25</v>
          </cell>
          <cell r="L2104" t="str">
            <v>RO</v>
          </cell>
        </row>
        <row r="2105">
          <cell r="A2105" t="str">
            <v>MSW</v>
          </cell>
          <cell r="D2105">
            <v>10</v>
          </cell>
          <cell r="G2105">
            <v>1.76</v>
          </cell>
          <cell r="J2105">
            <v>25</v>
          </cell>
          <cell r="L2105" t="str">
            <v>RO</v>
          </cell>
        </row>
        <row r="2106">
          <cell r="A2106" t="str">
            <v>MSW</v>
          </cell>
          <cell r="D2106">
            <v>11</v>
          </cell>
          <cell r="G2106">
            <v>1.72</v>
          </cell>
          <cell r="J2106">
            <v>25</v>
          </cell>
          <cell r="L2106" t="str">
            <v>RO</v>
          </cell>
        </row>
        <row r="2107">
          <cell r="A2107" t="str">
            <v>MSW</v>
          </cell>
          <cell r="D2107">
            <v>12</v>
          </cell>
          <cell r="G2107">
            <v>1.86</v>
          </cell>
          <cell r="J2107">
            <v>25</v>
          </cell>
          <cell r="L2107" t="str">
            <v>RO</v>
          </cell>
        </row>
        <row r="2108">
          <cell r="A2108" t="str">
            <v>MSW</v>
          </cell>
          <cell r="D2108">
            <v>1</v>
          </cell>
          <cell r="G2108">
            <v>6.66</v>
          </cell>
          <cell r="J2108">
            <v>25</v>
          </cell>
          <cell r="L2108" t="str">
            <v>RO</v>
          </cell>
        </row>
        <row r="2109">
          <cell r="A2109" t="str">
            <v>MSW</v>
          </cell>
          <cell r="D2109">
            <v>1</v>
          </cell>
          <cell r="G2109">
            <v>3.43</v>
          </cell>
          <cell r="J2109">
            <v>25</v>
          </cell>
          <cell r="L2109" t="str">
            <v>RO</v>
          </cell>
        </row>
        <row r="2110">
          <cell r="A2110" t="str">
            <v>MSW</v>
          </cell>
          <cell r="D2110">
            <v>1</v>
          </cell>
          <cell r="G2110">
            <v>5.89</v>
          </cell>
          <cell r="J2110">
            <v>25</v>
          </cell>
          <cell r="L2110" t="str">
            <v>RO</v>
          </cell>
        </row>
        <row r="2111">
          <cell r="A2111" t="str">
            <v>MSW</v>
          </cell>
          <cell r="D2111">
            <v>1</v>
          </cell>
          <cell r="G2111">
            <v>3.3</v>
          </cell>
          <cell r="J2111">
            <v>25</v>
          </cell>
          <cell r="L2111" t="str">
            <v>RO</v>
          </cell>
        </row>
        <row r="2112">
          <cell r="A2112" t="str">
            <v>MSW</v>
          </cell>
          <cell r="D2112">
            <v>1</v>
          </cell>
          <cell r="G2112">
            <v>4.28</v>
          </cell>
          <cell r="J2112">
            <v>25</v>
          </cell>
          <cell r="L2112" t="str">
            <v>RO</v>
          </cell>
        </row>
        <row r="2113">
          <cell r="A2113" t="str">
            <v>MSW</v>
          </cell>
          <cell r="D2113">
            <v>2</v>
          </cell>
          <cell r="G2113">
            <v>4.8899999999999997</v>
          </cell>
          <cell r="J2113">
            <v>25</v>
          </cell>
          <cell r="L2113" t="str">
            <v>RO</v>
          </cell>
        </row>
        <row r="2114">
          <cell r="A2114" t="str">
            <v>MSW</v>
          </cell>
          <cell r="D2114">
            <v>2</v>
          </cell>
          <cell r="G2114">
            <v>3.9</v>
          </cell>
          <cell r="J2114">
            <v>25</v>
          </cell>
          <cell r="L2114" t="str">
            <v>RO</v>
          </cell>
        </row>
        <row r="2115">
          <cell r="A2115" t="str">
            <v>MSW</v>
          </cell>
          <cell r="D2115">
            <v>2</v>
          </cell>
          <cell r="G2115">
            <v>4.0999999999999996</v>
          </cell>
          <cell r="J2115">
            <v>25</v>
          </cell>
          <cell r="L2115" t="str">
            <v>RO</v>
          </cell>
        </row>
        <row r="2116">
          <cell r="A2116" t="str">
            <v>MSW</v>
          </cell>
          <cell r="D2116">
            <v>2</v>
          </cell>
          <cell r="G2116">
            <v>4.4400000000000004</v>
          </cell>
          <cell r="J2116">
            <v>25</v>
          </cell>
          <cell r="L2116" t="str">
            <v>RO</v>
          </cell>
        </row>
        <row r="2117">
          <cell r="A2117" t="str">
            <v>MSW</v>
          </cell>
          <cell r="D2117">
            <v>3</v>
          </cell>
          <cell r="G2117">
            <v>5</v>
          </cell>
          <cell r="J2117">
            <v>25</v>
          </cell>
          <cell r="L2117" t="str">
            <v>RO</v>
          </cell>
        </row>
        <row r="2118">
          <cell r="A2118" t="str">
            <v>MSW</v>
          </cell>
          <cell r="D2118">
            <v>3</v>
          </cell>
          <cell r="G2118">
            <v>4.72</v>
          </cell>
          <cell r="J2118">
            <v>25</v>
          </cell>
          <cell r="L2118" t="str">
            <v>RO</v>
          </cell>
        </row>
        <row r="2119">
          <cell r="A2119" t="str">
            <v>MSW</v>
          </cell>
          <cell r="D2119">
            <v>3</v>
          </cell>
          <cell r="G2119">
            <v>5.0999999999999996</v>
          </cell>
          <cell r="J2119">
            <v>25</v>
          </cell>
          <cell r="L2119" t="str">
            <v>RO</v>
          </cell>
        </row>
        <row r="2120">
          <cell r="A2120" t="str">
            <v>MSW</v>
          </cell>
          <cell r="D2120">
            <v>3</v>
          </cell>
          <cell r="G2120">
            <v>4.33</v>
          </cell>
          <cell r="J2120">
            <v>25</v>
          </cell>
          <cell r="L2120" t="str">
            <v>RO</v>
          </cell>
        </row>
        <row r="2121">
          <cell r="A2121" t="str">
            <v>MSW</v>
          </cell>
          <cell r="D2121">
            <v>4</v>
          </cell>
          <cell r="G2121">
            <v>8.83</v>
          </cell>
          <cell r="J2121">
            <v>25</v>
          </cell>
          <cell r="L2121" t="str">
            <v>RO</v>
          </cell>
        </row>
        <row r="2122">
          <cell r="A2122" t="str">
            <v>MSW</v>
          </cell>
          <cell r="D2122">
            <v>4</v>
          </cell>
          <cell r="G2122">
            <v>4.3099999999999996</v>
          </cell>
          <cell r="J2122">
            <v>25</v>
          </cell>
          <cell r="L2122" t="str">
            <v>RO</v>
          </cell>
        </row>
        <row r="2123">
          <cell r="A2123" t="str">
            <v>MSW</v>
          </cell>
          <cell r="D2123">
            <v>4</v>
          </cell>
          <cell r="G2123">
            <v>4.6900000000000004</v>
          </cell>
          <cell r="J2123">
            <v>25</v>
          </cell>
          <cell r="L2123" t="str">
            <v>RO</v>
          </cell>
        </row>
        <row r="2124">
          <cell r="A2124" t="str">
            <v>MSW</v>
          </cell>
          <cell r="D2124">
            <v>4</v>
          </cell>
          <cell r="G2124">
            <v>4.78</v>
          </cell>
          <cell r="J2124">
            <v>25</v>
          </cell>
          <cell r="L2124" t="str">
            <v>RO</v>
          </cell>
        </row>
        <row r="2125">
          <cell r="A2125" t="str">
            <v>MSW</v>
          </cell>
          <cell r="D2125">
            <v>5</v>
          </cell>
          <cell r="G2125">
            <v>4.5</v>
          </cell>
          <cell r="J2125">
            <v>25</v>
          </cell>
          <cell r="L2125" t="str">
            <v>RO</v>
          </cell>
        </row>
        <row r="2126">
          <cell r="A2126" t="str">
            <v>MSW</v>
          </cell>
          <cell r="D2126">
            <v>5</v>
          </cell>
          <cell r="G2126">
            <v>4.46</v>
          </cell>
          <cell r="J2126">
            <v>25</v>
          </cell>
          <cell r="L2126" t="str">
            <v>RO</v>
          </cell>
        </row>
        <row r="2127">
          <cell r="A2127" t="str">
            <v>MSW</v>
          </cell>
          <cell r="D2127">
            <v>5</v>
          </cell>
          <cell r="G2127">
            <v>4.6100000000000003</v>
          </cell>
          <cell r="J2127">
            <v>25</v>
          </cell>
          <cell r="L2127" t="str">
            <v>RO</v>
          </cell>
        </row>
        <row r="2128">
          <cell r="A2128" t="str">
            <v>MSW</v>
          </cell>
          <cell r="D2128">
            <v>5</v>
          </cell>
          <cell r="G2128">
            <v>4.67</v>
          </cell>
          <cell r="J2128">
            <v>25</v>
          </cell>
          <cell r="L2128" t="str">
            <v>RO</v>
          </cell>
        </row>
        <row r="2129">
          <cell r="A2129" t="str">
            <v>MSW</v>
          </cell>
          <cell r="D2129">
            <v>6</v>
          </cell>
          <cell r="G2129">
            <v>4.68</v>
          </cell>
          <cell r="J2129">
            <v>25</v>
          </cell>
          <cell r="L2129" t="str">
            <v>RO</v>
          </cell>
        </row>
        <row r="2130">
          <cell r="A2130" t="str">
            <v>MSW</v>
          </cell>
          <cell r="D2130">
            <v>6</v>
          </cell>
          <cell r="G2130">
            <v>4.6500000000000004</v>
          </cell>
          <cell r="J2130">
            <v>25</v>
          </cell>
          <cell r="L2130" t="str">
            <v>RO</v>
          </cell>
        </row>
        <row r="2131">
          <cell r="A2131" t="str">
            <v>MSW</v>
          </cell>
          <cell r="D2131">
            <v>6</v>
          </cell>
          <cell r="G2131">
            <v>5.31</v>
          </cell>
          <cell r="J2131">
            <v>25</v>
          </cell>
          <cell r="L2131" t="str">
            <v>RO</v>
          </cell>
        </row>
        <row r="2132">
          <cell r="A2132" t="str">
            <v>MSW</v>
          </cell>
          <cell r="D2132">
            <v>6</v>
          </cell>
          <cell r="G2132">
            <v>5.18</v>
          </cell>
          <cell r="J2132">
            <v>25</v>
          </cell>
          <cell r="L2132" t="str">
            <v>RO</v>
          </cell>
        </row>
        <row r="2133">
          <cell r="A2133" t="str">
            <v>MSW</v>
          </cell>
          <cell r="D2133">
            <v>7</v>
          </cell>
          <cell r="G2133">
            <v>5.71</v>
          </cell>
          <cell r="J2133">
            <v>25</v>
          </cell>
          <cell r="L2133" t="str">
            <v>RO</v>
          </cell>
        </row>
        <row r="2134">
          <cell r="A2134" t="str">
            <v>MSW</v>
          </cell>
          <cell r="D2134">
            <v>7</v>
          </cell>
          <cell r="G2134">
            <v>5.12</v>
          </cell>
          <cell r="J2134">
            <v>25</v>
          </cell>
          <cell r="L2134" t="str">
            <v>RO</v>
          </cell>
        </row>
        <row r="2135">
          <cell r="A2135" t="str">
            <v>MSW</v>
          </cell>
          <cell r="D2135">
            <v>7</v>
          </cell>
          <cell r="G2135">
            <v>4.7</v>
          </cell>
          <cell r="J2135">
            <v>25</v>
          </cell>
          <cell r="L2135" t="str">
            <v>RO</v>
          </cell>
        </row>
        <row r="2136">
          <cell r="A2136" t="str">
            <v>MSW</v>
          </cell>
          <cell r="D2136">
            <v>7</v>
          </cell>
          <cell r="G2136">
            <v>4.55</v>
          </cell>
          <cell r="J2136">
            <v>25</v>
          </cell>
          <cell r="L2136" t="str">
            <v>RO</v>
          </cell>
        </row>
        <row r="2137">
          <cell r="A2137" t="str">
            <v>MSW</v>
          </cell>
          <cell r="D2137">
            <v>7</v>
          </cell>
          <cell r="G2137">
            <v>4.4800000000000004</v>
          </cell>
          <cell r="J2137">
            <v>25</v>
          </cell>
          <cell r="L2137" t="str">
            <v>RO</v>
          </cell>
        </row>
        <row r="2138">
          <cell r="A2138" t="str">
            <v>MSW</v>
          </cell>
          <cell r="D2138">
            <v>8</v>
          </cell>
          <cell r="G2138">
            <v>4.93</v>
          </cell>
          <cell r="J2138">
            <v>25</v>
          </cell>
          <cell r="L2138" t="str">
            <v>RO</v>
          </cell>
        </row>
        <row r="2139">
          <cell r="A2139" t="str">
            <v>MSW</v>
          </cell>
          <cell r="D2139">
            <v>8</v>
          </cell>
          <cell r="G2139">
            <v>4.67</v>
          </cell>
          <cell r="J2139">
            <v>25</v>
          </cell>
          <cell r="L2139" t="str">
            <v>RO</v>
          </cell>
        </row>
        <row r="2140">
          <cell r="A2140" t="str">
            <v>MSW</v>
          </cell>
          <cell r="D2140">
            <v>8</v>
          </cell>
          <cell r="G2140">
            <v>4.43</v>
          </cell>
          <cell r="J2140">
            <v>25</v>
          </cell>
          <cell r="L2140" t="str">
            <v>RO</v>
          </cell>
        </row>
        <row r="2141">
          <cell r="A2141" t="str">
            <v>MSW</v>
          </cell>
          <cell r="D2141">
            <v>8</v>
          </cell>
          <cell r="G2141">
            <v>4.6900000000000004</v>
          </cell>
          <cell r="J2141">
            <v>25</v>
          </cell>
          <cell r="L2141" t="str">
            <v>RO</v>
          </cell>
        </row>
        <row r="2142">
          <cell r="A2142" t="str">
            <v>MSW</v>
          </cell>
          <cell r="D2142">
            <v>9</v>
          </cell>
          <cell r="G2142">
            <v>4.95</v>
          </cell>
          <cell r="J2142">
            <v>25</v>
          </cell>
          <cell r="L2142" t="str">
            <v>RO</v>
          </cell>
        </row>
        <row r="2143">
          <cell r="A2143" t="str">
            <v>MSW</v>
          </cell>
          <cell r="D2143">
            <v>9</v>
          </cell>
          <cell r="G2143">
            <v>4.6399999999999997</v>
          </cell>
          <cell r="J2143">
            <v>25</v>
          </cell>
          <cell r="L2143" t="str">
            <v>RO</v>
          </cell>
        </row>
        <row r="2144">
          <cell r="A2144" t="str">
            <v>MSW</v>
          </cell>
          <cell r="D2144">
            <v>9</v>
          </cell>
          <cell r="G2144">
            <v>6.47</v>
          </cell>
          <cell r="J2144">
            <v>25</v>
          </cell>
          <cell r="L2144" t="str">
            <v>RO</v>
          </cell>
        </row>
        <row r="2145">
          <cell r="A2145" t="str">
            <v>MSW</v>
          </cell>
          <cell r="D2145">
            <v>9</v>
          </cell>
          <cell r="G2145">
            <v>4.74</v>
          </cell>
          <cell r="J2145">
            <v>25</v>
          </cell>
          <cell r="L2145" t="str">
            <v>RO</v>
          </cell>
        </row>
        <row r="2146">
          <cell r="A2146" t="str">
            <v>MSW</v>
          </cell>
          <cell r="D2146">
            <v>9</v>
          </cell>
          <cell r="G2146">
            <v>5.24</v>
          </cell>
          <cell r="J2146">
            <v>25</v>
          </cell>
          <cell r="L2146" t="str">
            <v>RO</v>
          </cell>
        </row>
        <row r="2147">
          <cell r="A2147" t="str">
            <v>MSW</v>
          </cell>
          <cell r="D2147">
            <v>10</v>
          </cell>
          <cell r="G2147">
            <v>4.38</v>
          </cell>
          <cell r="J2147">
            <v>25</v>
          </cell>
          <cell r="L2147" t="str">
            <v>RO</v>
          </cell>
        </row>
        <row r="2148">
          <cell r="A2148" t="str">
            <v>MSW</v>
          </cell>
          <cell r="D2148">
            <v>10</v>
          </cell>
          <cell r="G2148">
            <v>4.3600000000000003</v>
          </cell>
          <cell r="J2148">
            <v>25</v>
          </cell>
          <cell r="L2148" t="str">
            <v>RO</v>
          </cell>
        </row>
        <row r="2149">
          <cell r="A2149" t="str">
            <v>MSW</v>
          </cell>
          <cell r="D2149">
            <v>10</v>
          </cell>
          <cell r="G2149">
            <v>4.79</v>
          </cell>
          <cell r="J2149">
            <v>25</v>
          </cell>
          <cell r="L2149" t="str">
            <v>RO</v>
          </cell>
        </row>
        <row r="2150">
          <cell r="A2150" t="str">
            <v>MSW</v>
          </cell>
          <cell r="D2150">
            <v>10</v>
          </cell>
          <cell r="G2150">
            <v>4.9800000000000004</v>
          </cell>
          <cell r="J2150">
            <v>25</v>
          </cell>
          <cell r="L2150" t="str">
            <v>RO</v>
          </cell>
        </row>
        <row r="2151">
          <cell r="A2151" t="str">
            <v>MSW</v>
          </cell>
          <cell r="D2151">
            <v>11</v>
          </cell>
          <cell r="G2151">
            <v>6.54</v>
          </cell>
          <cell r="J2151">
            <v>25</v>
          </cell>
          <cell r="L2151" t="str">
            <v>RO</v>
          </cell>
        </row>
        <row r="2152">
          <cell r="A2152" t="str">
            <v>MSW</v>
          </cell>
          <cell r="D2152">
            <v>11</v>
          </cell>
          <cell r="G2152">
            <v>3.01</v>
          </cell>
          <cell r="J2152">
            <v>25</v>
          </cell>
          <cell r="L2152" t="str">
            <v>RO</v>
          </cell>
        </row>
        <row r="2153">
          <cell r="A2153" t="str">
            <v>MSW</v>
          </cell>
          <cell r="D2153">
            <v>11</v>
          </cell>
          <cell r="G2153">
            <v>4.13</v>
          </cell>
          <cell r="J2153">
            <v>25</v>
          </cell>
          <cell r="L2153" t="str">
            <v>RO</v>
          </cell>
        </row>
        <row r="2154">
          <cell r="A2154" t="str">
            <v>MSW</v>
          </cell>
          <cell r="D2154">
            <v>11</v>
          </cell>
          <cell r="G2154">
            <v>4.47</v>
          </cell>
          <cell r="J2154">
            <v>25</v>
          </cell>
          <cell r="L2154" t="str">
            <v>RO</v>
          </cell>
        </row>
        <row r="2155">
          <cell r="A2155" t="str">
            <v>MSW</v>
          </cell>
          <cell r="D2155">
            <v>12</v>
          </cell>
          <cell r="G2155">
            <v>5.41</v>
          </cell>
          <cell r="J2155">
            <v>25</v>
          </cell>
          <cell r="L2155" t="str">
            <v>RO</v>
          </cell>
        </row>
        <row r="2156">
          <cell r="A2156" t="str">
            <v>MSW</v>
          </cell>
          <cell r="D2156">
            <v>12</v>
          </cell>
          <cell r="G2156">
            <v>4.4800000000000004</v>
          </cell>
          <cell r="J2156">
            <v>25</v>
          </cell>
          <cell r="L2156" t="str">
            <v>RO</v>
          </cell>
        </row>
        <row r="2157">
          <cell r="A2157" t="str">
            <v>MSW</v>
          </cell>
          <cell r="D2157">
            <v>12</v>
          </cell>
          <cell r="G2157">
            <v>4.43</v>
          </cell>
          <cell r="J2157">
            <v>25</v>
          </cell>
          <cell r="L2157" t="str">
            <v>RO</v>
          </cell>
        </row>
        <row r="2158">
          <cell r="A2158" t="str">
            <v>MSW</v>
          </cell>
          <cell r="D2158">
            <v>12</v>
          </cell>
          <cell r="G2158">
            <v>5.29</v>
          </cell>
          <cell r="J2158">
            <v>25</v>
          </cell>
          <cell r="L2158" t="str">
            <v>RO</v>
          </cell>
        </row>
        <row r="2159">
          <cell r="A2159" t="str">
            <v>MSW</v>
          </cell>
          <cell r="D2159">
            <v>12</v>
          </cell>
          <cell r="G2159">
            <v>3.36</v>
          </cell>
          <cell r="J2159">
            <v>25</v>
          </cell>
          <cell r="L2159" t="str">
            <v>RO</v>
          </cell>
        </row>
        <row r="2160">
          <cell r="A2160" t="str">
            <v>MSW</v>
          </cell>
          <cell r="D2160">
            <v>1</v>
          </cell>
          <cell r="G2160">
            <v>0.81</v>
          </cell>
          <cell r="J2160">
            <v>25</v>
          </cell>
          <cell r="L2160" t="str">
            <v>RO</v>
          </cell>
        </row>
        <row r="2161">
          <cell r="A2161" t="str">
            <v>MSW</v>
          </cell>
          <cell r="D2161">
            <v>1</v>
          </cell>
          <cell r="G2161">
            <v>0.24</v>
          </cell>
          <cell r="J2161">
            <v>25</v>
          </cell>
          <cell r="L2161" t="str">
            <v>RO</v>
          </cell>
        </row>
        <row r="2162">
          <cell r="A2162" t="str">
            <v>MSW</v>
          </cell>
          <cell r="D2162">
            <v>2</v>
          </cell>
          <cell r="G2162">
            <v>0.68</v>
          </cell>
          <cell r="J2162">
            <v>25</v>
          </cell>
          <cell r="L2162" t="str">
            <v>RO</v>
          </cell>
        </row>
        <row r="2163">
          <cell r="A2163" t="str">
            <v>MSW</v>
          </cell>
          <cell r="D2163">
            <v>2</v>
          </cell>
          <cell r="G2163">
            <v>1.27</v>
          </cell>
          <cell r="J2163">
            <v>25</v>
          </cell>
          <cell r="L2163" t="str">
            <v>RO</v>
          </cell>
        </row>
        <row r="2164">
          <cell r="A2164" t="str">
            <v>MSW</v>
          </cell>
          <cell r="D2164">
            <v>2</v>
          </cell>
          <cell r="G2164">
            <v>2.12</v>
          </cell>
          <cell r="J2164">
            <v>25</v>
          </cell>
          <cell r="L2164" t="str">
            <v>RO</v>
          </cell>
        </row>
        <row r="2165">
          <cell r="A2165" t="str">
            <v>MSW</v>
          </cell>
          <cell r="D2165">
            <v>2</v>
          </cell>
          <cell r="G2165">
            <v>1.76</v>
          </cell>
          <cell r="J2165">
            <v>25</v>
          </cell>
          <cell r="L2165" t="str">
            <v>RO</v>
          </cell>
        </row>
        <row r="2166">
          <cell r="A2166" t="str">
            <v>MSW</v>
          </cell>
          <cell r="D2166">
            <v>3</v>
          </cell>
          <cell r="G2166">
            <v>1.85</v>
          </cell>
          <cell r="J2166">
            <v>25</v>
          </cell>
          <cell r="L2166" t="str">
            <v>RO</v>
          </cell>
        </row>
        <row r="2167">
          <cell r="A2167" t="str">
            <v>MSW</v>
          </cell>
          <cell r="D2167">
            <v>3</v>
          </cell>
          <cell r="G2167">
            <v>2.15</v>
          </cell>
          <cell r="J2167">
            <v>25</v>
          </cell>
          <cell r="L2167" t="str">
            <v>RO</v>
          </cell>
        </row>
        <row r="2168">
          <cell r="A2168" t="str">
            <v>MSW</v>
          </cell>
          <cell r="D2168">
            <v>4</v>
          </cell>
          <cell r="G2168">
            <v>0.64</v>
          </cell>
          <cell r="J2168">
            <v>25</v>
          </cell>
          <cell r="L2168" t="str">
            <v>RO</v>
          </cell>
        </row>
        <row r="2169">
          <cell r="A2169" t="str">
            <v>MSW</v>
          </cell>
          <cell r="D2169">
            <v>4</v>
          </cell>
          <cell r="G2169">
            <v>0.78</v>
          </cell>
          <cell r="J2169">
            <v>25</v>
          </cell>
          <cell r="L2169" t="str">
            <v>RO</v>
          </cell>
        </row>
        <row r="2170">
          <cell r="A2170" t="str">
            <v>MSW</v>
          </cell>
          <cell r="D2170">
            <v>5</v>
          </cell>
          <cell r="G2170">
            <v>0.76</v>
          </cell>
          <cell r="J2170">
            <v>25</v>
          </cell>
          <cell r="L2170" t="str">
            <v>RO</v>
          </cell>
        </row>
        <row r="2171">
          <cell r="A2171" t="str">
            <v>MSW</v>
          </cell>
          <cell r="D2171">
            <v>5</v>
          </cell>
          <cell r="G2171">
            <v>0.63</v>
          </cell>
          <cell r="J2171">
            <v>25</v>
          </cell>
          <cell r="L2171" t="str">
            <v>RO</v>
          </cell>
        </row>
        <row r="2172">
          <cell r="A2172" t="str">
            <v>MSW</v>
          </cell>
          <cell r="D2172">
            <v>6</v>
          </cell>
          <cell r="G2172">
            <v>0.92</v>
          </cell>
          <cell r="J2172">
            <v>25</v>
          </cell>
          <cell r="L2172" t="str">
            <v>RO</v>
          </cell>
        </row>
        <row r="2173">
          <cell r="A2173" t="str">
            <v>MSW</v>
          </cell>
          <cell r="D2173">
            <v>6</v>
          </cell>
          <cell r="G2173">
            <v>0.98</v>
          </cell>
          <cell r="J2173">
            <v>25</v>
          </cell>
          <cell r="L2173" t="str">
            <v>RO</v>
          </cell>
        </row>
        <row r="2174">
          <cell r="A2174" t="str">
            <v>MSW</v>
          </cell>
          <cell r="D2174">
            <v>7</v>
          </cell>
          <cell r="G2174">
            <v>0.51</v>
          </cell>
          <cell r="J2174">
            <v>25</v>
          </cell>
          <cell r="L2174" t="str">
            <v>RO</v>
          </cell>
        </row>
        <row r="2175">
          <cell r="A2175" t="str">
            <v>MSW</v>
          </cell>
          <cell r="D2175">
            <v>7</v>
          </cell>
          <cell r="G2175">
            <v>0.55000000000000004</v>
          </cell>
          <cell r="J2175">
            <v>25</v>
          </cell>
          <cell r="L2175" t="str">
            <v>RO</v>
          </cell>
        </row>
        <row r="2176">
          <cell r="A2176" t="str">
            <v>MSW</v>
          </cell>
          <cell r="D2176">
            <v>7</v>
          </cell>
          <cell r="G2176">
            <v>0.71</v>
          </cell>
          <cell r="J2176">
            <v>25</v>
          </cell>
          <cell r="L2176" t="str">
            <v>RO</v>
          </cell>
        </row>
        <row r="2177">
          <cell r="A2177" t="str">
            <v>MSW</v>
          </cell>
          <cell r="D2177">
            <v>8</v>
          </cell>
          <cell r="G2177">
            <v>0.89</v>
          </cell>
          <cell r="J2177">
            <v>25</v>
          </cell>
          <cell r="L2177" t="str">
            <v>RO</v>
          </cell>
        </row>
        <row r="2178">
          <cell r="A2178" t="str">
            <v>MSW</v>
          </cell>
          <cell r="D2178">
            <v>8</v>
          </cell>
          <cell r="G2178">
            <v>0.64</v>
          </cell>
          <cell r="J2178">
            <v>25</v>
          </cell>
          <cell r="L2178" t="str">
            <v>RO</v>
          </cell>
        </row>
        <row r="2179">
          <cell r="A2179" t="str">
            <v>MSW</v>
          </cell>
          <cell r="D2179">
            <v>9</v>
          </cell>
          <cell r="G2179">
            <v>1.1000000000000001</v>
          </cell>
          <cell r="J2179">
            <v>25</v>
          </cell>
          <cell r="L2179" t="str">
            <v>RO</v>
          </cell>
        </row>
        <row r="2180">
          <cell r="A2180" t="str">
            <v>MSW</v>
          </cell>
          <cell r="D2180">
            <v>9</v>
          </cell>
          <cell r="G2180">
            <v>0.62</v>
          </cell>
          <cell r="J2180">
            <v>25</v>
          </cell>
          <cell r="L2180" t="str">
            <v>RO</v>
          </cell>
        </row>
        <row r="2181">
          <cell r="A2181" t="str">
            <v>MSW</v>
          </cell>
          <cell r="D2181">
            <v>9</v>
          </cell>
          <cell r="G2181">
            <v>0.77</v>
          </cell>
          <cell r="J2181">
            <v>25</v>
          </cell>
          <cell r="L2181" t="str">
            <v>RO</v>
          </cell>
        </row>
        <row r="2182">
          <cell r="A2182" t="str">
            <v>MSW</v>
          </cell>
          <cell r="D2182">
            <v>10</v>
          </cell>
          <cell r="G2182">
            <v>2.23</v>
          </cell>
          <cell r="J2182">
            <v>25</v>
          </cell>
          <cell r="L2182" t="str">
            <v>RO</v>
          </cell>
        </row>
        <row r="2183">
          <cell r="A2183" t="str">
            <v>MSW</v>
          </cell>
          <cell r="D2183">
            <v>10</v>
          </cell>
          <cell r="G2183">
            <v>0.67</v>
          </cell>
          <cell r="J2183">
            <v>25</v>
          </cell>
          <cell r="L2183" t="str">
            <v>RO</v>
          </cell>
        </row>
        <row r="2184">
          <cell r="A2184" t="str">
            <v>MSW</v>
          </cell>
          <cell r="D2184">
            <v>11</v>
          </cell>
          <cell r="G2184">
            <v>0.63</v>
          </cell>
          <cell r="J2184">
            <v>25</v>
          </cell>
          <cell r="L2184" t="str">
            <v>RO</v>
          </cell>
        </row>
        <row r="2185">
          <cell r="A2185" t="str">
            <v>MSW</v>
          </cell>
          <cell r="D2185">
            <v>11</v>
          </cell>
          <cell r="G2185">
            <v>0.63</v>
          </cell>
          <cell r="J2185">
            <v>25</v>
          </cell>
          <cell r="L2185" t="str">
            <v>RO</v>
          </cell>
        </row>
        <row r="2186">
          <cell r="A2186" t="str">
            <v>MSW</v>
          </cell>
          <cell r="D2186">
            <v>12</v>
          </cell>
          <cell r="G2186">
            <v>0.98</v>
          </cell>
          <cell r="J2186">
            <v>25</v>
          </cell>
          <cell r="L2186" t="str">
            <v>RO</v>
          </cell>
        </row>
        <row r="2187">
          <cell r="A2187" t="str">
            <v>MSW</v>
          </cell>
          <cell r="D2187">
            <v>12</v>
          </cell>
          <cell r="G2187">
            <v>0.97</v>
          </cell>
          <cell r="J2187">
            <v>25</v>
          </cell>
          <cell r="L2187" t="str">
            <v>RO</v>
          </cell>
        </row>
        <row r="2188">
          <cell r="A2188" t="str">
            <v>MSW</v>
          </cell>
          <cell r="D2188">
            <v>12</v>
          </cell>
          <cell r="G2188">
            <v>0.81</v>
          </cell>
          <cell r="J2188">
            <v>25</v>
          </cell>
          <cell r="L2188" t="str">
            <v>RO</v>
          </cell>
        </row>
        <row r="2189">
          <cell r="A2189" t="str">
            <v>MSW</v>
          </cell>
          <cell r="D2189">
            <v>1</v>
          </cell>
          <cell r="G2189">
            <v>4.82</v>
          </cell>
          <cell r="J2189">
            <v>25</v>
          </cell>
          <cell r="L2189" t="str">
            <v>RO</v>
          </cell>
        </row>
        <row r="2190">
          <cell r="A2190" t="str">
            <v>MSW</v>
          </cell>
          <cell r="D2190">
            <v>1</v>
          </cell>
          <cell r="G2190">
            <v>4.57</v>
          </cell>
          <cell r="J2190">
            <v>25</v>
          </cell>
          <cell r="L2190" t="str">
            <v>RO</v>
          </cell>
        </row>
        <row r="2191">
          <cell r="A2191" t="str">
            <v>MSW</v>
          </cell>
          <cell r="D2191">
            <v>1</v>
          </cell>
          <cell r="G2191">
            <v>4.42</v>
          </cell>
          <cell r="J2191">
            <v>25</v>
          </cell>
          <cell r="L2191" t="str">
            <v>RO</v>
          </cell>
        </row>
        <row r="2192">
          <cell r="A2192" t="str">
            <v>MSW</v>
          </cell>
          <cell r="D2192">
            <v>1</v>
          </cell>
          <cell r="G2192">
            <v>4.45</v>
          </cell>
          <cell r="J2192">
            <v>25</v>
          </cell>
          <cell r="L2192" t="str">
            <v>RO</v>
          </cell>
        </row>
        <row r="2193">
          <cell r="A2193" t="str">
            <v>MSW</v>
          </cell>
          <cell r="D2193">
            <v>2</v>
          </cell>
          <cell r="G2193">
            <v>3.84</v>
          </cell>
          <cell r="J2193">
            <v>25</v>
          </cell>
          <cell r="L2193" t="str">
            <v>RO</v>
          </cell>
        </row>
        <row r="2194">
          <cell r="A2194" t="str">
            <v>MSW</v>
          </cell>
          <cell r="D2194">
            <v>2</v>
          </cell>
          <cell r="G2194">
            <v>4.04</v>
          </cell>
          <cell r="J2194">
            <v>25</v>
          </cell>
          <cell r="L2194" t="str">
            <v>RO</v>
          </cell>
        </row>
        <row r="2195">
          <cell r="A2195" t="str">
            <v>MSW</v>
          </cell>
          <cell r="D2195">
            <v>2</v>
          </cell>
          <cell r="G2195">
            <v>4.2699999999999996</v>
          </cell>
          <cell r="J2195">
            <v>25</v>
          </cell>
          <cell r="L2195" t="str">
            <v>RO</v>
          </cell>
        </row>
        <row r="2196">
          <cell r="A2196" t="str">
            <v>MSW</v>
          </cell>
          <cell r="D2196">
            <v>2</v>
          </cell>
          <cell r="G2196">
            <v>4.29</v>
          </cell>
          <cell r="J2196">
            <v>25</v>
          </cell>
          <cell r="L2196" t="str">
            <v>RO</v>
          </cell>
        </row>
        <row r="2197">
          <cell r="A2197" t="str">
            <v>MSW</v>
          </cell>
          <cell r="D2197">
            <v>3</v>
          </cell>
          <cell r="G2197">
            <v>4.26</v>
          </cell>
          <cell r="J2197">
            <v>25</v>
          </cell>
          <cell r="L2197" t="str">
            <v>RO</v>
          </cell>
        </row>
        <row r="2198">
          <cell r="A2198" t="str">
            <v>MSW</v>
          </cell>
          <cell r="D2198">
            <v>3</v>
          </cell>
          <cell r="G2198">
            <v>3.85</v>
          </cell>
          <cell r="J2198">
            <v>25</v>
          </cell>
          <cell r="L2198" t="str">
            <v>RO</v>
          </cell>
        </row>
        <row r="2199">
          <cell r="A2199" t="str">
            <v>MSW</v>
          </cell>
          <cell r="D2199">
            <v>3</v>
          </cell>
          <cell r="G2199">
            <v>3.8</v>
          </cell>
          <cell r="J2199">
            <v>25</v>
          </cell>
          <cell r="L2199" t="str">
            <v>RO</v>
          </cell>
        </row>
        <row r="2200">
          <cell r="A2200" t="str">
            <v>MSW</v>
          </cell>
          <cell r="D2200">
            <v>3</v>
          </cell>
          <cell r="G2200">
            <v>3.7</v>
          </cell>
          <cell r="J2200">
            <v>25</v>
          </cell>
          <cell r="L2200" t="str">
            <v>RO</v>
          </cell>
        </row>
        <row r="2201">
          <cell r="A2201" t="str">
            <v>MSW</v>
          </cell>
          <cell r="D2201">
            <v>3</v>
          </cell>
          <cell r="G2201">
            <v>3.91</v>
          </cell>
          <cell r="J2201">
            <v>25</v>
          </cell>
          <cell r="L2201" t="str">
            <v>RO</v>
          </cell>
        </row>
        <row r="2202">
          <cell r="A2202" t="str">
            <v>MSW</v>
          </cell>
          <cell r="D2202">
            <v>4</v>
          </cell>
          <cell r="G2202">
            <v>4.3</v>
          </cell>
          <cell r="J2202">
            <v>25</v>
          </cell>
          <cell r="L2202" t="str">
            <v>RO</v>
          </cell>
        </row>
        <row r="2203">
          <cell r="A2203" t="str">
            <v>MSW</v>
          </cell>
          <cell r="D2203">
            <v>4</v>
          </cell>
          <cell r="G2203">
            <v>3.89</v>
          </cell>
          <cell r="J2203">
            <v>25</v>
          </cell>
          <cell r="L2203" t="str">
            <v>RO</v>
          </cell>
        </row>
        <row r="2204">
          <cell r="A2204" t="str">
            <v>MSW</v>
          </cell>
          <cell r="D2204">
            <v>4</v>
          </cell>
          <cell r="G2204">
            <v>2.19</v>
          </cell>
          <cell r="J2204">
            <v>25</v>
          </cell>
          <cell r="L2204" t="str">
            <v>RO</v>
          </cell>
        </row>
        <row r="2205">
          <cell r="A2205" t="str">
            <v>MSW</v>
          </cell>
          <cell r="D2205">
            <v>4</v>
          </cell>
          <cell r="G2205">
            <v>4.17</v>
          </cell>
          <cell r="J2205">
            <v>25</v>
          </cell>
          <cell r="L2205" t="str">
            <v>RO</v>
          </cell>
        </row>
        <row r="2206">
          <cell r="A2206" t="str">
            <v>MSW</v>
          </cell>
          <cell r="D2206">
            <v>5</v>
          </cell>
          <cell r="G2206">
            <v>4.32</v>
          </cell>
          <cell r="J2206">
            <v>25</v>
          </cell>
          <cell r="L2206" t="str">
            <v>RO</v>
          </cell>
        </row>
        <row r="2207">
          <cell r="A2207" t="str">
            <v>MSW</v>
          </cell>
          <cell r="D2207">
            <v>5</v>
          </cell>
          <cell r="G2207">
            <v>4.67</v>
          </cell>
          <cell r="J2207">
            <v>25</v>
          </cell>
          <cell r="L2207" t="str">
            <v>RO</v>
          </cell>
        </row>
        <row r="2208">
          <cell r="A2208" t="str">
            <v>MSW</v>
          </cell>
          <cell r="D2208">
            <v>5</v>
          </cell>
          <cell r="G2208">
            <v>6.82</v>
          </cell>
          <cell r="J2208">
            <v>25</v>
          </cell>
          <cell r="L2208" t="str">
            <v>RO</v>
          </cell>
        </row>
        <row r="2209">
          <cell r="A2209" t="str">
            <v>MSW</v>
          </cell>
          <cell r="D2209">
            <v>5</v>
          </cell>
          <cell r="G2209">
            <v>4.08</v>
          </cell>
          <cell r="J2209">
            <v>25</v>
          </cell>
          <cell r="L2209" t="str">
            <v>RO</v>
          </cell>
        </row>
        <row r="2210">
          <cell r="A2210" t="str">
            <v>MSW</v>
          </cell>
          <cell r="D2210">
            <v>6</v>
          </cell>
          <cell r="G2210">
            <v>4.34</v>
          </cell>
          <cell r="J2210">
            <v>25</v>
          </cell>
          <cell r="L2210" t="str">
            <v>RO</v>
          </cell>
        </row>
        <row r="2211">
          <cell r="A2211" t="str">
            <v>MSW</v>
          </cell>
          <cell r="D2211">
            <v>6</v>
          </cell>
          <cell r="G2211">
            <v>3.49</v>
          </cell>
          <cell r="J2211">
            <v>25</v>
          </cell>
          <cell r="L2211" t="str">
            <v>RO</v>
          </cell>
        </row>
        <row r="2212">
          <cell r="A2212" t="str">
            <v>MSW</v>
          </cell>
          <cell r="D2212">
            <v>6</v>
          </cell>
          <cell r="G2212">
            <v>3.96</v>
          </cell>
          <cell r="J2212">
            <v>25</v>
          </cell>
          <cell r="L2212" t="str">
            <v>RO</v>
          </cell>
        </row>
        <row r="2213">
          <cell r="A2213" t="str">
            <v>MSW</v>
          </cell>
          <cell r="D2213">
            <v>6</v>
          </cell>
          <cell r="G2213">
            <v>4.68</v>
          </cell>
          <cell r="J2213">
            <v>25</v>
          </cell>
          <cell r="L2213" t="str">
            <v>RO</v>
          </cell>
        </row>
        <row r="2214">
          <cell r="A2214" t="str">
            <v>MSW</v>
          </cell>
          <cell r="D2214">
            <v>7</v>
          </cell>
          <cell r="G2214">
            <v>3.53</v>
          </cell>
          <cell r="J2214">
            <v>25</v>
          </cell>
          <cell r="L2214" t="str">
            <v>RO</v>
          </cell>
        </row>
        <row r="2215">
          <cell r="A2215" t="str">
            <v>MSW</v>
          </cell>
          <cell r="D2215">
            <v>7</v>
          </cell>
          <cell r="G2215">
            <v>4.25</v>
          </cell>
          <cell r="J2215">
            <v>25</v>
          </cell>
          <cell r="L2215" t="str">
            <v>RO</v>
          </cell>
        </row>
        <row r="2216">
          <cell r="A2216" t="str">
            <v>MSW</v>
          </cell>
          <cell r="D2216">
            <v>7</v>
          </cell>
          <cell r="G2216">
            <v>4.28</v>
          </cell>
          <cell r="J2216">
            <v>25</v>
          </cell>
          <cell r="L2216" t="str">
            <v>RO</v>
          </cell>
        </row>
        <row r="2217">
          <cell r="A2217" t="str">
            <v>MSW</v>
          </cell>
          <cell r="D2217">
            <v>7</v>
          </cell>
          <cell r="G2217">
            <v>4.13</v>
          </cell>
          <cell r="J2217">
            <v>25</v>
          </cell>
          <cell r="L2217" t="str">
            <v>RO</v>
          </cell>
        </row>
        <row r="2218">
          <cell r="A2218" t="str">
            <v>MSW</v>
          </cell>
          <cell r="D2218">
            <v>8</v>
          </cell>
          <cell r="G2218">
            <v>4.46</v>
          </cell>
          <cell r="J2218">
            <v>25</v>
          </cell>
          <cell r="L2218" t="str">
            <v>RO</v>
          </cell>
        </row>
        <row r="2219">
          <cell r="A2219" t="str">
            <v>MSW</v>
          </cell>
          <cell r="D2219">
            <v>8</v>
          </cell>
          <cell r="G2219">
            <v>4.08</v>
          </cell>
          <cell r="J2219">
            <v>25</v>
          </cell>
          <cell r="L2219" t="str">
            <v>RO</v>
          </cell>
        </row>
        <row r="2220">
          <cell r="A2220" t="str">
            <v>MSW</v>
          </cell>
          <cell r="D2220">
            <v>8</v>
          </cell>
          <cell r="G2220">
            <v>3.54</v>
          </cell>
          <cell r="J2220">
            <v>25</v>
          </cell>
          <cell r="L2220" t="str">
            <v>RO</v>
          </cell>
        </row>
        <row r="2221">
          <cell r="A2221" t="str">
            <v>MSW</v>
          </cell>
          <cell r="D2221">
            <v>8</v>
          </cell>
          <cell r="G2221">
            <v>4.09</v>
          </cell>
          <cell r="J2221">
            <v>25</v>
          </cell>
          <cell r="L2221" t="str">
            <v>RO</v>
          </cell>
        </row>
        <row r="2222">
          <cell r="A2222" t="str">
            <v>MSW</v>
          </cell>
          <cell r="D2222">
            <v>8</v>
          </cell>
          <cell r="G2222">
            <v>4.04</v>
          </cell>
          <cell r="J2222">
            <v>25</v>
          </cell>
          <cell r="L2222" t="str">
            <v>RO</v>
          </cell>
        </row>
        <row r="2223">
          <cell r="A2223" t="str">
            <v>MSW</v>
          </cell>
          <cell r="D2223">
            <v>9</v>
          </cell>
          <cell r="G2223">
            <v>3.45</v>
          </cell>
          <cell r="J2223">
            <v>25</v>
          </cell>
          <cell r="L2223" t="str">
            <v>RO</v>
          </cell>
        </row>
        <row r="2224">
          <cell r="A2224" t="str">
            <v>MSW</v>
          </cell>
          <cell r="D2224">
            <v>9</v>
          </cell>
          <cell r="G2224">
            <v>4.18</v>
          </cell>
          <cell r="J2224">
            <v>25</v>
          </cell>
          <cell r="L2224" t="str">
            <v>RO</v>
          </cell>
        </row>
        <row r="2225">
          <cell r="A2225" t="str">
            <v>MSW</v>
          </cell>
          <cell r="D2225">
            <v>9</v>
          </cell>
          <cell r="G2225">
            <v>3.59</v>
          </cell>
          <cell r="J2225">
            <v>25</v>
          </cell>
          <cell r="L2225" t="str">
            <v>RO</v>
          </cell>
        </row>
        <row r="2226">
          <cell r="A2226" t="str">
            <v>MSW</v>
          </cell>
          <cell r="D2226">
            <v>9</v>
          </cell>
          <cell r="G2226">
            <v>3.58</v>
          </cell>
          <cell r="J2226">
            <v>25</v>
          </cell>
          <cell r="L2226" t="str">
            <v>RO</v>
          </cell>
        </row>
        <row r="2227">
          <cell r="A2227" t="str">
            <v>MSW</v>
          </cell>
          <cell r="D2227">
            <v>10</v>
          </cell>
          <cell r="G2227">
            <v>3.78</v>
          </cell>
          <cell r="J2227">
            <v>25</v>
          </cell>
          <cell r="L2227" t="str">
            <v>RO</v>
          </cell>
        </row>
        <row r="2228">
          <cell r="A2228" t="str">
            <v>MSW</v>
          </cell>
          <cell r="D2228">
            <v>10</v>
          </cell>
          <cell r="G2228">
            <v>3.71</v>
          </cell>
          <cell r="J2228">
            <v>25</v>
          </cell>
          <cell r="L2228" t="str">
            <v>RO</v>
          </cell>
        </row>
        <row r="2229">
          <cell r="A2229" t="str">
            <v>MSW</v>
          </cell>
          <cell r="D2229">
            <v>10</v>
          </cell>
          <cell r="G2229">
            <v>4.0999999999999996</v>
          </cell>
          <cell r="J2229">
            <v>25</v>
          </cell>
          <cell r="L2229" t="str">
            <v>RO</v>
          </cell>
        </row>
        <row r="2230">
          <cell r="A2230" t="str">
            <v>MSW</v>
          </cell>
          <cell r="D2230">
            <v>10</v>
          </cell>
          <cell r="G2230">
            <v>3.28</v>
          </cell>
          <cell r="J2230">
            <v>25</v>
          </cell>
          <cell r="L2230" t="str">
            <v>RO</v>
          </cell>
        </row>
        <row r="2231">
          <cell r="A2231" t="str">
            <v>MSW</v>
          </cell>
          <cell r="D2231">
            <v>11</v>
          </cell>
          <cell r="G2231">
            <v>4.01</v>
          </cell>
          <cell r="J2231">
            <v>25</v>
          </cell>
          <cell r="L2231" t="str">
            <v>RO</v>
          </cell>
        </row>
        <row r="2232">
          <cell r="A2232" t="str">
            <v>MSW</v>
          </cell>
          <cell r="D2232">
            <v>11</v>
          </cell>
          <cell r="G2232">
            <v>3.99</v>
          </cell>
          <cell r="J2232">
            <v>25</v>
          </cell>
          <cell r="L2232" t="str">
            <v>RO</v>
          </cell>
        </row>
        <row r="2233">
          <cell r="A2233" t="str">
            <v>MSW</v>
          </cell>
          <cell r="D2233">
            <v>11</v>
          </cell>
          <cell r="G2233">
            <v>0.76</v>
          </cell>
          <cell r="J2233">
            <v>25</v>
          </cell>
          <cell r="L2233" t="str">
            <v>RO</v>
          </cell>
        </row>
        <row r="2234">
          <cell r="A2234" t="str">
            <v>MSW</v>
          </cell>
          <cell r="D2234">
            <v>11</v>
          </cell>
          <cell r="G2234">
            <v>3.69</v>
          </cell>
          <cell r="J2234">
            <v>25</v>
          </cell>
          <cell r="L2234" t="str">
            <v>RO</v>
          </cell>
        </row>
        <row r="2235">
          <cell r="A2235" t="str">
            <v>MSW</v>
          </cell>
          <cell r="D2235">
            <v>11</v>
          </cell>
          <cell r="G2235">
            <v>4.1900000000000004</v>
          </cell>
          <cell r="J2235">
            <v>25</v>
          </cell>
          <cell r="L2235" t="str">
            <v>RO</v>
          </cell>
        </row>
        <row r="2236">
          <cell r="A2236" t="str">
            <v>MSW</v>
          </cell>
          <cell r="D2236">
            <v>12</v>
          </cell>
          <cell r="G2236">
            <v>4.03</v>
          </cell>
          <cell r="J2236">
            <v>25</v>
          </cell>
          <cell r="L2236" t="str">
            <v>RO</v>
          </cell>
        </row>
        <row r="2237">
          <cell r="A2237" t="str">
            <v>MSW</v>
          </cell>
          <cell r="D2237">
            <v>12</v>
          </cell>
          <cell r="G2237">
            <v>4.18</v>
          </cell>
          <cell r="J2237">
            <v>25</v>
          </cell>
          <cell r="L2237" t="str">
            <v>RO</v>
          </cell>
        </row>
        <row r="2238">
          <cell r="A2238" t="str">
            <v>MSW</v>
          </cell>
          <cell r="D2238">
            <v>12</v>
          </cell>
          <cell r="G2238">
            <v>3.45</v>
          </cell>
          <cell r="J2238">
            <v>25</v>
          </cell>
          <cell r="L2238" t="str">
            <v>RO</v>
          </cell>
        </row>
        <row r="2239">
          <cell r="A2239" t="str">
            <v>MSW</v>
          </cell>
          <cell r="D2239">
            <v>12</v>
          </cell>
          <cell r="G2239">
            <v>4.4800000000000004</v>
          </cell>
          <cell r="J2239">
            <v>25</v>
          </cell>
          <cell r="L2239" t="str">
            <v>RO</v>
          </cell>
        </row>
        <row r="2240">
          <cell r="A2240" t="str">
            <v>MSW</v>
          </cell>
          <cell r="D2240">
            <v>1</v>
          </cell>
          <cell r="G2240">
            <v>5.15</v>
          </cell>
          <cell r="J2240">
            <v>25</v>
          </cell>
          <cell r="L2240" t="str">
            <v>RO</v>
          </cell>
        </row>
        <row r="2241">
          <cell r="A2241" t="str">
            <v>MSW</v>
          </cell>
          <cell r="D2241">
            <v>3</v>
          </cell>
          <cell r="G2241">
            <v>5.94</v>
          </cell>
          <cell r="J2241">
            <v>25</v>
          </cell>
          <cell r="L2241" t="str">
            <v>RO</v>
          </cell>
        </row>
        <row r="2242">
          <cell r="A2242" t="str">
            <v>MSW</v>
          </cell>
          <cell r="D2242">
            <v>4</v>
          </cell>
          <cell r="G2242">
            <v>4.91</v>
          </cell>
          <cell r="J2242">
            <v>25</v>
          </cell>
          <cell r="L2242" t="str">
            <v>RO</v>
          </cell>
        </row>
        <row r="2243">
          <cell r="A2243" t="str">
            <v>MSW</v>
          </cell>
          <cell r="D2243">
            <v>4</v>
          </cell>
          <cell r="G2243">
            <v>4.7699999999999996</v>
          </cell>
          <cell r="J2243">
            <v>25</v>
          </cell>
          <cell r="L2243" t="str">
            <v>RO</v>
          </cell>
        </row>
        <row r="2244">
          <cell r="A2244" t="str">
            <v>MSW</v>
          </cell>
          <cell r="D2244">
            <v>5</v>
          </cell>
          <cell r="G2244">
            <v>4.63</v>
          </cell>
          <cell r="J2244">
            <v>25</v>
          </cell>
          <cell r="L2244" t="str">
            <v>RO</v>
          </cell>
        </row>
        <row r="2245">
          <cell r="A2245" t="str">
            <v>MSW</v>
          </cell>
          <cell r="D2245">
            <v>6</v>
          </cell>
          <cell r="G2245">
            <v>6.3</v>
          </cell>
          <cell r="J2245">
            <v>25</v>
          </cell>
          <cell r="L2245" t="str">
            <v>RO</v>
          </cell>
        </row>
        <row r="2246">
          <cell r="A2246" t="str">
            <v>MSW</v>
          </cell>
          <cell r="D2246">
            <v>6</v>
          </cell>
          <cell r="G2246">
            <v>6.53</v>
          </cell>
          <cell r="J2246">
            <v>25</v>
          </cell>
          <cell r="L2246" t="str">
            <v>RO</v>
          </cell>
        </row>
        <row r="2247">
          <cell r="A2247" t="str">
            <v>MSW</v>
          </cell>
          <cell r="D2247">
            <v>7</v>
          </cell>
          <cell r="G2247">
            <v>4.34</v>
          </cell>
          <cell r="J2247">
            <v>25</v>
          </cell>
          <cell r="L2247" t="str">
            <v>RO</v>
          </cell>
        </row>
        <row r="2248">
          <cell r="A2248" t="str">
            <v>MSW</v>
          </cell>
          <cell r="D2248">
            <v>8</v>
          </cell>
          <cell r="G2248">
            <v>6.76</v>
          </cell>
          <cell r="J2248">
            <v>25</v>
          </cell>
          <cell r="L2248" t="str">
            <v>RO</v>
          </cell>
        </row>
        <row r="2249">
          <cell r="A2249" t="str">
            <v>MSW</v>
          </cell>
          <cell r="D2249">
            <v>8</v>
          </cell>
          <cell r="G2249">
            <v>8.84</v>
          </cell>
          <cell r="J2249">
            <v>25</v>
          </cell>
          <cell r="L2249" t="str">
            <v>RO</v>
          </cell>
        </row>
        <row r="2250">
          <cell r="A2250" t="str">
            <v>MSW</v>
          </cell>
          <cell r="D2250">
            <v>9</v>
          </cell>
          <cell r="G2250">
            <v>5.65</v>
          </cell>
          <cell r="J2250">
            <v>25</v>
          </cell>
          <cell r="L2250" t="str">
            <v>RO</v>
          </cell>
        </row>
        <row r="2251">
          <cell r="A2251" t="str">
            <v>MSW</v>
          </cell>
          <cell r="D2251">
            <v>10</v>
          </cell>
          <cell r="G2251">
            <v>6.62</v>
          </cell>
          <cell r="J2251">
            <v>25</v>
          </cell>
          <cell r="L2251" t="str">
            <v>RO</v>
          </cell>
        </row>
        <row r="2252">
          <cell r="A2252" t="str">
            <v>MSW</v>
          </cell>
          <cell r="D2252">
            <v>10</v>
          </cell>
          <cell r="G2252">
            <v>4.51</v>
          </cell>
          <cell r="J2252">
            <v>25</v>
          </cell>
          <cell r="L2252" t="str">
            <v>RO</v>
          </cell>
        </row>
        <row r="2253">
          <cell r="A2253" t="str">
            <v>MSW</v>
          </cell>
          <cell r="D2253">
            <v>11</v>
          </cell>
          <cell r="G2253">
            <v>5.64</v>
          </cell>
          <cell r="J2253">
            <v>25</v>
          </cell>
          <cell r="L2253" t="str">
            <v>RO</v>
          </cell>
        </row>
        <row r="2254">
          <cell r="A2254" t="str">
            <v>MSW</v>
          </cell>
          <cell r="D2254">
            <v>12</v>
          </cell>
          <cell r="G2254">
            <v>8.1</v>
          </cell>
          <cell r="J2254">
            <v>25</v>
          </cell>
          <cell r="L2254" t="str">
            <v>RO</v>
          </cell>
        </row>
        <row r="2255">
          <cell r="A2255" t="str">
            <v>MSW</v>
          </cell>
          <cell r="D2255">
            <v>1</v>
          </cell>
          <cell r="G2255">
            <v>0.21</v>
          </cell>
          <cell r="J2255">
            <v>25</v>
          </cell>
          <cell r="L2255" t="str">
            <v>RO</v>
          </cell>
        </row>
        <row r="2256">
          <cell r="A2256" t="str">
            <v>MSW</v>
          </cell>
          <cell r="D2256">
            <v>1</v>
          </cell>
          <cell r="G2256">
            <v>0.5</v>
          </cell>
          <cell r="J2256">
            <v>25</v>
          </cell>
          <cell r="L2256" t="str">
            <v>RO</v>
          </cell>
        </row>
        <row r="2257">
          <cell r="A2257" t="str">
            <v>MSW</v>
          </cell>
          <cell r="D2257">
            <v>1</v>
          </cell>
          <cell r="G2257">
            <v>0.17</v>
          </cell>
          <cell r="J2257">
            <v>25</v>
          </cell>
          <cell r="L2257" t="str">
            <v>RO</v>
          </cell>
        </row>
        <row r="2258">
          <cell r="A2258" t="str">
            <v>MSW</v>
          </cell>
          <cell r="D2258">
            <v>2</v>
          </cell>
          <cell r="G2258">
            <v>0.15</v>
          </cell>
          <cell r="J2258">
            <v>25</v>
          </cell>
          <cell r="L2258" t="str">
            <v>RO</v>
          </cell>
        </row>
        <row r="2259">
          <cell r="A2259" t="str">
            <v>MSW</v>
          </cell>
          <cell r="D2259">
            <v>2</v>
          </cell>
          <cell r="G2259">
            <v>0.28000000000000003</v>
          </cell>
          <cell r="J2259">
            <v>25</v>
          </cell>
          <cell r="L2259" t="str">
            <v>RO</v>
          </cell>
        </row>
        <row r="2260">
          <cell r="A2260" t="str">
            <v>MSW</v>
          </cell>
          <cell r="D2260">
            <v>2</v>
          </cell>
          <cell r="G2260">
            <v>0.28999999999999998</v>
          </cell>
          <cell r="J2260">
            <v>25</v>
          </cell>
          <cell r="L2260" t="str">
            <v>RO</v>
          </cell>
        </row>
        <row r="2261">
          <cell r="A2261" t="str">
            <v>MSW</v>
          </cell>
          <cell r="D2261">
            <v>3</v>
          </cell>
          <cell r="G2261">
            <v>0.46</v>
          </cell>
          <cell r="J2261">
            <v>25</v>
          </cell>
          <cell r="L2261" t="str">
            <v>RO</v>
          </cell>
        </row>
        <row r="2262">
          <cell r="A2262" t="str">
            <v>MSW</v>
          </cell>
          <cell r="D2262">
            <v>3</v>
          </cell>
          <cell r="G2262">
            <v>0.27</v>
          </cell>
          <cell r="J2262">
            <v>25</v>
          </cell>
          <cell r="L2262" t="str">
            <v>RO</v>
          </cell>
        </row>
        <row r="2263">
          <cell r="A2263" t="str">
            <v>MSW</v>
          </cell>
          <cell r="D2263">
            <v>3</v>
          </cell>
          <cell r="G2263">
            <v>0.32</v>
          </cell>
          <cell r="J2263">
            <v>25</v>
          </cell>
          <cell r="L2263" t="str">
            <v>RO</v>
          </cell>
        </row>
        <row r="2264">
          <cell r="A2264" t="str">
            <v>MSW</v>
          </cell>
          <cell r="D2264">
            <v>3</v>
          </cell>
          <cell r="G2264">
            <v>0.21</v>
          </cell>
          <cell r="J2264">
            <v>25</v>
          </cell>
          <cell r="L2264" t="str">
            <v>RO</v>
          </cell>
        </row>
        <row r="2265">
          <cell r="A2265" t="str">
            <v>MSW</v>
          </cell>
          <cell r="D2265">
            <v>3</v>
          </cell>
          <cell r="G2265">
            <v>0.16</v>
          </cell>
          <cell r="J2265">
            <v>25</v>
          </cell>
          <cell r="L2265" t="str">
            <v>RO</v>
          </cell>
        </row>
        <row r="2266">
          <cell r="A2266" t="str">
            <v>MSW</v>
          </cell>
          <cell r="D2266">
            <v>4</v>
          </cell>
          <cell r="G2266">
            <v>0.3</v>
          </cell>
          <cell r="J2266">
            <v>25</v>
          </cell>
          <cell r="L2266" t="str">
            <v>RO</v>
          </cell>
        </row>
        <row r="2267">
          <cell r="A2267" t="str">
            <v>MSW</v>
          </cell>
          <cell r="D2267">
            <v>4</v>
          </cell>
          <cell r="G2267">
            <v>0.4</v>
          </cell>
          <cell r="J2267">
            <v>25</v>
          </cell>
          <cell r="L2267" t="str">
            <v>RO</v>
          </cell>
        </row>
        <row r="2268">
          <cell r="A2268" t="str">
            <v>MSW</v>
          </cell>
          <cell r="D2268">
            <v>4</v>
          </cell>
          <cell r="G2268">
            <v>0.49</v>
          </cell>
          <cell r="J2268">
            <v>25</v>
          </cell>
          <cell r="L2268" t="str">
            <v>RO</v>
          </cell>
        </row>
        <row r="2269">
          <cell r="A2269" t="str">
            <v>MSW</v>
          </cell>
          <cell r="D2269">
            <v>4</v>
          </cell>
          <cell r="G2269">
            <v>0.78</v>
          </cell>
          <cell r="J2269">
            <v>25</v>
          </cell>
          <cell r="L2269" t="str">
            <v>RO</v>
          </cell>
        </row>
        <row r="2270">
          <cell r="A2270" t="str">
            <v>MSW</v>
          </cell>
          <cell r="D2270">
            <v>5</v>
          </cell>
          <cell r="G2270">
            <v>0.77</v>
          </cell>
          <cell r="J2270">
            <v>25</v>
          </cell>
          <cell r="L2270" t="str">
            <v>RO</v>
          </cell>
        </row>
        <row r="2271">
          <cell r="A2271" t="str">
            <v>MSW</v>
          </cell>
          <cell r="D2271">
            <v>5</v>
          </cell>
          <cell r="G2271">
            <v>0.56999999999999995</v>
          </cell>
          <cell r="J2271">
            <v>25</v>
          </cell>
          <cell r="L2271" t="str">
            <v>RO</v>
          </cell>
        </row>
        <row r="2272">
          <cell r="A2272" t="str">
            <v>MSW</v>
          </cell>
          <cell r="D2272">
            <v>5</v>
          </cell>
          <cell r="G2272">
            <v>0.47</v>
          </cell>
          <cell r="J2272">
            <v>25</v>
          </cell>
          <cell r="L2272" t="str">
            <v>RO</v>
          </cell>
        </row>
        <row r="2273">
          <cell r="A2273" t="str">
            <v>MSW</v>
          </cell>
          <cell r="D2273">
            <v>5</v>
          </cell>
          <cell r="G2273">
            <v>0.31</v>
          </cell>
          <cell r="J2273">
            <v>25</v>
          </cell>
          <cell r="L2273" t="str">
            <v>RO</v>
          </cell>
        </row>
        <row r="2274">
          <cell r="A2274" t="str">
            <v>MSW</v>
          </cell>
          <cell r="D2274">
            <v>6</v>
          </cell>
          <cell r="G2274">
            <v>0.33</v>
          </cell>
          <cell r="J2274">
            <v>25</v>
          </cell>
          <cell r="L2274" t="str">
            <v>RO</v>
          </cell>
        </row>
        <row r="2275">
          <cell r="A2275" t="str">
            <v>MSW</v>
          </cell>
          <cell r="D2275">
            <v>6</v>
          </cell>
          <cell r="G2275">
            <v>0.48</v>
          </cell>
          <cell r="J2275">
            <v>25</v>
          </cell>
          <cell r="L2275" t="str">
            <v>RO</v>
          </cell>
        </row>
        <row r="2276">
          <cell r="A2276" t="str">
            <v>MSW</v>
          </cell>
          <cell r="D2276">
            <v>6</v>
          </cell>
          <cell r="G2276">
            <v>0.37</v>
          </cell>
          <cell r="J2276">
            <v>25</v>
          </cell>
          <cell r="L2276" t="str">
            <v>RO</v>
          </cell>
        </row>
        <row r="2277">
          <cell r="A2277" t="str">
            <v>MSW</v>
          </cell>
          <cell r="D2277">
            <v>6</v>
          </cell>
          <cell r="G2277">
            <v>0.49</v>
          </cell>
          <cell r="J2277">
            <v>25</v>
          </cell>
          <cell r="L2277" t="str">
            <v>RO</v>
          </cell>
        </row>
        <row r="2278">
          <cell r="A2278" t="str">
            <v>MSW</v>
          </cell>
          <cell r="D2278">
            <v>6</v>
          </cell>
          <cell r="G2278">
            <v>0.48</v>
          </cell>
          <cell r="J2278">
            <v>25</v>
          </cell>
          <cell r="L2278" t="str">
            <v>RO</v>
          </cell>
        </row>
        <row r="2279">
          <cell r="A2279" t="str">
            <v>MSW</v>
          </cell>
          <cell r="D2279">
            <v>7</v>
          </cell>
          <cell r="G2279">
            <v>0.39</v>
          </cell>
          <cell r="J2279">
            <v>25</v>
          </cell>
          <cell r="L2279" t="str">
            <v>RO</v>
          </cell>
        </row>
        <row r="2280">
          <cell r="A2280" t="str">
            <v>MSW</v>
          </cell>
          <cell r="D2280">
            <v>7</v>
          </cell>
          <cell r="G2280">
            <v>0.5</v>
          </cell>
          <cell r="J2280">
            <v>25</v>
          </cell>
          <cell r="L2280" t="str">
            <v>RO</v>
          </cell>
        </row>
        <row r="2281">
          <cell r="A2281" t="str">
            <v>MSW</v>
          </cell>
          <cell r="D2281">
            <v>7</v>
          </cell>
          <cell r="G2281">
            <v>0.65</v>
          </cell>
          <cell r="J2281">
            <v>25</v>
          </cell>
          <cell r="L2281" t="str">
            <v>RO</v>
          </cell>
        </row>
        <row r="2282">
          <cell r="A2282" t="str">
            <v>MSW</v>
          </cell>
          <cell r="D2282">
            <v>7</v>
          </cell>
          <cell r="G2282">
            <v>0.42</v>
          </cell>
          <cell r="J2282">
            <v>25</v>
          </cell>
          <cell r="L2282" t="str">
            <v>RO</v>
          </cell>
        </row>
        <row r="2283">
          <cell r="A2283" t="str">
            <v>MSW</v>
          </cell>
          <cell r="D2283">
            <v>8</v>
          </cell>
          <cell r="G2283">
            <v>0.48</v>
          </cell>
          <cell r="J2283">
            <v>25</v>
          </cell>
          <cell r="L2283" t="str">
            <v>RO</v>
          </cell>
        </row>
        <row r="2284">
          <cell r="A2284" t="str">
            <v>MSW</v>
          </cell>
          <cell r="D2284">
            <v>8</v>
          </cell>
          <cell r="G2284">
            <v>0.53</v>
          </cell>
          <cell r="J2284">
            <v>25</v>
          </cell>
          <cell r="L2284" t="str">
            <v>RO</v>
          </cell>
        </row>
        <row r="2285">
          <cell r="A2285" t="str">
            <v>MSW</v>
          </cell>
          <cell r="D2285">
            <v>8</v>
          </cell>
          <cell r="G2285">
            <v>0.36</v>
          </cell>
          <cell r="J2285">
            <v>25</v>
          </cell>
          <cell r="L2285" t="str">
            <v>RO</v>
          </cell>
        </row>
        <row r="2286">
          <cell r="A2286" t="str">
            <v>MSW</v>
          </cell>
          <cell r="D2286">
            <v>8</v>
          </cell>
          <cell r="G2286">
            <v>0.45</v>
          </cell>
          <cell r="J2286">
            <v>25</v>
          </cell>
          <cell r="L2286" t="str">
            <v>RO</v>
          </cell>
        </row>
        <row r="2287">
          <cell r="A2287" t="str">
            <v>MSW</v>
          </cell>
          <cell r="D2287">
            <v>8</v>
          </cell>
          <cell r="G2287">
            <v>0.42</v>
          </cell>
          <cell r="J2287">
            <v>25</v>
          </cell>
          <cell r="L2287" t="str">
            <v>RO</v>
          </cell>
        </row>
        <row r="2288">
          <cell r="A2288" t="str">
            <v>MSW</v>
          </cell>
          <cell r="D2288">
            <v>9</v>
          </cell>
          <cell r="G2288">
            <v>0.35</v>
          </cell>
          <cell r="J2288">
            <v>25</v>
          </cell>
          <cell r="L2288" t="str">
            <v>RO</v>
          </cell>
        </row>
        <row r="2289">
          <cell r="A2289" t="str">
            <v>MSW</v>
          </cell>
          <cell r="D2289">
            <v>9</v>
          </cell>
          <cell r="G2289">
            <v>0.52</v>
          </cell>
          <cell r="J2289">
            <v>25</v>
          </cell>
          <cell r="L2289" t="str">
            <v>RO</v>
          </cell>
        </row>
        <row r="2290">
          <cell r="A2290" t="str">
            <v>MSW</v>
          </cell>
          <cell r="D2290">
            <v>9</v>
          </cell>
          <cell r="G2290">
            <v>0.51</v>
          </cell>
          <cell r="J2290">
            <v>25</v>
          </cell>
          <cell r="L2290" t="str">
            <v>RO</v>
          </cell>
        </row>
        <row r="2291">
          <cell r="A2291" t="str">
            <v>MSW</v>
          </cell>
          <cell r="D2291">
            <v>9</v>
          </cell>
          <cell r="G2291">
            <v>0.55000000000000004</v>
          </cell>
          <cell r="J2291">
            <v>25</v>
          </cell>
          <cell r="L2291" t="str">
            <v>RO</v>
          </cell>
        </row>
        <row r="2292">
          <cell r="A2292" t="str">
            <v>MSW</v>
          </cell>
          <cell r="D2292">
            <v>10</v>
          </cell>
          <cell r="G2292">
            <v>0.81</v>
          </cell>
          <cell r="J2292">
            <v>25</v>
          </cell>
          <cell r="L2292" t="str">
            <v>RO</v>
          </cell>
        </row>
        <row r="2293">
          <cell r="A2293" t="str">
            <v>MSW</v>
          </cell>
          <cell r="D2293">
            <v>10</v>
          </cell>
          <cell r="G2293">
            <v>0.59</v>
          </cell>
          <cell r="J2293">
            <v>25</v>
          </cell>
          <cell r="L2293" t="str">
            <v>RO</v>
          </cell>
        </row>
        <row r="2294">
          <cell r="A2294" t="str">
            <v>MSW</v>
          </cell>
          <cell r="D2294">
            <v>10</v>
          </cell>
          <cell r="G2294">
            <v>0.71</v>
          </cell>
          <cell r="J2294">
            <v>25</v>
          </cell>
          <cell r="L2294" t="str">
            <v>RO</v>
          </cell>
        </row>
        <row r="2295">
          <cell r="A2295" t="str">
            <v>MSW</v>
          </cell>
          <cell r="D2295">
            <v>10</v>
          </cell>
          <cell r="G2295">
            <v>0.52</v>
          </cell>
          <cell r="J2295">
            <v>25</v>
          </cell>
          <cell r="L2295" t="str">
            <v>RO</v>
          </cell>
        </row>
        <row r="2296">
          <cell r="A2296" t="str">
            <v>MSW</v>
          </cell>
          <cell r="D2296">
            <v>11</v>
          </cell>
          <cell r="G2296">
            <v>0.49</v>
          </cell>
          <cell r="J2296">
            <v>25</v>
          </cell>
          <cell r="L2296" t="str">
            <v>RO</v>
          </cell>
        </row>
        <row r="2297">
          <cell r="A2297" t="str">
            <v>MSW</v>
          </cell>
          <cell r="D2297">
            <v>11</v>
          </cell>
          <cell r="G2297">
            <v>0.68</v>
          </cell>
          <cell r="J2297">
            <v>25</v>
          </cell>
          <cell r="L2297" t="str">
            <v>RO</v>
          </cell>
        </row>
        <row r="2298">
          <cell r="A2298" t="str">
            <v>MSW</v>
          </cell>
          <cell r="D2298">
            <v>11</v>
          </cell>
          <cell r="G2298">
            <v>0.5</v>
          </cell>
          <cell r="J2298">
            <v>25</v>
          </cell>
          <cell r="L2298" t="str">
            <v>RO</v>
          </cell>
        </row>
        <row r="2299">
          <cell r="A2299" t="str">
            <v>MSW</v>
          </cell>
          <cell r="D2299">
            <v>11</v>
          </cell>
          <cell r="G2299">
            <v>0.38</v>
          </cell>
          <cell r="J2299">
            <v>25</v>
          </cell>
          <cell r="L2299" t="str">
            <v>RO</v>
          </cell>
        </row>
        <row r="2300">
          <cell r="A2300" t="str">
            <v>MSW</v>
          </cell>
          <cell r="D2300">
            <v>11</v>
          </cell>
          <cell r="G2300">
            <v>0.33</v>
          </cell>
          <cell r="J2300">
            <v>25</v>
          </cell>
          <cell r="L2300" t="str">
            <v>RO</v>
          </cell>
        </row>
        <row r="2301">
          <cell r="A2301" t="str">
            <v>MSW</v>
          </cell>
          <cell r="D2301">
            <v>12</v>
          </cell>
          <cell r="G2301">
            <v>0.4</v>
          </cell>
          <cell r="J2301">
            <v>25</v>
          </cell>
          <cell r="L2301" t="str">
            <v>RO</v>
          </cell>
        </row>
        <row r="2302">
          <cell r="A2302" t="str">
            <v>MSW</v>
          </cell>
          <cell r="D2302">
            <v>12</v>
          </cell>
          <cell r="G2302">
            <v>0.52</v>
          </cell>
          <cell r="J2302">
            <v>25</v>
          </cell>
          <cell r="L2302" t="str">
            <v>RO</v>
          </cell>
        </row>
        <row r="2303">
          <cell r="A2303" t="str">
            <v>MSW</v>
          </cell>
          <cell r="D2303">
            <v>12</v>
          </cell>
          <cell r="G2303">
            <v>1.37</v>
          </cell>
          <cell r="J2303">
            <v>25</v>
          </cell>
          <cell r="L2303" t="str">
            <v>RO</v>
          </cell>
        </row>
        <row r="2304">
          <cell r="A2304" t="str">
            <v>MSW</v>
          </cell>
          <cell r="D2304">
            <v>1</v>
          </cell>
          <cell r="G2304">
            <v>2.2599999999999998</v>
          </cell>
          <cell r="J2304">
            <v>25</v>
          </cell>
          <cell r="L2304" t="str">
            <v>RO</v>
          </cell>
        </row>
        <row r="2305">
          <cell r="A2305" t="str">
            <v>MSW</v>
          </cell>
          <cell r="D2305">
            <v>1</v>
          </cell>
          <cell r="G2305">
            <v>2.06</v>
          </cell>
          <cell r="J2305">
            <v>25</v>
          </cell>
          <cell r="L2305" t="str">
            <v>RO</v>
          </cell>
        </row>
        <row r="2306">
          <cell r="A2306" t="str">
            <v>MSW</v>
          </cell>
          <cell r="D2306">
            <v>2</v>
          </cell>
          <cell r="G2306">
            <v>1.96</v>
          </cell>
          <cell r="J2306">
            <v>25</v>
          </cell>
          <cell r="L2306" t="str">
            <v>RO</v>
          </cell>
        </row>
        <row r="2307">
          <cell r="A2307" t="str">
            <v>MSW</v>
          </cell>
          <cell r="D2307">
            <v>2</v>
          </cell>
          <cell r="G2307">
            <v>2.0299999999999998</v>
          </cell>
          <cell r="J2307">
            <v>25</v>
          </cell>
          <cell r="L2307" t="str">
            <v>RO</v>
          </cell>
        </row>
        <row r="2308">
          <cell r="A2308" t="str">
            <v>MSW</v>
          </cell>
          <cell r="D2308">
            <v>3</v>
          </cell>
          <cell r="G2308">
            <v>2.2400000000000002</v>
          </cell>
          <cell r="J2308">
            <v>25</v>
          </cell>
          <cell r="L2308" t="str">
            <v>RO</v>
          </cell>
        </row>
        <row r="2309">
          <cell r="A2309" t="str">
            <v>MSW</v>
          </cell>
          <cell r="D2309">
            <v>3</v>
          </cell>
          <cell r="G2309">
            <v>2.04</v>
          </cell>
          <cell r="J2309">
            <v>25</v>
          </cell>
          <cell r="L2309" t="str">
            <v>RO</v>
          </cell>
        </row>
        <row r="2310">
          <cell r="A2310" t="str">
            <v>MSW</v>
          </cell>
          <cell r="D2310">
            <v>4</v>
          </cell>
          <cell r="G2310">
            <v>3.87</v>
          </cell>
          <cell r="J2310">
            <v>25</v>
          </cell>
          <cell r="L2310" t="str">
            <v>RO</v>
          </cell>
        </row>
        <row r="2311">
          <cell r="A2311" t="str">
            <v>MSW</v>
          </cell>
          <cell r="D2311">
            <v>5</v>
          </cell>
          <cell r="G2311">
            <v>2.69</v>
          </cell>
          <cell r="J2311">
            <v>25</v>
          </cell>
          <cell r="L2311" t="str">
            <v>RO</v>
          </cell>
        </row>
        <row r="2312">
          <cell r="A2312" t="str">
            <v>MSW</v>
          </cell>
          <cell r="D2312">
            <v>5</v>
          </cell>
          <cell r="G2312">
            <v>2</v>
          </cell>
          <cell r="J2312">
            <v>25</v>
          </cell>
          <cell r="L2312" t="str">
            <v>RO</v>
          </cell>
        </row>
        <row r="2313">
          <cell r="A2313" t="str">
            <v>MSW</v>
          </cell>
          <cell r="D2313">
            <v>5</v>
          </cell>
          <cell r="G2313">
            <v>2.44</v>
          </cell>
          <cell r="J2313">
            <v>25</v>
          </cell>
          <cell r="L2313" t="str">
            <v>RO</v>
          </cell>
        </row>
        <row r="2314">
          <cell r="A2314" t="str">
            <v>MSW</v>
          </cell>
          <cell r="D2314">
            <v>6</v>
          </cell>
          <cell r="G2314">
            <v>2.2599999999999998</v>
          </cell>
          <cell r="J2314">
            <v>25</v>
          </cell>
          <cell r="L2314" t="str">
            <v>RO</v>
          </cell>
        </row>
        <row r="2315">
          <cell r="A2315" t="str">
            <v>MSW</v>
          </cell>
          <cell r="D2315">
            <v>7</v>
          </cell>
          <cell r="G2315">
            <v>4.04</v>
          </cell>
          <cell r="J2315">
            <v>25</v>
          </cell>
          <cell r="L2315" t="str">
            <v>RO</v>
          </cell>
        </row>
        <row r="2316">
          <cell r="A2316" t="str">
            <v>MSW</v>
          </cell>
          <cell r="D2316">
            <v>8</v>
          </cell>
          <cell r="G2316">
            <v>3.29</v>
          </cell>
          <cell r="J2316">
            <v>25</v>
          </cell>
          <cell r="L2316" t="str">
            <v>RO</v>
          </cell>
        </row>
        <row r="2317">
          <cell r="A2317" t="str">
            <v>MSW</v>
          </cell>
          <cell r="D2317">
            <v>8</v>
          </cell>
          <cell r="G2317">
            <v>3.3</v>
          </cell>
          <cell r="J2317">
            <v>25</v>
          </cell>
          <cell r="L2317" t="str">
            <v>RO</v>
          </cell>
        </row>
        <row r="2318">
          <cell r="A2318" t="str">
            <v>MSW</v>
          </cell>
          <cell r="D2318">
            <v>9</v>
          </cell>
          <cell r="G2318">
            <v>2.2799999999999998</v>
          </cell>
          <cell r="J2318">
            <v>25</v>
          </cell>
          <cell r="L2318" t="str">
            <v>RO</v>
          </cell>
        </row>
        <row r="2319">
          <cell r="A2319" t="str">
            <v>MSW</v>
          </cell>
          <cell r="D2319">
            <v>9</v>
          </cell>
          <cell r="G2319">
            <v>2.06</v>
          </cell>
          <cell r="J2319">
            <v>25</v>
          </cell>
          <cell r="L2319" t="str">
            <v>RO</v>
          </cell>
        </row>
        <row r="2320">
          <cell r="A2320" t="str">
            <v>MSW</v>
          </cell>
          <cell r="D2320">
            <v>10</v>
          </cell>
          <cell r="G2320">
            <v>2.0099999999999998</v>
          </cell>
          <cell r="J2320">
            <v>25</v>
          </cell>
          <cell r="L2320" t="str">
            <v>RO</v>
          </cell>
        </row>
        <row r="2321">
          <cell r="A2321" t="str">
            <v>MSW</v>
          </cell>
          <cell r="D2321">
            <v>10</v>
          </cell>
          <cell r="G2321">
            <v>2.2200000000000002</v>
          </cell>
          <cell r="J2321">
            <v>25</v>
          </cell>
          <cell r="L2321" t="str">
            <v>RO</v>
          </cell>
        </row>
        <row r="2322">
          <cell r="A2322" t="str">
            <v>MSW</v>
          </cell>
          <cell r="D2322">
            <v>10</v>
          </cell>
          <cell r="G2322">
            <v>2.23</v>
          </cell>
          <cell r="J2322">
            <v>25</v>
          </cell>
          <cell r="L2322" t="str">
            <v>RO</v>
          </cell>
        </row>
        <row r="2323">
          <cell r="A2323" t="str">
            <v>MSW</v>
          </cell>
          <cell r="D2323">
            <v>11</v>
          </cell>
          <cell r="G2323">
            <v>1.78</v>
          </cell>
          <cell r="J2323">
            <v>25</v>
          </cell>
          <cell r="L2323" t="str">
            <v>RO</v>
          </cell>
        </row>
        <row r="2324">
          <cell r="A2324" t="str">
            <v>MSW</v>
          </cell>
          <cell r="D2324">
            <v>11</v>
          </cell>
          <cell r="G2324">
            <v>2.25</v>
          </cell>
          <cell r="J2324">
            <v>25</v>
          </cell>
          <cell r="L2324" t="str">
            <v>RO</v>
          </cell>
        </row>
        <row r="2325">
          <cell r="A2325" t="str">
            <v>MSW</v>
          </cell>
          <cell r="D2325">
            <v>12</v>
          </cell>
          <cell r="G2325">
            <v>1.95</v>
          </cell>
          <cell r="J2325">
            <v>25</v>
          </cell>
          <cell r="L2325" t="str">
            <v>RO</v>
          </cell>
        </row>
        <row r="2326">
          <cell r="A2326" t="str">
            <v>MSW</v>
          </cell>
          <cell r="D2326">
            <v>12</v>
          </cell>
          <cell r="G2326">
            <v>1.84</v>
          </cell>
          <cell r="J2326">
            <v>25</v>
          </cell>
          <cell r="L2326" t="str">
            <v>RO</v>
          </cell>
        </row>
        <row r="2327">
          <cell r="A2327" t="str">
            <v>MSW</v>
          </cell>
          <cell r="D2327">
            <v>1</v>
          </cell>
          <cell r="G2327">
            <v>0.56000000000000005</v>
          </cell>
          <cell r="J2327">
            <v>25</v>
          </cell>
          <cell r="L2327" t="str">
            <v>RO</v>
          </cell>
        </row>
        <row r="2328">
          <cell r="A2328" t="str">
            <v>MSW</v>
          </cell>
          <cell r="D2328">
            <v>1</v>
          </cell>
          <cell r="G2328">
            <v>1.29</v>
          </cell>
          <cell r="J2328">
            <v>25</v>
          </cell>
          <cell r="L2328" t="str">
            <v>RO</v>
          </cell>
        </row>
        <row r="2329">
          <cell r="A2329" t="str">
            <v>MSW</v>
          </cell>
          <cell r="D2329">
            <v>1</v>
          </cell>
          <cell r="G2329">
            <v>1.03</v>
          </cell>
          <cell r="J2329">
            <v>25</v>
          </cell>
          <cell r="L2329" t="str">
            <v>RO</v>
          </cell>
        </row>
        <row r="2330">
          <cell r="A2330" t="str">
            <v>MSW</v>
          </cell>
          <cell r="D2330">
            <v>2</v>
          </cell>
          <cell r="G2330">
            <v>1.02</v>
          </cell>
          <cell r="J2330">
            <v>25</v>
          </cell>
          <cell r="L2330" t="str">
            <v>RO</v>
          </cell>
        </row>
        <row r="2331">
          <cell r="A2331" t="str">
            <v>MSW</v>
          </cell>
          <cell r="D2331">
            <v>2</v>
          </cell>
          <cell r="G2331">
            <v>0.72</v>
          </cell>
          <cell r="J2331">
            <v>25</v>
          </cell>
          <cell r="L2331" t="str">
            <v>RO</v>
          </cell>
        </row>
        <row r="2332">
          <cell r="A2332" t="str">
            <v>MSW</v>
          </cell>
          <cell r="D2332">
            <v>2</v>
          </cell>
          <cell r="G2332">
            <v>0.77</v>
          </cell>
          <cell r="J2332">
            <v>25</v>
          </cell>
          <cell r="L2332" t="str">
            <v>RO</v>
          </cell>
        </row>
        <row r="2333">
          <cell r="A2333" t="str">
            <v>MSW</v>
          </cell>
          <cell r="D2333">
            <v>2</v>
          </cell>
          <cell r="G2333">
            <v>0.88</v>
          </cell>
          <cell r="J2333">
            <v>25</v>
          </cell>
          <cell r="L2333" t="str">
            <v>RO</v>
          </cell>
        </row>
        <row r="2334">
          <cell r="A2334" t="str">
            <v>MSW</v>
          </cell>
          <cell r="D2334">
            <v>3</v>
          </cell>
          <cell r="G2334">
            <v>1.06</v>
          </cell>
          <cell r="J2334">
            <v>25</v>
          </cell>
          <cell r="L2334" t="str">
            <v>RO</v>
          </cell>
        </row>
        <row r="2335">
          <cell r="A2335" t="str">
            <v>MSW</v>
          </cell>
          <cell r="D2335">
            <v>3</v>
          </cell>
          <cell r="G2335">
            <v>0.83</v>
          </cell>
          <cell r="J2335">
            <v>25</v>
          </cell>
          <cell r="L2335" t="str">
            <v>RO</v>
          </cell>
        </row>
        <row r="2336">
          <cell r="A2336" t="str">
            <v>MSW</v>
          </cell>
          <cell r="D2336">
            <v>3</v>
          </cell>
          <cell r="G2336">
            <v>0.81</v>
          </cell>
          <cell r="J2336">
            <v>25</v>
          </cell>
          <cell r="L2336" t="str">
            <v>RO</v>
          </cell>
        </row>
        <row r="2337">
          <cell r="A2337" t="str">
            <v>MSW</v>
          </cell>
          <cell r="D2337">
            <v>3</v>
          </cell>
          <cell r="G2337">
            <v>0.8</v>
          </cell>
          <cell r="J2337">
            <v>25</v>
          </cell>
          <cell r="L2337" t="str">
            <v>RO</v>
          </cell>
        </row>
        <row r="2338">
          <cell r="A2338" t="str">
            <v>MSW</v>
          </cell>
          <cell r="D2338">
            <v>3</v>
          </cell>
          <cell r="G2338">
            <v>0.97</v>
          </cell>
          <cell r="J2338">
            <v>25</v>
          </cell>
          <cell r="L2338" t="str">
            <v>RO</v>
          </cell>
        </row>
        <row r="2339">
          <cell r="A2339" t="str">
            <v>MSW</v>
          </cell>
          <cell r="D2339">
            <v>4</v>
          </cell>
          <cell r="G2339">
            <v>1.1299999999999999</v>
          </cell>
          <cell r="J2339">
            <v>25</v>
          </cell>
          <cell r="L2339" t="str">
            <v>RO</v>
          </cell>
        </row>
        <row r="2340">
          <cell r="A2340" t="str">
            <v>MSW</v>
          </cell>
          <cell r="D2340">
            <v>4</v>
          </cell>
          <cell r="G2340">
            <v>1.04</v>
          </cell>
          <cell r="J2340">
            <v>25</v>
          </cell>
          <cell r="L2340" t="str">
            <v>RO</v>
          </cell>
        </row>
        <row r="2341">
          <cell r="A2341" t="str">
            <v>MSW</v>
          </cell>
          <cell r="D2341">
            <v>4</v>
          </cell>
          <cell r="G2341">
            <v>1.1200000000000001</v>
          </cell>
          <cell r="J2341">
            <v>25</v>
          </cell>
          <cell r="L2341" t="str">
            <v>RO</v>
          </cell>
        </row>
        <row r="2342">
          <cell r="A2342" t="str">
            <v>MSW</v>
          </cell>
          <cell r="D2342">
            <v>4</v>
          </cell>
          <cell r="G2342">
            <v>0.91</v>
          </cell>
          <cell r="J2342">
            <v>25</v>
          </cell>
          <cell r="L2342" t="str">
            <v>RO</v>
          </cell>
        </row>
        <row r="2343">
          <cell r="A2343" t="str">
            <v>MSW</v>
          </cell>
          <cell r="D2343">
            <v>5</v>
          </cell>
          <cell r="G2343">
            <v>0.97</v>
          </cell>
          <cell r="J2343">
            <v>25</v>
          </cell>
          <cell r="L2343" t="str">
            <v>RO</v>
          </cell>
        </row>
        <row r="2344">
          <cell r="A2344" t="str">
            <v>MSW</v>
          </cell>
          <cell r="D2344">
            <v>5</v>
          </cell>
          <cell r="G2344">
            <v>0.98</v>
          </cell>
          <cell r="J2344">
            <v>25</v>
          </cell>
          <cell r="L2344" t="str">
            <v>RO</v>
          </cell>
        </row>
        <row r="2345">
          <cell r="A2345" t="str">
            <v>MSW</v>
          </cell>
          <cell r="D2345">
            <v>5</v>
          </cell>
          <cell r="G2345">
            <v>0.75</v>
          </cell>
          <cell r="J2345">
            <v>25</v>
          </cell>
          <cell r="L2345" t="str">
            <v>RO</v>
          </cell>
        </row>
        <row r="2346">
          <cell r="A2346" t="str">
            <v>MSW</v>
          </cell>
          <cell r="D2346">
            <v>5</v>
          </cell>
          <cell r="G2346">
            <v>0.99</v>
          </cell>
          <cell r="J2346">
            <v>25</v>
          </cell>
          <cell r="L2346" t="str">
            <v>RO</v>
          </cell>
        </row>
        <row r="2347">
          <cell r="A2347" t="str">
            <v>MSW</v>
          </cell>
          <cell r="D2347">
            <v>6</v>
          </cell>
          <cell r="G2347">
            <v>1.1200000000000001</v>
          </cell>
          <cell r="J2347">
            <v>25</v>
          </cell>
          <cell r="L2347" t="str">
            <v>RO</v>
          </cell>
        </row>
        <row r="2348">
          <cell r="A2348" t="str">
            <v>MSW</v>
          </cell>
          <cell r="D2348">
            <v>6</v>
          </cell>
          <cell r="G2348">
            <v>1.04</v>
          </cell>
          <cell r="J2348">
            <v>25</v>
          </cell>
          <cell r="L2348" t="str">
            <v>RO</v>
          </cell>
        </row>
        <row r="2349">
          <cell r="A2349" t="str">
            <v>MSW</v>
          </cell>
          <cell r="D2349">
            <v>6</v>
          </cell>
          <cell r="G2349">
            <v>1.23</v>
          </cell>
          <cell r="J2349">
            <v>25</v>
          </cell>
          <cell r="L2349" t="str">
            <v>RO</v>
          </cell>
        </row>
        <row r="2350">
          <cell r="A2350" t="str">
            <v>MSW</v>
          </cell>
          <cell r="D2350">
            <v>6</v>
          </cell>
          <cell r="G2350">
            <v>1.02</v>
          </cell>
          <cell r="J2350">
            <v>25</v>
          </cell>
          <cell r="L2350" t="str">
            <v>RO</v>
          </cell>
        </row>
        <row r="2351">
          <cell r="A2351" t="str">
            <v>MSW</v>
          </cell>
          <cell r="D2351">
            <v>6</v>
          </cell>
          <cell r="G2351">
            <v>0.91</v>
          </cell>
          <cell r="J2351">
            <v>25</v>
          </cell>
          <cell r="L2351" t="str">
            <v>RO</v>
          </cell>
        </row>
        <row r="2352">
          <cell r="A2352" t="str">
            <v>MSW</v>
          </cell>
          <cell r="D2352">
            <v>7</v>
          </cell>
          <cell r="G2352">
            <v>0.39</v>
          </cell>
          <cell r="J2352">
            <v>25</v>
          </cell>
          <cell r="L2352" t="str">
            <v>RO</v>
          </cell>
        </row>
        <row r="2353">
          <cell r="A2353" t="str">
            <v>MSW</v>
          </cell>
          <cell r="D2353">
            <v>7</v>
          </cell>
          <cell r="G2353">
            <v>1.23</v>
          </cell>
          <cell r="J2353">
            <v>25</v>
          </cell>
          <cell r="L2353" t="str">
            <v>RO</v>
          </cell>
        </row>
        <row r="2354">
          <cell r="A2354" t="str">
            <v>MSW</v>
          </cell>
          <cell r="D2354">
            <v>7</v>
          </cell>
          <cell r="G2354">
            <v>1.1100000000000001</v>
          </cell>
          <cell r="J2354">
            <v>25</v>
          </cell>
          <cell r="L2354" t="str">
            <v>RO</v>
          </cell>
        </row>
        <row r="2355">
          <cell r="A2355" t="str">
            <v>MSW</v>
          </cell>
          <cell r="D2355">
            <v>7</v>
          </cell>
          <cell r="G2355">
            <v>1.08</v>
          </cell>
          <cell r="J2355">
            <v>25</v>
          </cell>
          <cell r="L2355" t="str">
            <v>RO</v>
          </cell>
        </row>
        <row r="2356">
          <cell r="A2356" t="str">
            <v>MSW</v>
          </cell>
          <cell r="D2356">
            <v>8</v>
          </cell>
          <cell r="G2356">
            <v>0.88</v>
          </cell>
          <cell r="J2356">
            <v>25</v>
          </cell>
          <cell r="L2356" t="str">
            <v>RO</v>
          </cell>
        </row>
        <row r="2357">
          <cell r="A2357" t="str">
            <v>MSW</v>
          </cell>
          <cell r="D2357">
            <v>8</v>
          </cell>
          <cell r="G2357">
            <v>1.07</v>
          </cell>
          <cell r="J2357">
            <v>25</v>
          </cell>
          <cell r="L2357" t="str">
            <v>RO</v>
          </cell>
        </row>
        <row r="2358">
          <cell r="A2358" t="str">
            <v>MSW</v>
          </cell>
          <cell r="D2358">
            <v>8</v>
          </cell>
          <cell r="G2358">
            <v>1.0900000000000001</v>
          </cell>
          <cell r="J2358">
            <v>25</v>
          </cell>
          <cell r="L2358" t="str">
            <v>RO</v>
          </cell>
        </row>
        <row r="2359">
          <cell r="A2359" t="str">
            <v>MSW</v>
          </cell>
          <cell r="D2359">
            <v>8</v>
          </cell>
          <cell r="G2359">
            <v>1.18</v>
          </cell>
          <cell r="J2359">
            <v>25</v>
          </cell>
          <cell r="L2359" t="str">
            <v>RO</v>
          </cell>
        </row>
        <row r="2360">
          <cell r="A2360" t="str">
            <v>MSW</v>
          </cell>
          <cell r="D2360">
            <v>8</v>
          </cell>
          <cell r="G2360">
            <v>1.18</v>
          </cell>
          <cell r="J2360">
            <v>25</v>
          </cell>
          <cell r="L2360" t="str">
            <v>RO</v>
          </cell>
        </row>
        <row r="2361">
          <cell r="A2361" t="str">
            <v>MSW</v>
          </cell>
          <cell r="D2361">
            <v>9</v>
          </cell>
          <cell r="G2361">
            <v>1.1599999999999999</v>
          </cell>
          <cell r="J2361">
            <v>25</v>
          </cell>
          <cell r="L2361" t="str">
            <v>RO</v>
          </cell>
        </row>
        <row r="2362">
          <cell r="A2362" t="str">
            <v>MSW</v>
          </cell>
          <cell r="D2362">
            <v>9</v>
          </cell>
          <cell r="G2362">
            <v>0.56999999999999995</v>
          </cell>
          <cell r="J2362">
            <v>25</v>
          </cell>
          <cell r="L2362" t="str">
            <v>RO</v>
          </cell>
        </row>
        <row r="2363">
          <cell r="A2363" t="str">
            <v>MSW</v>
          </cell>
          <cell r="D2363">
            <v>9</v>
          </cell>
          <cell r="G2363">
            <v>0.81</v>
          </cell>
          <cell r="J2363">
            <v>25</v>
          </cell>
          <cell r="L2363" t="str">
            <v>RO</v>
          </cell>
        </row>
        <row r="2364">
          <cell r="A2364" t="str">
            <v>MSW</v>
          </cell>
          <cell r="D2364">
            <v>9</v>
          </cell>
          <cell r="G2364">
            <v>1.22</v>
          </cell>
          <cell r="J2364">
            <v>25</v>
          </cell>
          <cell r="L2364" t="str">
            <v>RO</v>
          </cell>
        </row>
        <row r="2365">
          <cell r="A2365" t="str">
            <v>MSW</v>
          </cell>
          <cell r="D2365">
            <v>10</v>
          </cell>
          <cell r="G2365">
            <v>1.28</v>
          </cell>
          <cell r="J2365">
            <v>25</v>
          </cell>
          <cell r="L2365" t="str">
            <v>RO</v>
          </cell>
        </row>
        <row r="2366">
          <cell r="A2366" t="str">
            <v>MSW</v>
          </cell>
          <cell r="D2366">
            <v>10</v>
          </cell>
          <cell r="G2366">
            <v>1.1200000000000001</v>
          </cell>
          <cell r="J2366">
            <v>25</v>
          </cell>
          <cell r="L2366" t="str">
            <v>RO</v>
          </cell>
        </row>
        <row r="2367">
          <cell r="A2367" t="str">
            <v>MSW</v>
          </cell>
          <cell r="D2367">
            <v>10</v>
          </cell>
          <cell r="G2367">
            <v>1.22</v>
          </cell>
          <cell r="J2367">
            <v>25</v>
          </cell>
          <cell r="L2367" t="str">
            <v>RO</v>
          </cell>
        </row>
        <row r="2368">
          <cell r="A2368" t="str">
            <v>MSW</v>
          </cell>
          <cell r="D2368">
            <v>10</v>
          </cell>
          <cell r="G2368">
            <v>1.04</v>
          </cell>
          <cell r="J2368">
            <v>25</v>
          </cell>
          <cell r="L2368" t="str">
            <v>RO</v>
          </cell>
        </row>
        <row r="2369">
          <cell r="A2369" t="str">
            <v>MSW</v>
          </cell>
          <cell r="D2369">
            <v>11</v>
          </cell>
          <cell r="G2369">
            <v>1.1100000000000001</v>
          </cell>
          <cell r="J2369">
            <v>25</v>
          </cell>
          <cell r="L2369" t="str">
            <v>RO</v>
          </cell>
        </row>
        <row r="2370">
          <cell r="A2370" t="str">
            <v>MSW</v>
          </cell>
          <cell r="D2370">
            <v>11</v>
          </cell>
          <cell r="G2370">
            <v>1.19</v>
          </cell>
          <cell r="J2370">
            <v>25</v>
          </cell>
          <cell r="L2370" t="str">
            <v>RO</v>
          </cell>
        </row>
        <row r="2371">
          <cell r="A2371" t="str">
            <v>MSW</v>
          </cell>
          <cell r="D2371">
            <v>11</v>
          </cell>
          <cell r="G2371">
            <v>0.96</v>
          </cell>
          <cell r="J2371">
            <v>25</v>
          </cell>
          <cell r="L2371" t="str">
            <v>RO</v>
          </cell>
        </row>
        <row r="2372">
          <cell r="A2372" t="str">
            <v>MSW</v>
          </cell>
          <cell r="D2372">
            <v>11</v>
          </cell>
          <cell r="G2372">
            <v>1.1100000000000001</v>
          </cell>
          <cell r="J2372">
            <v>25</v>
          </cell>
          <cell r="L2372" t="str">
            <v>RO</v>
          </cell>
        </row>
        <row r="2373">
          <cell r="A2373" t="str">
            <v>MSW</v>
          </cell>
          <cell r="D2373">
            <v>11</v>
          </cell>
          <cell r="G2373">
            <v>0.97</v>
          </cell>
          <cell r="J2373">
            <v>25</v>
          </cell>
          <cell r="L2373" t="str">
            <v>RO</v>
          </cell>
        </row>
        <row r="2374">
          <cell r="A2374" t="str">
            <v>MSW</v>
          </cell>
          <cell r="D2374">
            <v>12</v>
          </cell>
          <cell r="G2374">
            <v>1.1599999999999999</v>
          </cell>
          <cell r="J2374">
            <v>25</v>
          </cell>
          <cell r="L2374" t="str">
            <v>RO</v>
          </cell>
        </row>
        <row r="2375">
          <cell r="A2375" t="str">
            <v>MSW</v>
          </cell>
          <cell r="D2375">
            <v>12</v>
          </cell>
          <cell r="G2375">
            <v>0.84</v>
          </cell>
          <cell r="J2375">
            <v>25</v>
          </cell>
          <cell r="L2375" t="str">
            <v>RO</v>
          </cell>
        </row>
        <row r="2376">
          <cell r="A2376" t="str">
            <v>MSW</v>
          </cell>
          <cell r="D2376">
            <v>12</v>
          </cell>
          <cell r="G2376">
            <v>0.83</v>
          </cell>
          <cell r="J2376">
            <v>25</v>
          </cell>
          <cell r="L2376" t="str">
            <v>RO</v>
          </cell>
        </row>
        <row r="2377">
          <cell r="A2377" t="str">
            <v>MSW</v>
          </cell>
          <cell r="D2377">
            <v>1</v>
          </cell>
          <cell r="G2377">
            <v>0.59</v>
          </cell>
          <cell r="J2377">
            <v>25</v>
          </cell>
          <cell r="L2377" t="str">
            <v>RO</v>
          </cell>
        </row>
        <row r="2378">
          <cell r="A2378" t="str">
            <v>MSW</v>
          </cell>
          <cell r="D2378">
            <v>1</v>
          </cell>
          <cell r="G2378">
            <v>1.37</v>
          </cell>
          <cell r="J2378">
            <v>25</v>
          </cell>
          <cell r="L2378" t="str">
            <v>RO</v>
          </cell>
        </row>
        <row r="2379">
          <cell r="A2379" t="str">
            <v>MSW</v>
          </cell>
          <cell r="D2379">
            <v>1</v>
          </cell>
          <cell r="G2379">
            <v>0.56999999999999995</v>
          </cell>
          <cell r="J2379">
            <v>25</v>
          </cell>
          <cell r="L2379" t="str">
            <v>RO</v>
          </cell>
        </row>
        <row r="2380">
          <cell r="A2380" t="str">
            <v>MSW</v>
          </cell>
          <cell r="D2380">
            <v>1</v>
          </cell>
          <cell r="G2380">
            <v>0.88</v>
          </cell>
          <cell r="J2380">
            <v>25</v>
          </cell>
          <cell r="L2380" t="str">
            <v>RO</v>
          </cell>
        </row>
        <row r="2381">
          <cell r="A2381" t="str">
            <v>MSW</v>
          </cell>
          <cell r="D2381">
            <v>2</v>
          </cell>
          <cell r="G2381">
            <v>1.06</v>
          </cell>
          <cell r="J2381">
            <v>25</v>
          </cell>
          <cell r="L2381" t="str">
            <v>RO</v>
          </cell>
        </row>
        <row r="2382">
          <cell r="A2382" t="str">
            <v>MSW</v>
          </cell>
          <cell r="D2382">
            <v>2</v>
          </cell>
          <cell r="G2382">
            <v>1.26</v>
          </cell>
          <cell r="J2382">
            <v>25</v>
          </cell>
          <cell r="L2382" t="str">
            <v>RO</v>
          </cell>
        </row>
        <row r="2383">
          <cell r="A2383" t="str">
            <v>MSW</v>
          </cell>
          <cell r="D2383">
            <v>2</v>
          </cell>
          <cell r="G2383">
            <v>1.29</v>
          </cell>
          <cell r="J2383">
            <v>25</v>
          </cell>
          <cell r="L2383" t="str">
            <v>RO</v>
          </cell>
        </row>
        <row r="2384">
          <cell r="A2384" t="str">
            <v>MSW</v>
          </cell>
          <cell r="D2384">
            <v>2</v>
          </cell>
          <cell r="G2384">
            <v>1.03</v>
          </cell>
          <cell r="J2384">
            <v>25</v>
          </cell>
          <cell r="L2384" t="str">
            <v>RO</v>
          </cell>
        </row>
        <row r="2385">
          <cell r="A2385" t="str">
            <v>MSW</v>
          </cell>
          <cell r="D2385">
            <v>3</v>
          </cell>
          <cell r="G2385">
            <v>1.41</v>
          </cell>
          <cell r="J2385">
            <v>25</v>
          </cell>
          <cell r="L2385" t="str">
            <v>RO</v>
          </cell>
        </row>
        <row r="2386">
          <cell r="A2386" t="str">
            <v>MSW</v>
          </cell>
          <cell r="D2386">
            <v>3</v>
          </cell>
          <cell r="G2386">
            <v>1.38</v>
          </cell>
          <cell r="J2386">
            <v>25</v>
          </cell>
          <cell r="L2386" t="str">
            <v>RO</v>
          </cell>
        </row>
        <row r="2387">
          <cell r="A2387" t="str">
            <v>MSW</v>
          </cell>
          <cell r="D2387">
            <v>3</v>
          </cell>
          <cell r="G2387">
            <v>1.5</v>
          </cell>
          <cell r="J2387">
            <v>25</v>
          </cell>
          <cell r="L2387" t="str">
            <v>RO</v>
          </cell>
        </row>
        <row r="2388">
          <cell r="A2388" t="str">
            <v>MSW</v>
          </cell>
          <cell r="D2388">
            <v>3</v>
          </cell>
          <cell r="G2388">
            <v>1.0900000000000001</v>
          </cell>
          <cell r="J2388">
            <v>25</v>
          </cell>
          <cell r="L2388" t="str">
            <v>RO</v>
          </cell>
        </row>
        <row r="2389">
          <cell r="A2389" t="str">
            <v>MSW</v>
          </cell>
          <cell r="D2389">
            <v>3</v>
          </cell>
          <cell r="G2389">
            <v>0.54</v>
          </cell>
          <cell r="J2389">
            <v>25</v>
          </cell>
          <cell r="L2389" t="str">
            <v>RO</v>
          </cell>
        </row>
        <row r="2390">
          <cell r="A2390" t="str">
            <v>MSW</v>
          </cell>
          <cell r="D2390">
            <v>2</v>
          </cell>
          <cell r="G2390">
            <v>4.9800000000000004</v>
          </cell>
          <cell r="J2390">
            <v>25</v>
          </cell>
          <cell r="L2390" t="str">
            <v>RO</v>
          </cell>
        </row>
        <row r="2391">
          <cell r="A2391" t="str">
            <v>RCY</v>
          </cell>
          <cell r="D2391">
            <v>1</v>
          </cell>
          <cell r="G2391">
            <v>3.06</v>
          </cell>
          <cell r="J2391">
            <v>25</v>
          </cell>
          <cell r="L2391" t="str">
            <v>RO</v>
          </cell>
        </row>
        <row r="2392">
          <cell r="A2392" t="str">
            <v>MSW</v>
          </cell>
          <cell r="D2392">
            <v>1</v>
          </cell>
          <cell r="G2392">
            <v>5.42</v>
          </cell>
          <cell r="J2392">
            <v>25</v>
          </cell>
          <cell r="L2392" t="str">
            <v>RO</v>
          </cell>
        </row>
        <row r="2393">
          <cell r="A2393" t="str">
            <v>RCY</v>
          </cell>
          <cell r="D2393">
            <v>2</v>
          </cell>
          <cell r="G2393">
            <v>2.82</v>
          </cell>
          <cell r="J2393">
            <v>25</v>
          </cell>
          <cell r="L2393" t="str">
            <v>RO</v>
          </cell>
        </row>
        <row r="2394">
          <cell r="A2394" t="str">
            <v>MSW</v>
          </cell>
          <cell r="D2394">
            <v>2</v>
          </cell>
          <cell r="G2394">
            <v>5.35</v>
          </cell>
          <cell r="J2394">
            <v>25</v>
          </cell>
          <cell r="L2394" t="str">
            <v>RO</v>
          </cell>
        </row>
        <row r="2395">
          <cell r="A2395" t="str">
            <v>MSW</v>
          </cell>
          <cell r="D2395">
            <v>4</v>
          </cell>
          <cell r="G2395">
            <v>4.17</v>
          </cell>
          <cell r="J2395">
            <v>25</v>
          </cell>
          <cell r="L2395" t="str">
            <v>RO</v>
          </cell>
        </row>
        <row r="2396">
          <cell r="A2396" t="str">
            <v>MSW</v>
          </cell>
          <cell r="D2396">
            <v>4</v>
          </cell>
          <cell r="G2396">
            <v>2.19</v>
          </cell>
          <cell r="J2396">
            <v>25</v>
          </cell>
          <cell r="L2396" t="str">
            <v>RO</v>
          </cell>
        </row>
        <row r="2397">
          <cell r="A2397" t="str">
            <v>RCY</v>
          </cell>
          <cell r="D2397">
            <v>5</v>
          </cell>
          <cell r="G2397">
            <v>1.57</v>
          </cell>
          <cell r="J2397">
            <v>25</v>
          </cell>
          <cell r="L2397" t="str">
            <v>RO</v>
          </cell>
        </row>
        <row r="2398">
          <cell r="A2398" t="str">
            <v>MSW</v>
          </cell>
          <cell r="D2398">
            <v>6</v>
          </cell>
          <cell r="G2398">
            <v>5.3</v>
          </cell>
          <cell r="J2398">
            <v>25</v>
          </cell>
          <cell r="L2398" t="str">
            <v>RO</v>
          </cell>
        </row>
        <row r="2399">
          <cell r="A2399" t="str">
            <v>MSW</v>
          </cell>
          <cell r="D2399">
            <v>7</v>
          </cell>
          <cell r="G2399">
            <v>4.74</v>
          </cell>
          <cell r="J2399">
            <v>25</v>
          </cell>
          <cell r="L2399" t="str">
            <v>RO</v>
          </cell>
        </row>
        <row r="2400">
          <cell r="A2400" t="str">
            <v>MSW</v>
          </cell>
          <cell r="D2400">
            <v>9</v>
          </cell>
          <cell r="G2400">
            <v>5.82</v>
          </cell>
          <cell r="J2400">
            <v>25</v>
          </cell>
          <cell r="L2400" t="str">
            <v>RO</v>
          </cell>
        </row>
        <row r="2401">
          <cell r="A2401" t="str">
            <v>MSW</v>
          </cell>
          <cell r="D2401">
            <v>11</v>
          </cell>
          <cell r="G2401">
            <v>5.01</v>
          </cell>
          <cell r="J2401">
            <v>25</v>
          </cell>
          <cell r="L2401" t="str">
            <v>RO</v>
          </cell>
        </row>
        <row r="2402">
          <cell r="A2402" t="str">
            <v>MSW</v>
          </cell>
          <cell r="D2402">
            <v>12</v>
          </cell>
          <cell r="G2402">
            <v>5.17</v>
          </cell>
          <cell r="J2402">
            <v>25</v>
          </cell>
          <cell r="L2402" t="str">
            <v>RO</v>
          </cell>
        </row>
        <row r="2403">
          <cell r="A2403" t="str">
            <v>MSW</v>
          </cell>
          <cell r="D2403">
            <v>1</v>
          </cell>
          <cell r="G2403">
            <v>2.5299999999999998</v>
          </cell>
          <cell r="J2403">
            <v>25</v>
          </cell>
          <cell r="L2403" t="str">
            <v>RO</v>
          </cell>
        </row>
        <row r="2404">
          <cell r="A2404" t="str">
            <v>MSW</v>
          </cell>
          <cell r="D2404">
            <v>1</v>
          </cell>
          <cell r="G2404">
            <v>1.21</v>
          </cell>
          <cell r="J2404">
            <v>25</v>
          </cell>
          <cell r="L2404" t="str">
            <v>RO</v>
          </cell>
        </row>
        <row r="2405">
          <cell r="A2405" t="str">
            <v>MSW</v>
          </cell>
          <cell r="D2405">
            <v>1</v>
          </cell>
          <cell r="G2405">
            <v>1.99</v>
          </cell>
          <cell r="J2405">
            <v>25</v>
          </cell>
          <cell r="L2405" t="str">
            <v>RO</v>
          </cell>
        </row>
        <row r="2406">
          <cell r="A2406" t="str">
            <v>MSW</v>
          </cell>
          <cell r="D2406">
            <v>1</v>
          </cell>
          <cell r="G2406">
            <v>1.46</v>
          </cell>
          <cell r="J2406">
            <v>25</v>
          </cell>
          <cell r="L2406" t="str">
            <v>RO</v>
          </cell>
        </row>
        <row r="2407">
          <cell r="A2407" t="str">
            <v>MSW</v>
          </cell>
          <cell r="D2407">
            <v>1</v>
          </cell>
          <cell r="G2407">
            <v>1.31</v>
          </cell>
          <cell r="J2407">
            <v>25</v>
          </cell>
          <cell r="L2407" t="str">
            <v>RO</v>
          </cell>
        </row>
        <row r="2408">
          <cell r="A2408" t="str">
            <v>MSW</v>
          </cell>
          <cell r="D2408">
            <v>2</v>
          </cell>
          <cell r="G2408">
            <v>1.57</v>
          </cell>
          <cell r="J2408">
            <v>25</v>
          </cell>
          <cell r="L2408" t="str">
            <v>RO</v>
          </cell>
        </row>
        <row r="2409">
          <cell r="A2409" t="str">
            <v>MSW</v>
          </cell>
          <cell r="D2409">
            <v>2</v>
          </cell>
          <cell r="G2409">
            <v>1.3</v>
          </cell>
          <cell r="J2409">
            <v>25</v>
          </cell>
          <cell r="L2409" t="str">
            <v>RO</v>
          </cell>
        </row>
        <row r="2410">
          <cell r="A2410" t="str">
            <v>MSW</v>
          </cell>
          <cell r="D2410">
            <v>2</v>
          </cell>
          <cell r="G2410">
            <v>1.62</v>
          </cell>
          <cell r="J2410">
            <v>25</v>
          </cell>
          <cell r="L2410" t="str">
            <v>RO</v>
          </cell>
        </row>
        <row r="2411">
          <cell r="A2411" t="str">
            <v>MSW</v>
          </cell>
          <cell r="D2411">
            <v>2</v>
          </cell>
          <cell r="G2411">
            <v>1.23</v>
          </cell>
          <cell r="J2411">
            <v>25</v>
          </cell>
          <cell r="L2411" t="str">
            <v>RO</v>
          </cell>
        </row>
        <row r="2412">
          <cell r="A2412" t="str">
            <v>MSW</v>
          </cell>
          <cell r="D2412">
            <v>3</v>
          </cell>
          <cell r="G2412">
            <v>1.84</v>
          </cell>
          <cell r="J2412">
            <v>25</v>
          </cell>
          <cell r="L2412" t="str">
            <v>RO</v>
          </cell>
        </row>
        <row r="2413">
          <cell r="A2413" t="str">
            <v>MSW</v>
          </cell>
          <cell r="D2413">
            <v>3</v>
          </cell>
          <cell r="G2413">
            <v>1.73</v>
          </cell>
          <cell r="J2413">
            <v>25</v>
          </cell>
          <cell r="L2413" t="str">
            <v>RO</v>
          </cell>
        </row>
        <row r="2414">
          <cell r="A2414" t="str">
            <v>MSW</v>
          </cell>
          <cell r="D2414">
            <v>3</v>
          </cell>
          <cell r="G2414">
            <v>1.27</v>
          </cell>
          <cell r="J2414">
            <v>25</v>
          </cell>
          <cell r="L2414" t="str">
            <v>RO</v>
          </cell>
        </row>
        <row r="2415">
          <cell r="A2415" t="str">
            <v>MSW</v>
          </cell>
          <cell r="D2415">
            <v>3</v>
          </cell>
          <cell r="G2415">
            <v>1.69</v>
          </cell>
          <cell r="J2415">
            <v>25</v>
          </cell>
          <cell r="L2415" t="str">
            <v>RO</v>
          </cell>
        </row>
        <row r="2416">
          <cell r="A2416" t="str">
            <v>MSW</v>
          </cell>
          <cell r="D2416">
            <v>4</v>
          </cell>
          <cell r="G2416">
            <v>1.54</v>
          </cell>
          <cell r="J2416">
            <v>25</v>
          </cell>
          <cell r="L2416" t="str">
            <v>RO</v>
          </cell>
        </row>
        <row r="2417">
          <cell r="A2417" t="str">
            <v>MSW</v>
          </cell>
          <cell r="D2417">
            <v>4</v>
          </cell>
          <cell r="G2417">
            <v>1.71</v>
          </cell>
          <cell r="J2417">
            <v>25</v>
          </cell>
          <cell r="L2417" t="str">
            <v>RO</v>
          </cell>
        </row>
        <row r="2418">
          <cell r="A2418" t="str">
            <v>MSW</v>
          </cell>
          <cell r="D2418">
            <v>4</v>
          </cell>
          <cell r="G2418">
            <v>1.55</v>
          </cell>
          <cell r="J2418">
            <v>25</v>
          </cell>
          <cell r="L2418" t="str">
            <v>RO</v>
          </cell>
        </row>
        <row r="2419">
          <cell r="A2419" t="str">
            <v>MSW</v>
          </cell>
          <cell r="D2419">
            <v>4</v>
          </cell>
          <cell r="G2419">
            <v>1.67</v>
          </cell>
          <cell r="J2419">
            <v>25</v>
          </cell>
          <cell r="L2419" t="str">
            <v>RO</v>
          </cell>
        </row>
        <row r="2420">
          <cell r="A2420" t="str">
            <v>MSW</v>
          </cell>
          <cell r="D2420">
            <v>4</v>
          </cell>
          <cell r="G2420">
            <v>1.66</v>
          </cell>
          <cell r="J2420">
            <v>25</v>
          </cell>
          <cell r="L2420" t="str">
            <v>RO</v>
          </cell>
        </row>
        <row r="2421">
          <cell r="A2421" t="str">
            <v>MSW</v>
          </cell>
          <cell r="D2421">
            <v>5</v>
          </cell>
          <cell r="G2421">
            <v>1.42</v>
          </cell>
          <cell r="J2421">
            <v>25</v>
          </cell>
          <cell r="L2421" t="str">
            <v>RO</v>
          </cell>
        </row>
        <row r="2422">
          <cell r="A2422" t="str">
            <v>MSW</v>
          </cell>
          <cell r="D2422">
            <v>5</v>
          </cell>
          <cell r="G2422">
            <v>1.66</v>
          </cell>
          <cell r="J2422">
            <v>25</v>
          </cell>
          <cell r="L2422" t="str">
            <v>RO</v>
          </cell>
        </row>
        <row r="2423">
          <cell r="A2423" t="str">
            <v>MSW</v>
          </cell>
          <cell r="D2423">
            <v>5</v>
          </cell>
          <cell r="G2423">
            <v>1.88</v>
          </cell>
          <cell r="J2423">
            <v>25</v>
          </cell>
          <cell r="L2423" t="str">
            <v>RO</v>
          </cell>
        </row>
        <row r="2424">
          <cell r="A2424" t="str">
            <v>MSW</v>
          </cell>
          <cell r="D2424">
            <v>5</v>
          </cell>
          <cell r="G2424">
            <v>1.44</v>
          </cell>
          <cell r="J2424">
            <v>25</v>
          </cell>
          <cell r="L2424" t="str">
            <v>RO</v>
          </cell>
        </row>
        <row r="2425">
          <cell r="A2425" t="str">
            <v>MSW</v>
          </cell>
          <cell r="D2425">
            <v>6</v>
          </cell>
          <cell r="G2425">
            <v>1.59</v>
          </cell>
          <cell r="J2425">
            <v>25</v>
          </cell>
          <cell r="L2425" t="str">
            <v>RO</v>
          </cell>
        </row>
        <row r="2426">
          <cell r="A2426" t="str">
            <v>MSW</v>
          </cell>
          <cell r="D2426">
            <v>6</v>
          </cell>
          <cell r="G2426">
            <v>1.61</v>
          </cell>
          <cell r="J2426">
            <v>25</v>
          </cell>
          <cell r="L2426" t="str">
            <v>RO</v>
          </cell>
        </row>
        <row r="2427">
          <cell r="A2427" t="str">
            <v>MSW</v>
          </cell>
          <cell r="D2427">
            <v>6</v>
          </cell>
          <cell r="G2427">
            <v>1.98</v>
          </cell>
          <cell r="J2427">
            <v>25</v>
          </cell>
          <cell r="L2427" t="str">
            <v>RO</v>
          </cell>
        </row>
        <row r="2428">
          <cell r="A2428" t="str">
            <v>MSW</v>
          </cell>
          <cell r="D2428">
            <v>6</v>
          </cell>
          <cell r="G2428">
            <v>1.89</v>
          </cell>
          <cell r="J2428">
            <v>25</v>
          </cell>
          <cell r="L2428" t="str">
            <v>RO</v>
          </cell>
        </row>
        <row r="2429">
          <cell r="A2429" t="str">
            <v>MSW</v>
          </cell>
          <cell r="D2429">
            <v>7</v>
          </cell>
          <cell r="G2429">
            <v>2.04</v>
          </cell>
          <cell r="J2429">
            <v>25</v>
          </cell>
          <cell r="L2429" t="str">
            <v>RO</v>
          </cell>
        </row>
        <row r="2430">
          <cell r="A2430" t="str">
            <v>MSW</v>
          </cell>
          <cell r="D2430">
            <v>7</v>
          </cell>
          <cell r="G2430">
            <v>2.06</v>
          </cell>
          <cell r="J2430">
            <v>25</v>
          </cell>
          <cell r="L2430" t="str">
            <v>RO</v>
          </cell>
        </row>
        <row r="2431">
          <cell r="A2431" t="str">
            <v>MSW</v>
          </cell>
          <cell r="D2431">
            <v>7</v>
          </cell>
          <cell r="G2431">
            <v>1.74</v>
          </cell>
          <cell r="J2431">
            <v>25</v>
          </cell>
          <cell r="L2431" t="str">
            <v>RO</v>
          </cell>
        </row>
        <row r="2432">
          <cell r="A2432" t="str">
            <v>MSW</v>
          </cell>
          <cell r="D2432">
            <v>7</v>
          </cell>
          <cell r="G2432">
            <v>1.68</v>
          </cell>
          <cell r="J2432">
            <v>25</v>
          </cell>
          <cell r="L2432" t="str">
            <v>RO</v>
          </cell>
        </row>
        <row r="2433">
          <cell r="A2433" t="str">
            <v>MSW</v>
          </cell>
          <cell r="D2433">
            <v>7</v>
          </cell>
          <cell r="G2433">
            <v>1.69</v>
          </cell>
          <cell r="J2433">
            <v>25</v>
          </cell>
          <cell r="L2433" t="str">
            <v>RO</v>
          </cell>
        </row>
        <row r="2434">
          <cell r="A2434" t="str">
            <v>MSW</v>
          </cell>
          <cell r="D2434">
            <v>8</v>
          </cell>
          <cell r="G2434">
            <v>1.58</v>
          </cell>
          <cell r="J2434">
            <v>25</v>
          </cell>
          <cell r="L2434" t="str">
            <v>RO</v>
          </cell>
        </row>
        <row r="2435">
          <cell r="A2435" t="str">
            <v>MSW</v>
          </cell>
          <cell r="D2435">
            <v>8</v>
          </cell>
          <cell r="G2435">
            <v>1.85</v>
          </cell>
          <cell r="J2435">
            <v>25</v>
          </cell>
          <cell r="L2435" t="str">
            <v>RO</v>
          </cell>
        </row>
        <row r="2436">
          <cell r="A2436" t="str">
            <v>MSW</v>
          </cell>
          <cell r="D2436">
            <v>8</v>
          </cell>
          <cell r="G2436">
            <v>1.64</v>
          </cell>
          <cell r="J2436">
            <v>25</v>
          </cell>
          <cell r="L2436" t="str">
            <v>RO</v>
          </cell>
        </row>
        <row r="2437">
          <cell r="A2437" t="str">
            <v>MSW</v>
          </cell>
          <cell r="D2437">
            <v>8</v>
          </cell>
          <cell r="G2437">
            <v>1.26</v>
          </cell>
          <cell r="J2437">
            <v>25</v>
          </cell>
          <cell r="L2437" t="str">
            <v>RO</v>
          </cell>
        </row>
        <row r="2438">
          <cell r="A2438" t="str">
            <v>MSW</v>
          </cell>
          <cell r="D2438">
            <v>9</v>
          </cell>
          <cell r="G2438">
            <v>1.64</v>
          </cell>
          <cell r="J2438">
            <v>25</v>
          </cell>
          <cell r="L2438" t="str">
            <v>RO</v>
          </cell>
        </row>
        <row r="2439">
          <cell r="A2439" t="str">
            <v>MSW</v>
          </cell>
          <cell r="D2439">
            <v>9</v>
          </cell>
          <cell r="G2439">
            <v>1.58</v>
          </cell>
          <cell r="J2439">
            <v>25</v>
          </cell>
          <cell r="L2439" t="str">
            <v>RO</v>
          </cell>
        </row>
        <row r="2440">
          <cell r="A2440" t="str">
            <v>MSW</v>
          </cell>
          <cell r="D2440">
            <v>9</v>
          </cell>
          <cell r="G2440">
            <v>1.37</v>
          </cell>
          <cell r="J2440">
            <v>25</v>
          </cell>
          <cell r="L2440" t="str">
            <v>RO</v>
          </cell>
        </row>
        <row r="2441">
          <cell r="A2441" t="str">
            <v>MSW</v>
          </cell>
          <cell r="D2441">
            <v>9</v>
          </cell>
          <cell r="G2441">
            <v>1.49</v>
          </cell>
          <cell r="J2441">
            <v>25</v>
          </cell>
          <cell r="L2441" t="str">
            <v>RO</v>
          </cell>
        </row>
        <row r="2442">
          <cell r="A2442" t="str">
            <v>MSW</v>
          </cell>
          <cell r="D2442">
            <v>9</v>
          </cell>
          <cell r="G2442">
            <v>1.84</v>
          </cell>
          <cell r="J2442">
            <v>25</v>
          </cell>
          <cell r="L2442" t="str">
            <v>RO</v>
          </cell>
        </row>
        <row r="2443">
          <cell r="A2443" t="str">
            <v>MSW</v>
          </cell>
          <cell r="D2443">
            <v>10</v>
          </cell>
          <cell r="G2443">
            <v>1.79</v>
          </cell>
          <cell r="J2443">
            <v>25</v>
          </cell>
          <cell r="L2443" t="str">
            <v>RO</v>
          </cell>
        </row>
        <row r="2444">
          <cell r="A2444" t="str">
            <v>MSW</v>
          </cell>
          <cell r="D2444">
            <v>10</v>
          </cell>
          <cell r="G2444">
            <v>1.59</v>
          </cell>
          <cell r="J2444">
            <v>25</v>
          </cell>
          <cell r="L2444" t="str">
            <v>RO</v>
          </cell>
        </row>
        <row r="2445">
          <cell r="A2445" t="str">
            <v>MSW</v>
          </cell>
          <cell r="D2445">
            <v>10</v>
          </cell>
          <cell r="G2445">
            <v>1.49</v>
          </cell>
          <cell r="J2445">
            <v>25</v>
          </cell>
          <cell r="L2445" t="str">
            <v>RO</v>
          </cell>
        </row>
        <row r="2446">
          <cell r="A2446" t="str">
            <v>MSW</v>
          </cell>
          <cell r="D2446">
            <v>10</v>
          </cell>
          <cell r="G2446">
            <v>1.43</v>
          </cell>
          <cell r="J2446">
            <v>25</v>
          </cell>
          <cell r="L2446" t="str">
            <v>RO</v>
          </cell>
        </row>
        <row r="2447">
          <cell r="A2447" t="str">
            <v>MSW</v>
          </cell>
          <cell r="D2447">
            <v>11</v>
          </cell>
          <cell r="G2447">
            <v>1.86</v>
          </cell>
          <cell r="J2447">
            <v>25</v>
          </cell>
          <cell r="L2447" t="str">
            <v>RO</v>
          </cell>
        </row>
        <row r="2448">
          <cell r="A2448" t="str">
            <v>MSW</v>
          </cell>
          <cell r="D2448">
            <v>11</v>
          </cell>
          <cell r="G2448">
            <v>1.1000000000000001</v>
          </cell>
          <cell r="J2448">
            <v>25</v>
          </cell>
          <cell r="L2448" t="str">
            <v>RO</v>
          </cell>
        </row>
        <row r="2449">
          <cell r="A2449" t="str">
            <v>MSW</v>
          </cell>
          <cell r="D2449">
            <v>11</v>
          </cell>
          <cell r="G2449">
            <v>1.54</v>
          </cell>
          <cell r="J2449">
            <v>25</v>
          </cell>
          <cell r="L2449" t="str">
            <v>RO</v>
          </cell>
        </row>
        <row r="2450">
          <cell r="A2450" t="str">
            <v>MSW</v>
          </cell>
          <cell r="D2450">
            <v>11</v>
          </cell>
          <cell r="G2450">
            <v>1.91</v>
          </cell>
          <cell r="J2450">
            <v>25</v>
          </cell>
          <cell r="L2450" t="str">
            <v>RO</v>
          </cell>
        </row>
        <row r="2451">
          <cell r="A2451" t="str">
            <v>MSW</v>
          </cell>
          <cell r="D2451">
            <v>12</v>
          </cell>
          <cell r="G2451">
            <v>1.66</v>
          </cell>
          <cell r="J2451">
            <v>25</v>
          </cell>
          <cell r="L2451" t="str">
            <v>RO</v>
          </cell>
        </row>
        <row r="2452">
          <cell r="A2452" t="str">
            <v>MSW</v>
          </cell>
          <cell r="D2452">
            <v>12</v>
          </cell>
          <cell r="G2452">
            <v>1.57</v>
          </cell>
          <cell r="J2452">
            <v>25</v>
          </cell>
          <cell r="L2452" t="str">
            <v>RO</v>
          </cell>
        </row>
        <row r="2453">
          <cell r="A2453" t="str">
            <v>MSW</v>
          </cell>
          <cell r="D2453">
            <v>12</v>
          </cell>
          <cell r="G2453">
            <v>1.65</v>
          </cell>
          <cell r="J2453">
            <v>25</v>
          </cell>
          <cell r="L2453" t="str">
            <v>RO</v>
          </cell>
        </row>
        <row r="2454">
          <cell r="A2454" t="str">
            <v>MSW</v>
          </cell>
          <cell r="D2454">
            <v>12</v>
          </cell>
          <cell r="G2454">
            <v>2.16</v>
          </cell>
          <cell r="J2454">
            <v>25</v>
          </cell>
          <cell r="L2454" t="str">
            <v>RO</v>
          </cell>
        </row>
        <row r="2455">
          <cell r="A2455" t="str">
            <v>MSW</v>
          </cell>
          <cell r="D2455">
            <v>12</v>
          </cell>
          <cell r="G2455">
            <v>1.6</v>
          </cell>
          <cell r="J2455">
            <v>25</v>
          </cell>
          <cell r="L2455" t="str">
            <v>RO</v>
          </cell>
        </row>
        <row r="2456">
          <cell r="A2456" t="str">
            <v>MSW</v>
          </cell>
          <cell r="D2456">
            <v>1</v>
          </cell>
          <cell r="G2456">
            <v>7.77</v>
          </cell>
          <cell r="J2456">
            <v>25</v>
          </cell>
          <cell r="L2456" t="str">
            <v>RO</v>
          </cell>
        </row>
        <row r="2457">
          <cell r="A2457" t="str">
            <v>MSW</v>
          </cell>
          <cell r="D2457">
            <v>3</v>
          </cell>
          <cell r="G2457">
            <v>7.81</v>
          </cell>
          <cell r="J2457">
            <v>25</v>
          </cell>
          <cell r="L2457" t="str">
            <v>RO</v>
          </cell>
        </row>
        <row r="2458">
          <cell r="A2458" t="str">
            <v>MSW</v>
          </cell>
          <cell r="D2458">
            <v>4</v>
          </cell>
          <cell r="G2458">
            <v>6.96</v>
          </cell>
          <cell r="J2458">
            <v>25</v>
          </cell>
          <cell r="L2458" t="str">
            <v>RO</v>
          </cell>
        </row>
        <row r="2459">
          <cell r="A2459" t="str">
            <v>MSW</v>
          </cell>
          <cell r="D2459">
            <v>6</v>
          </cell>
          <cell r="G2459">
            <v>7.67</v>
          </cell>
          <cell r="J2459">
            <v>25</v>
          </cell>
          <cell r="L2459" t="str">
            <v>RO</v>
          </cell>
        </row>
        <row r="2460">
          <cell r="A2460" t="str">
            <v>MSW</v>
          </cell>
          <cell r="D2460">
            <v>10</v>
          </cell>
          <cell r="G2460">
            <v>6.77</v>
          </cell>
          <cell r="J2460">
            <v>25</v>
          </cell>
          <cell r="L2460" t="str">
            <v>RO</v>
          </cell>
        </row>
        <row r="2461">
          <cell r="A2461" t="str">
            <v>MSW</v>
          </cell>
          <cell r="D2461">
            <v>1</v>
          </cell>
          <cell r="G2461">
            <v>0.1</v>
          </cell>
          <cell r="J2461">
            <v>25</v>
          </cell>
          <cell r="L2461" t="str">
            <v>RO</v>
          </cell>
        </row>
        <row r="2462">
          <cell r="A2462" t="str">
            <v>MSW</v>
          </cell>
          <cell r="D2462">
            <v>1</v>
          </cell>
          <cell r="G2462">
            <v>0.2</v>
          </cell>
          <cell r="J2462">
            <v>25</v>
          </cell>
          <cell r="L2462" t="str">
            <v>RO</v>
          </cell>
        </row>
        <row r="2463">
          <cell r="A2463" t="str">
            <v>MSW</v>
          </cell>
          <cell r="D2463">
            <v>1</v>
          </cell>
          <cell r="G2463">
            <v>1.1399999999999999</v>
          </cell>
          <cell r="J2463">
            <v>25</v>
          </cell>
          <cell r="L2463" t="str">
            <v>RO</v>
          </cell>
        </row>
        <row r="2464">
          <cell r="A2464" t="str">
            <v>MSW</v>
          </cell>
          <cell r="D2464">
            <v>1</v>
          </cell>
          <cell r="G2464">
            <v>0.18</v>
          </cell>
          <cell r="J2464">
            <v>25</v>
          </cell>
          <cell r="L2464" t="str">
            <v>RO</v>
          </cell>
        </row>
        <row r="2465">
          <cell r="A2465" t="str">
            <v>MSW</v>
          </cell>
          <cell r="D2465">
            <v>2</v>
          </cell>
          <cell r="G2465">
            <v>0.09</v>
          </cell>
          <cell r="J2465">
            <v>25</v>
          </cell>
          <cell r="L2465" t="str">
            <v>RO</v>
          </cell>
        </row>
        <row r="2466">
          <cell r="A2466" t="str">
            <v>MSW</v>
          </cell>
          <cell r="D2466">
            <v>2</v>
          </cell>
          <cell r="G2466">
            <v>0.21</v>
          </cell>
          <cell r="J2466">
            <v>25</v>
          </cell>
          <cell r="L2466" t="str">
            <v>RO</v>
          </cell>
        </row>
        <row r="2467">
          <cell r="A2467" t="str">
            <v>MSW</v>
          </cell>
          <cell r="D2467">
            <v>2</v>
          </cell>
          <cell r="G2467">
            <v>0.14000000000000001</v>
          </cell>
          <cell r="J2467">
            <v>25</v>
          </cell>
          <cell r="L2467" t="str">
            <v>RO</v>
          </cell>
        </row>
        <row r="2468">
          <cell r="A2468" t="str">
            <v>MSW</v>
          </cell>
          <cell r="D2468">
            <v>2</v>
          </cell>
          <cell r="G2468">
            <v>0.23</v>
          </cell>
          <cell r="J2468">
            <v>25</v>
          </cell>
          <cell r="L2468" t="str">
            <v>RO</v>
          </cell>
        </row>
        <row r="2469">
          <cell r="A2469" t="str">
            <v>MSW</v>
          </cell>
          <cell r="D2469">
            <v>2</v>
          </cell>
          <cell r="G2469">
            <v>0.84</v>
          </cell>
          <cell r="J2469">
            <v>25</v>
          </cell>
          <cell r="L2469" t="str">
            <v>RO</v>
          </cell>
        </row>
        <row r="2470">
          <cell r="A2470" t="str">
            <v>RCY</v>
          </cell>
          <cell r="D2470">
            <v>3</v>
          </cell>
          <cell r="G2470">
            <v>0.65</v>
          </cell>
          <cell r="J2470">
            <v>25</v>
          </cell>
          <cell r="L2470" t="str">
            <v>RO</v>
          </cell>
        </row>
        <row r="2471">
          <cell r="A2471" t="str">
            <v>MSW</v>
          </cell>
          <cell r="D2471">
            <v>3</v>
          </cell>
          <cell r="G2471">
            <v>0.36</v>
          </cell>
          <cell r="J2471">
            <v>25</v>
          </cell>
          <cell r="L2471" t="str">
            <v>RO</v>
          </cell>
        </row>
        <row r="2472">
          <cell r="A2472" t="str">
            <v>MSW</v>
          </cell>
          <cell r="D2472">
            <v>3</v>
          </cell>
          <cell r="G2472">
            <v>0.18</v>
          </cell>
          <cell r="J2472">
            <v>25</v>
          </cell>
          <cell r="L2472" t="str">
            <v>RO</v>
          </cell>
        </row>
        <row r="2473">
          <cell r="A2473" t="str">
            <v>MSW</v>
          </cell>
          <cell r="D2473">
            <v>3</v>
          </cell>
          <cell r="G2473">
            <v>0.17</v>
          </cell>
          <cell r="J2473">
            <v>25</v>
          </cell>
          <cell r="L2473" t="str">
            <v>RO</v>
          </cell>
        </row>
        <row r="2474">
          <cell r="A2474" t="str">
            <v>MSW</v>
          </cell>
          <cell r="D2474">
            <v>3</v>
          </cell>
          <cell r="G2474">
            <v>0.78</v>
          </cell>
          <cell r="J2474">
            <v>25</v>
          </cell>
          <cell r="L2474" t="str">
            <v>RO</v>
          </cell>
        </row>
        <row r="2475">
          <cell r="A2475" t="str">
            <v>MSW</v>
          </cell>
          <cell r="D2475">
            <v>3</v>
          </cell>
          <cell r="G2475">
            <v>1.03</v>
          </cell>
          <cell r="J2475">
            <v>25</v>
          </cell>
          <cell r="L2475" t="str">
            <v>RO</v>
          </cell>
        </row>
        <row r="2476">
          <cell r="A2476" t="str">
            <v>MSW</v>
          </cell>
          <cell r="D2476">
            <v>4</v>
          </cell>
          <cell r="G2476">
            <v>1.21</v>
          </cell>
          <cell r="J2476">
            <v>25</v>
          </cell>
          <cell r="L2476" t="str">
            <v>RO</v>
          </cell>
        </row>
        <row r="2477">
          <cell r="A2477" t="str">
            <v>MSW</v>
          </cell>
          <cell r="D2477">
            <v>4</v>
          </cell>
          <cell r="G2477">
            <v>0.21</v>
          </cell>
          <cell r="J2477">
            <v>25</v>
          </cell>
          <cell r="L2477" t="str">
            <v>RO</v>
          </cell>
        </row>
        <row r="2478">
          <cell r="A2478" t="str">
            <v>MSW</v>
          </cell>
          <cell r="D2478">
            <v>4</v>
          </cell>
          <cell r="G2478">
            <v>0.08</v>
          </cell>
          <cell r="J2478">
            <v>25</v>
          </cell>
          <cell r="L2478" t="str">
            <v>RO</v>
          </cell>
        </row>
        <row r="2479">
          <cell r="A2479" t="str">
            <v>MSW</v>
          </cell>
          <cell r="D2479">
            <v>4</v>
          </cell>
          <cell r="G2479">
            <v>0.36</v>
          </cell>
          <cell r="J2479">
            <v>25</v>
          </cell>
          <cell r="L2479" t="str">
            <v>RO</v>
          </cell>
        </row>
        <row r="2480">
          <cell r="A2480" t="str">
            <v>MSW</v>
          </cell>
          <cell r="D2480">
            <v>5</v>
          </cell>
          <cell r="G2480">
            <v>0.49</v>
          </cell>
          <cell r="J2480">
            <v>25</v>
          </cell>
          <cell r="L2480" t="str">
            <v>RO</v>
          </cell>
        </row>
        <row r="2481">
          <cell r="A2481" t="str">
            <v>MSW</v>
          </cell>
          <cell r="D2481">
            <v>5</v>
          </cell>
          <cell r="G2481">
            <v>0.09</v>
          </cell>
          <cell r="J2481">
            <v>25</v>
          </cell>
          <cell r="L2481" t="str">
            <v>RO</v>
          </cell>
        </row>
        <row r="2482">
          <cell r="A2482" t="str">
            <v>MSW</v>
          </cell>
          <cell r="D2482">
            <v>5</v>
          </cell>
          <cell r="G2482">
            <v>0.2</v>
          </cell>
          <cell r="J2482">
            <v>25</v>
          </cell>
          <cell r="L2482" t="str">
            <v>RO</v>
          </cell>
        </row>
        <row r="2483">
          <cell r="A2483" t="str">
            <v>MSW</v>
          </cell>
          <cell r="D2483">
            <v>5</v>
          </cell>
          <cell r="G2483">
            <v>0.17</v>
          </cell>
          <cell r="J2483">
            <v>25</v>
          </cell>
          <cell r="L2483" t="str">
            <v>RO</v>
          </cell>
        </row>
        <row r="2484">
          <cell r="A2484" t="str">
            <v>MSW</v>
          </cell>
          <cell r="D2484">
            <v>6</v>
          </cell>
          <cell r="G2484">
            <v>0.28000000000000003</v>
          </cell>
          <cell r="J2484">
            <v>25</v>
          </cell>
          <cell r="L2484" t="str">
            <v>RO</v>
          </cell>
        </row>
        <row r="2485">
          <cell r="A2485" t="str">
            <v>MSW</v>
          </cell>
          <cell r="D2485">
            <v>6</v>
          </cell>
          <cell r="G2485">
            <v>0.28999999999999998</v>
          </cell>
          <cell r="J2485">
            <v>25</v>
          </cell>
          <cell r="L2485" t="str">
            <v>RO</v>
          </cell>
        </row>
        <row r="2486">
          <cell r="A2486" t="str">
            <v>MSW</v>
          </cell>
          <cell r="D2486">
            <v>7</v>
          </cell>
          <cell r="G2486">
            <v>0.26</v>
          </cell>
          <cell r="J2486">
            <v>25</v>
          </cell>
          <cell r="L2486" t="str">
            <v>RO</v>
          </cell>
        </row>
        <row r="2487">
          <cell r="A2487" t="str">
            <v>MSW</v>
          </cell>
          <cell r="D2487">
            <v>7</v>
          </cell>
          <cell r="G2487">
            <v>0.24</v>
          </cell>
          <cell r="J2487">
            <v>25</v>
          </cell>
          <cell r="L2487" t="str">
            <v>RO</v>
          </cell>
        </row>
        <row r="2488">
          <cell r="A2488" t="str">
            <v>MSW</v>
          </cell>
          <cell r="D2488">
            <v>8</v>
          </cell>
          <cell r="G2488">
            <v>0.19</v>
          </cell>
          <cell r="J2488">
            <v>25</v>
          </cell>
          <cell r="L2488" t="str">
            <v>RO</v>
          </cell>
        </row>
        <row r="2489">
          <cell r="A2489" t="str">
            <v>MSW</v>
          </cell>
          <cell r="D2489">
            <v>9</v>
          </cell>
          <cell r="G2489">
            <v>0.21</v>
          </cell>
          <cell r="J2489">
            <v>25</v>
          </cell>
          <cell r="L2489" t="str">
            <v>RO</v>
          </cell>
        </row>
        <row r="2490">
          <cell r="A2490" t="str">
            <v>MSW</v>
          </cell>
          <cell r="D2490">
            <v>9</v>
          </cell>
          <cell r="G2490">
            <v>0.27</v>
          </cell>
          <cell r="J2490">
            <v>25</v>
          </cell>
          <cell r="L2490" t="str">
            <v>RO</v>
          </cell>
        </row>
        <row r="2491">
          <cell r="A2491" t="str">
            <v>MSW</v>
          </cell>
          <cell r="D2491">
            <v>9</v>
          </cell>
          <cell r="G2491">
            <v>0.09</v>
          </cell>
          <cell r="J2491">
            <v>25</v>
          </cell>
          <cell r="L2491" t="str">
            <v>RO</v>
          </cell>
        </row>
        <row r="2492">
          <cell r="A2492" t="str">
            <v>MSW</v>
          </cell>
          <cell r="D2492">
            <v>10</v>
          </cell>
          <cell r="G2492">
            <v>0.69</v>
          </cell>
          <cell r="J2492">
            <v>25</v>
          </cell>
          <cell r="L2492" t="str">
            <v>RO</v>
          </cell>
        </row>
        <row r="2493">
          <cell r="A2493" t="str">
            <v>MSW</v>
          </cell>
          <cell r="D2493">
            <v>10</v>
          </cell>
          <cell r="G2493">
            <v>0.13</v>
          </cell>
          <cell r="J2493">
            <v>25</v>
          </cell>
          <cell r="L2493" t="str">
            <v>RO</v>
          </cell>
        </row>
        <row r="2494">
          <cell r="A2494" t="str">
            <v>MSW</v>
          </cell>
          <cell r="D2494">
            <v>11</v>
          </cell>
          <cell r="G2494">
            <v>1.27</v>
          </cell>
          <cell r="J2494">
            <v>25</v>
          </cell>
          <cell r="L2494" t="str">
            <v>RO</v>
          </cell>
        </row>
        <row r="2495">
          <cell r="A2495" t="str">
            <v>MSW</v>
          </cell>
          <cell r="D2495">
            <v>11</v>
          </cell>
          <cell r="G2495">
            <v>1.67</v>
          </cell>
          <cell r="J2495">
            <v>25</v>
          </cell>
          <cell r="L2495" t="str">
            <v>RO</v>
          </cell>
        </row>
        <row r="2496">
          <cell r="A2496" t="str">
            <v>MSW</v>
          </cell>
          <cell r="D2496">
            <v>12</v>
          </cell>
          <cell r="G2496">
            <v>0.55000000000000004</v>
          </cell>
          <cell r="J2496">
            <v>25</v>
          </cell>
          <cell r="L2496" t="str">
            <v>RO</v>
          </cell>
        </row>
        <row r="2497">
          <cell r="A2497" t="str">
            <v>MSW</v>
          </cell>
          <cell r="D2497">
            <v>1</v>
          </cell>
          <cell r="G2497">
            <v>0.76</v>
          </cell>
          <cell r="J2497">
            <v>25</v>
          </cell>
          <cell r="L2497" t="str">
            <v>RO</v>
          </cell>
        </row>
        <row r="2498">
          <cell r="A2498" t="str">
            <v>MSW</v>
          </cell>
          <cell r="D2498">
            <v>1</v>
          </cell>
          <cell r="G2498">
            <v>0.5</v>
          </cell>
          <cell r="J2498">
            <v>25</v>
          </cell>
          <cell r="L2498" t="str">
            <v>RO</v>
          </cell>
        </row>
        <row r="2499">
          <cell r="A2499" t="str">
            <v>MSW</v>
          </cell>
          <cell r="D2499">
            <v>1</v>
          </cell>
          <cell r="G2499">
            <v>0.38</v>
          </cell>
          <cell r="J2499">
            <v>25</v>
          </cell>
          <cell r="L2499" t="str">
            <v>RO</v>
          </cell>
        </row>
        <row r="2500">
          <cell r="A2500" t="str">
            <v>MSW</v>
          </cell>
          <cell r="D2500">
            <v>1</v>
          </cell>
          <cell r="G2500">
            <v>0.87</v>
          </cell>
          <cell r="J2500">
            <v>25</v>
          </cell>
          <cell r="L2500" t="str">
            <v>RO</v>
          </cell>
        </row>
        <row r="2501">
          <cell r="A2501" t="str">
            <v>MSW</v>
          </cell>
          <cell r="D2501">
            <v>1</v>
          </cell>
          <cell r="G2501">
            <v>0.5</v>
          </cell>
          <cell r="J2501">
            <v>25</v>
          </cell>
          <cell r="L2501" t="str">
            <v>RO</v>
          </cell>
        </row>
        <row r="2502">
          <cell r="A2502" t="str">
            <v>MSW</v>
          </cell>
          <cell r="D2502">
            <v>1</v>
          </cell>
          <cell r="G2502">
            <v>0.51</v>
          </cell>
          <cell r="J2502">
            <v>25</v>
          </cell>
          <cell r="L2502" t="str">
            <v>RO</v>
          </cell>
        </row>
        <row r="2503">
          <cell r="A2503" t="str">
            <v>MSW</v>
          </cell>
          <cell r="D2503">
            <v>1</v>
          </cell>
          <cell r="G2503">
            <v>0.47</v>
          </cell>
          <cell r="J2503">
            <v>25</v>
          </cell>
          <cell r="L2503" t="str">
            <v>RO</v>
          </cell>
        </row>
        <row r="2504">
          <cell r="A2504" t="str">
            <v>MSW</v>
          </cell>
          <cell r="D2504">
            <v>1</v>
          </cell>
          <cell r="G2504">
            <v>0.5</v>
          </cell>
          <cell r="J2504">
            <v>25</v>
          </cell>
          <cell r="L2504" t="str">
            <v>RO</v>
          </cell>
        </row>
        <row r="2505">
          <cell r="A2505" t="str">
            <v>MSW</v>
          </cell>
          <cell r="D2505">
            <v>2</v>
          </cell>
          <cell r="G2505">
            <v>0.43</v>
          </cell>
          <cell r="J2505">
            <v>25</v>
          </cell>
          <cell r="L2505" t="str">
            <v>RO</v>
          </cell>
        </row>
        <row r="2506">
          <cell r="A2506" t="str">
            <v>MSW</v>
          </cell>
          <cell r="D2506">
            <v>2</v>
          </cell>
          <cell r="G2506">
            <v>0.61</v>
          </cell>
          <cell r="J2506">
            <v>25</v>
          </cell>
          <cell r="L2506" t="str">
            <v>RO</v>
          </cell>
        </row>
        <row r="2507">
          <cell r="A2507" t="str">
            <v>MSW</v>
          </cell>
          <cell r="D2507">
            <v>2</v>
          </cell>
          <cell r="G2507">
            <v>0.75</v>
          </cell>
          <cell r="J2507">
            <v>25</v>
          </cell>
          <cell r="L2507" t="str">
            <v>RO</v>
          </cell>
        </row>
        <row r="2508">
          <cell r="A2508" t="str">
            <v>MSW</v>
          </cell>
          <cell r="D2508">
            <v>2</v>
          </cell>
          <cell r="G2508">
            <v>0.51</v>
          </cell>
          <cell r="J2508">
            <v>25</v>
          </cell>
          <cell r="L2508" t="str">
            <v>RO</v>
          </cell>
        </row>
        <row r="2509">
          <cell r="A2509" t="str">
            <v>MSW</v>
          </cell>
          <cell r="D2509">
            <v>2</v>
          </cell>
          <cell r="G2509">
            <v>0.65</v>
          </cell>
          <cell r="J2509">
            <v>25</v>
          </cell>
          <cell r="L2509" t="str">
            <v>RO</v>
          </cell>
        </row>
        <row r="2510">
          <cell r="A2510" t="str">
            <v>MSW</v>
          </cell>
          <cell r="D2510">
            <v>2</v>
          </cell>
          <cell r="G2510">
            <v>0.77</v>
          </cell>
          <cell r="J2510">
            <v>25</v>
          </cell>
          <cell r="L2510" t="str">
            <v>RO</v>
          </cell>
        </row>
        <row r="2511">
          <cell r="A2511" t="str">
            <v>MSW</v>
          </cell>
          <cell r="D2511">
            <v>2</v>
          </cell>
          <cell r="G2511">
            <v>0.43</v>
          </cell>
          <cell r="J2511">
            <v>25</v>
          </cell>
          <cell r="L2511" t="str">
            <v>RO</v>
          </cell>
        </row>
        <row r="2512">
          <cell r="A2512" t="str">
            <v>MSW</v>
          </cell>
          <cell r="D2512">
            <v>2</v>
          </cell>
          <cell r="G2512">
            <v>0.56000000000000005</v>
          </cell>
          <cell r="J2512">
            <v>25</v>
          </cell>
          <cell r="L2512" t="str">
            <v>RO</v>
          </cell>
        </row>
        <row r="2513">
          <cell r="A2513" t="str">
            <v>MSW</v>
          </cell>
          <cell r="D2513">
            <v>3</v>
          </cell>
          <cell r="G2513">
            <v>0.43</v>
          </cell>
          <cell r="J2513">
            <v>25</v>
          </cell>
          <cell r="L2513" t="str">
            <v>RO</v>
          </cell>
        </row>
        <row r="2514">
          <cell r="A2514" t="str">
            <v>MSW</v>
          </cell>
          <cell r="D2514">
            <v>3</v>
          </cell>
          <cell r="G2514">
            <v>0.47</v>
          </cell>
          <cell r="J2514">
            <v>25</v>
          </cell>
          <cell r="L2514" t="str">
            <v>RO</v>
          </cell>
        </row>
        <row r="2515">
          <cell r="A2515" t="str">
            <v>MSW</v>
          </cell>
          <cell r="D2515">
            <v>3</v>
          </cell>
          <cell r="G2515">
            <v>0.4</v>
          </cell>
          <cell r="J2515">
            <v>25</v>
          </cell>
          <cell r="L2515" t="str">
            <v>RO</v>
          </cell>
        </row>
        <row r="2516">
          <cell r="A2516" t="str">
            <v>MSW</v>
          </cell>
          <cell r="D2516">
            <v>3</v>
          </cell>
          <cell r="G2516">
            <v>0.56000000000000005</v>
          </cell>
          <cell r="J2516">
            <v>25</v>
          </cell>
          <cell r="L2516" t="str">
            <v>RO</v>
          </cell>
        </row>
        <row r="2517">
          <cell r="A2517" t="str">
            <v>MSW</v>
          </cell>
          <cell r="D2517">
            <v>3</v>
          </cell>
          <cell r="G2517">
            <v>0.44</v>
          </cell>
          <cell r="J2517">
            <v>25</v>
          </cell>
          <cell r="L2517" t="str">
            <v>RO</v>
          </cell>
        </row>
        <row r="2518">
          <cell r="A2518" t="str">
            <v>MSW</v>
          </cell>
          <cell r="D2518">
            <v>3</v>
          </cell>
          <cell r="G2518">
            <v>0.49</v>
          </cell>
          <cell r="J2518">
            <v>25</v>
          </cell>
          <cell r="L2518" t="str">
            <v>RO</v>
          </cell>
        </row>
        <row r="2519">
          <cell r="A2519" t="str">
            <v>MSW</v>
          </cell>
          <cell r="D2519">
            <v>3</v>
          </cell>
          <cell r="G2519">
            <v>0.5</v>
          </cell>
          <cell r="J2519">
            <v>25</v>
          </cell>
          <cell r="L2519" t="str">
            <v>RO</v>
          </cell>
        </row>
        <row r="2520">
          <cell r="A2520" t="str">
            <v>MSW</v>
          </cell>
          <cell r="D2520">
            <v>3</v>
          </cell>
          <cell r="G2520">
            <v>0.49</v>
          </cell>
          <cell r="J2520">
            <v>25</v>
          </cell>
          <cell r="L2520" t="str">
            <v>RO</v>
          </cell>
        </row>
        <row r="2521">
          <cell r="A2521" t="str">
            <v>MSW</v>
          </cell>
          <cell r="D2521">
            <v>3</v>
          </cell>
          <cell r="G2521">
            <v>0.48</v>
          </cell>
          <cell r="J2521">
            <v>25</v>
          </cell>
          <cell r="L2521" t="str">
            <v>RO</v>
          </cell>
        </row>
        <row r="2522">
          <cell r="A2522" t="str">
            <v>MSW</v>
          </cell>
          <cell r="D2522">
            <v>4</v>
          </cell>
          <cell r="G2522">
            <v>0.53</v>
          </cell>
          <cell r="J2522">
            <v>25</v>
          </cell>
          <cell r="L2522" t="str">
            <v>RO</v>
          </cell>
        </row>
        <row r="2523">
          <cell r="A2523" t="str">
            <v>MSW</v>
          </cell>
          <cell r="D2523">
            <v>4</v>
          </cell>
          <cell r="G2523">
            <v>0.52</v>
          </cell>
          <cell r="J2523">
            <v>25</v>
          </cell>
          <cell r="L2523" t="str">
            <v>RO</v>
          </cell>
        </row>
        <row r="2524">
          <cell r="A2524" t="str">
            <v>MSW</v>
          </cell>
          <cell r="D2524">
            <v>4</v>
          </cell>
          <cell r="G2524">
            <v>0.65</v>
          </cell>
          <cell r="J2524">
            <v>25</v>
          </cell>
          <cell r="L2524" t="str">
            <v>RO</v>
          </cell>
        </row>
        <row r="2525">
          <cell r="A2525" t="str">
            <v>MSW</v>
          </cell>
          <cell r="D2525">
            <v>4</v>
          </cell>
          <cell r="G2525">
            <v>0.47</v>
          </cell>
          <cell r="J2525">
            <v>25</v>
          </cell>
          <cell r="L2525" t="str">
            <v>RO</v>
          </cell>
        </row>
        <row r="2526">
          <cell r="A2526" t="str">
            <v>MSW</v>
          </cell>
          <cell r="D2526">
            <v>4</v>
          </cell>
          <cell r="G2526">
            <v>0.53</v>
          </cell>
          <cell r="J2526">
            <v>25</v>
          </cell>
          <cell r="L2526" t="str">
            <v>RO</v>
          </cell>
        </row>
        <row r="2527">
          <cell r="A2527" t="str">
            <v>MSW</v>
          </cell>
          <cell r="D2527">
            <v>4</v>
          </cell>
          <cell r="G2527">
            <v>0.44</v>
          </cell>
          <cell r="J2527">
            <v>25</v>
          </cell>
          <cell r="L2527" t="str">
            <v>RO</v>
          </cell>
        </row>
        <row r="2528">
          <cell r="A2528" t="str">
            <v>MSW</v>
          </cell>
          <cell r="D2528">
            <v>4</v>
          </cell>
          <cell r="G2528">
            <v>0.44</v>
          </cell>
          <cell r="J2528">
            <v>25</v>
          </cell>
          <cell r="L2528" t="str">
            <v>RO</v>
          </cell>
        </row>
        <row r="2529">
          <cell r="A2529" t="str">
            <v>MSW</v>
          </cell>
          <cell r="D2529">
            <v>4</v>
          </cell>
          <cell r="G2529">
            <v>0.88</v>
          </cell>
          <cell r="J2529">
            <v>25</v>
          </cell>
          <cell r="L2529" t="str">
            <v>RO</v>
          </cell>
        </row>
        <row r="2530">
          <cell r="A2530" t="str">
            <v>MSW</v>
          </cell>
          <cell r="D2530">
            <v>5</v>
          </cell>
          <cell r="G2530">
            <v>0.59</v>
          </cell>
          <cell r="J2530">
            <v>25</v>
          </cell>
          <cell r="L2530" t="str">
            <v>RO</v>
          </cell>
        </row>
        <row r="2531">
          <cell r="A2531" t="str">
            <v>MSW</v>
          </cell>
          <cell r="D2531">
            <v>5</v>
          </cell>
          <cell r="G2531">
            <v>0.46</v>
          </cell>
          <cell r="J2531">
            <v>25</v>
          </cell>
          <cell r="L2531" t="str">
            <v>RO</v>
          </cell>
        </row>
        <row r="2532">
          <cell r="A2532" t="str">
            <v>MSW</v>
          </cell>
          <cell r="D2532">
            <v>5</v>
          </cell>
          <cell r="G2532">
            <v>0.6</v>
          </cell>
          <cell r="J2532">
            <v>25</v>
          </cell>
          <cell r="L2532" t="str">
            <v>RO</v>
          </cell>
        </row>
        <row r="2533">
          <cell r="A2533" t="str">
            <v>MSW</v>
          </cell>
          <cell r="D2533">
            <v>5</v>
          </cell>
          <cell r="G2533">
            <v>0.57999999999999996</v>
          </cell>
          <cell r="J2533">
            <v>25</v>
          </cell>
          <cell r="L2533" t="str">
            <v>RO</v>
          </cell>
        </row>
        <row r="2534">
          <cell r="A2534" t="str">
            <v>MSW</v>
          </cell>
          <cell r="D2534">
            <v>5</v>
          </cell>
          <cell r="G2534">
            <v>0.48</v>
          </cell>
          <cell r="J2534">
            <v>25</v>
          </cell>
          <cell r="L2534" t="str">
            <v>RO</v>
          </cell>
        </row>
        <row r="2535">
          <cell r="A2535" t="str">
            <v>MSW</v>
          </cell>
          <cell r="D2535">
            <v>5</v>
          </cell>
          <cell r="G2535">
            <v>0.57999999999999996</v>
          </cell>
          <cell r="J2535">
            <v>25</v>
          </cell>
          <cell r="L2535" t="str">
            <v>RO</v>
          </cell>
        </row>
        <row r="2536">
          <cell r="A2536" t="str">
            <v>MSW</v>
          </cell>
          <cell r="D2536">
            <v>5</v>
          </cell>
          <cell r="G2536">
            <v>0.56000000000000005</v>
          </cell>
          <cell r="J2536">
            <v>25</v>
          </cell>
          <cell r="L2536" t="str">
            <v>RO</v>
          </cell>
        </row>
        <row r="2537">
          <cell r="A2537" t="str">
            <v>MSW</v>
          </cell>
          <cell r="D2537">
            <v>5</v>
          </cell>
          <cell r="G2537">
            <v>0.49</v>
          </cell>
          <cell r="J2537">
            <v>25</v>
          </cell>
          <cell r="L2537" t="str">
            <v>RO</v>
          </cell>
        </row>
        <row r="2538">
          <cell r="A2538" t="str">
            <v>MSW</v>
          </cell>
          <cell r="D2538">
            <v>5</v>
          </cell>
          <cell r="G2538">
            <v>0.32</v>
          </cell>
          <cell r="J2538">
            <v>25</v>
          </cell>
          <cell r="L2538" t="str">
            <v>RO</v>
          </cell>
        </row>
        <row r="2539">
          <cell r="A2539" t="str">
            <v>MSW</v>
          </cell>
          <cell r="D2539">
            <v>6</v>
          </cell>
          <cell r="G2539">
            <v>0.53</v>
          </cell>
          <cell r="J2539">
            <v>25</v>
          </cell>
          <cell r="L2539" t="str">
            <v>RO</v>
          </cell>
        </row>
        <row r="2540">
          <cell r="A2540" t="str">
            <v>MSW</v>
          </cell>
          <cell r="D2540">
            <v>6</v>
          </cell>
          <cell r="G2540">
            <v>0.52</v>
          </cell>
          <cell r="J2540">
            <v>25</v>
          </cell>
          <cell r="L2540" t="str">
            <v>RO</v>
          </cell>
        </row>
        <row r="2541">
          <cell r="A2541" t="str">
            <v>MSW</v>
          </cell>
          <cell r="D2541">
            <v>6</v>
          </cell>
          <cell r="G2541">
            <v>0.37</v>
          </cell>
          <cell r="J2541">
            <v>25</v>
          </cell>
          <cell r="L2541" t="str">
            <v>RO</v>
          </cell>
        </row>
        <row r="2542">
          <cell r="A2542" t="str">
            <v>MSW</v>
          </cell>
          <cell r="D2542">
            <v>6</v>
          </cell>
          <cell r="G2542">
            <v>0.5</v>
          </cell>
          <cell r="J2542">
            <v>25</v>
          </cell>
          <cell r="L2542" t="str">
            <v>RO</v>
          </cell>
        </row>
        <row r="2543">
          <cell r="A2543" t="str">
            <v>MSW</v>
          </cell>
          <cell r="D2543">
            <v>6</v>
          </cell>
          <cell r="G2543">
            <v>0.43</v>
          </cell>
          <cell r="J2543">
            <v>25</v>
          </cell>
          <cell r="L2543" t="str">
            <v>RO</v>
          </cell>
        </row>
        <row r="2544">
          <cell r="A2544" t="str">
            <v>MSW</v>
          </cell>
          <cell r="D2544">
            <v>6</v>
          </cell>
          <cell r="G2544">
            <v>0.41</v>
          </cell>
          <cell r="J2544">
            <v>25</v>
          </cell>
          <cell r="L2544" t="str">
            <v>RO</v>
          </cell>
        </row>
        <row r="2545">
          <cell r="A2545" t="str">
            <v>MSW</v>
          </cell>
          <cell r="D2545">
            <v>6</v>
          </cell>
          <cell r="G2545">
            <v>0.42</v>
          </cell>
          <cell r="J2545">
            <v>25</v>
          </cell>
          <cell r="L2545" t="str">
            <v>RO</v>
          </cell>
        </row>
        <row r="2546">
          <cell r="A2546" t="str">
            <v>MSW</v>
          </cell>
          <cell r="D2546">
            <v>6</v>
          </cell>
          <cell r="G2546">
            <v>0.46</v>
          </cell>
          <cell r="J2546">
            <v>25</v>
          </cell>
          <cell r="L2546" t="str">
            <v>RO</v>
          </cell>
        </row>
        <row r="2547">
          <cell r="A2547" t="str">
            <v>MSW</v>
          </cell>
          <cell r="D2547">
            <v>6</v>
          </cell>
          <cell r="G2547">
            <v>0.43</v>
          </cell>
          <cell r="J2547">
            <v>25</v>
          </cell>
          <cell r="L2547" t="str">
            <v>RO</v>
          </cell>
        </row>
        <row r="2548">
          <cell r="A2548" t="str">
            <v>MSW</v>
          </cell>
          <cell r="D2548">
            <v>7</v>
          </cell>
          <cell r="G2548">
            <v>0.46</v>
          </cell>
          <cell r="J2548">
            <v>25</v>
          </cell>
          <cell r="L2548" t="str">
            <v>RO</v>
          </cell>
        </row>
        <row r="2549">
          <cell r="A2549" t="str">
            <v>MSW</v>
          </cell>
          <cell r="D2549">
            <v>7</v>
          </cell>
          <cell r="G2549">
            <v>0.41</v>
          </cell>
          <cell r="J2549">
            <v>25</v>
          </cell>
          <cell r="L2549" t="str">
            <v>RO</v>
          </cell>
        </row>
        <row r="2550">
          <cell r="A2550" t="str">
            <v>MSW</v>
          </cell>
          <cell r="D2550">
            <v>7</v>
          </cell>
          <cell r="G2550">
            <v>0.59</v>
          </cell>
          <cell r="J2550">
            <v>25</v>
          </cell>
          <cell r="L2550" t="str">
            <v>RO</v>
          </cell>
        </row>
        <row r="2551">
          <cell r="A2551" t="str">
            <v>MSW</v>
          </cell>
          <cell r="D2551">
            <v>7</v>
          </cell>
          <cell r="G2551">
            <v>0.47</v>
          </cell>
          <cell r="J2551">
            <v>25</v>
          </cell>
          <cell r="L2551" t="str">
            <v>RO</v>
          </cell>
        </row>
        <row r="2552">
          <cell r="A2552" t="str">
            <v>MSW</v>
          </cell>
          <cell r="D2552">
            <v>7</v>
          </cell>
          <cell r="G2552">
            <v>0.33</v>
          </cell>
          <cell r="J2552">
            <v>25</v>
          </cell>
          <cell r="L2552" t="str">
            <v>RO</v>
          </cell>
        </row>
        <row r="2553">
          <cell r="A2553" t="str">
            <v>MSW</v>
          </cell>
          <cell r="D2553">
            <v>7</v>
          </cell>
          <cell r="G2553">
            <v>0.41</v>
          </cell>
          <cell r="J2553">
            <v>25</v>
          </cell>
          <cell r="L2553" t="str">
            <v>RO</v>
          </cell>
        </row>
        <row r="2554">
          <cell r="A2554" t="str">
            <v>MSW</v>
          </cell>
          <cell r="D2554">
            <v>7</v>
          </cell>
          <cell r="G2554">
            <v>0.61</v>
          </cell>
          <cell r="J2554">
            <v>25</v>
          </cell>
          <cell r="L2554" t="str">
            <v>RO</v>
          </cell>
        </row>
        <row r="2555">
          <cell r="A2555" t="str">
            <v>MSW</v>
          </cell>
          <cell r="D2555">
            <v>7</v>
          </cell>
          <cell r="G2555">
            <v>0.42</v>
          </cell>
          <cell r="J2555">
            <v>25</v>
          </cell>
          <cell r="L2555" t="str">
            <v>RO</v>
          </cell>
        </row>
        <row r="2556">
          <cell r="A2556" t="str">
            <v>MSW</v>
          </cell>
          <cell r="D2556">
            <v>8</v>
          </cell>
          <cell r="G2556">
            <v>0.42</v>
          </cell>
          <cell r="J2556">
            <v>25</v>
          </cell>
          <cell r="L2556" t="str">
            <v>RO</v>
          </cell>
        </row>
        <row r="2557">
          <cell r="A2557" t="str">
            <v>MSW</v>
          </cell>
          <cell r="D2557">
            <v>8</v>
          </cell>
          <cell r="G2557">
            <v>0.57999999999999996</v>
          </cell>
          <cell r="J2557">
            <v>25</v>
          </cell>
          <cell r="L2557" t="str">
            <v>RO</v>
          </cell>
        </row>
        <row r="2558">
          <cell r="A2558" t="str">
            <v>MSW</v>
          </cell>
          <cell r="D2558">
            <v>8</v>
          </cell>
          <cell r="G2558">
            <v>0.48</v>
          </cell>
          <cell r="J2558">
            <v>25</v>
          </cell>
          <cell r="L2558" t="str">
            <v>RO</v>
          </cell>
        </row>
        <row r="2559">
          <cell r="A2559" t="str">
            <v>MSW</v>
          </cell>
          <cell r="D2559">
            <v>8</v>
          </cell>
          <cell r="G2559">
            <v>0.55000000000000004</v>
          </cell>
          <cell r="J2559">
            <v>25</v>
          </cell>
          <cell r="L2559" t="str">
            <v>RO</v>
          </cell>
        </row>
        <row r="2560">
          <cell r="A2560" t="str">
            <v>MSW</v>
          </cell>
          <cell r="D2560">
            <v>8</v>
          </cell>
          <cell r="G2560">
            <v>0.55000000000000004</v>
          </cell>
          <cell r="J2560">
            <v>25</v>
          </cell>
          <cell r="L2560" t="str">
            <v>RO</v>
          </cell>
        </row>
        <row r="2561">
          <cell r="A2561" t="str">
            <v>MSW</v>
          </cell>
          <cell r="D2561">
            <v>8</v>
          </cell>
          <cell r="G2561">
            <v>0.48</v>
          </cell>
          <cell r="J2561">
            <v>25</v>
          </cell>
          <cell r="L2561" t="str">
            <v>RO</v>
          </cell>
        </row>
        <row r="2562">
          <cell r="A2562" t="str">
            <v>MSW</v>
          </cell>
          <cell r="D2562">
            <v>8</v>
          </cell>
          <cell r="G2562">
            <v>0.44</v>
          </cell>
          <cell r="J2562">
            <v>25</v>
          </cell>
          <cell r="L2562" t="str">
            <v>RO</v>
          </cell>
        </row>
        <row r="2563">
          <cell r="A2563" t="str">
            <v>MSW</v>
          </cell>
          <cell r="D2563">
            <v>8</v>
          </cell>
          <cell r="G2563">
            <v>0.6</v>
          </cell>
          <cell r="J2563">
            <v>25</v>
          </cell>
          <cell r="L2563" t="str">
            <v>RO</v>
          </cell>
        </row>
        <row r="2564">
          <cell r="A2564" t="str">
            <v>MSW</v>
          </cell>
          <cell r="D2564">
            <v>8</v>
          </cell>
          <cell r="G2564">
            <v>0.51</v>
          </cell>
          <cell r="J2564">
            <v>25</v>
          </cell>
          <cell r="L2564" t="str">
            <v>RO</v>
          </cell>
        </row>
        <row r="2565">
          <cell r="A2565" t="str">
            <v>MSW</v>
          </cell>
          <cell r="D2565">
            <v>9</v>
          </cell>
          <cell r="G2565">
            <v>0.47</v>
          </cell>
          <cell r="J2565">
            <v>25</v>
          </cell>
          <cell r="L2565" t="str">
            <v>RO</v>
          </cell>
        </row>
        <row r="2566">
          <cell r="A2566" t="str">
            <v>MSW</v>
          </cell>
          <cell r="D2566">
            <v>9</v>
          </cell>
          <cell r="G2566">
            <v>0.65</v>
          </cell>
          <cell r="J2566">
            <v>25</v>
          </cell>
          <cell r="L2566" t="str">
            <v>RO</v>
          </cell>
        </row>
        <row r="2567">
          <cell r="A2567" t="str">
            <v>MSW</v>
          </cell>
          <cell r="D2567">
            <v>9</v>
          </cell>
          <cell r="G2567">
            <v>0.5</v>
          </cell>
          <cell r="J2567">
            <v>25</v>
          </cell>
          <cell r="L2567" t="str">
            <v>RO</v>
          </cell>
        </row>
        <row r="2568">
          <cell r="A2568" t="str">
            <v>MSW</v>
          </cell>
          <cell r="D2568">
            <v>9</v>
          </cell>
          <cell r="G2568">
            <v>0.61</v>
          </cell>
          <cell r="J2568">
            <v>25</v>
          </cell>
          <cell r="L2568" t="str">
            <v>RO</v>
          </cell>
        </row>
        <row r="2569">
          <cell r="A2569" t="str">
            <v>MSW</v>
          </cell>
          <cell r="D2569">
            <v>9</v>
          </cell>
          <cell r="G2569">
            <v>0.48</v>
          </cell>
          <cell r="J2569">
            <v>25</v>
          </cell>
          <cell r="L2569" t="str">
            <v>RO</v>
          </cell>
        </row>
        <row r="2570">
          <cell r="A2570" t="str">
            <v>MSW</v>
          </cell>
          <cell r="D2570">
            <v>9</v>
          </cell>
          <cell r="G2570">
            <v>0.48</v>
          </cell>
          <cell r="J2570">
            <v>25</v>
          </cell>
          <cell r="L2570" t="str">
            <v>RO</v>
          </cell>
        </row>
        <row r="2571">
          <cell r="A2571" t="str">
            <v>MSW</v>
          </cell>
          <cell r="D2571">
            <v>9</v>
          </cell>
          <cell r="G2571">
            <v>0.79</v>
          </cell>
          <cell r="J2571">
            <v>25</v>
          </cell>
          <cell r="L2571" t="str">
            <v>RO</v>
          </cell>
        </row>
        <row r="2572">
          <cell r="A2572" t="str">
            <v>MSW</v>
          </cell>
          <cell r="D2572">
            <v>9</v>
          </cell>
          <cell r="G2572">
            <v>0.46</v>
          </cell>
          <cell r="J2572">
            <v>25</v>
          </cell>
          <cell r="L2572" t="str">
            <v>RO</v>
          </cell>
        </row>
        <row r="2573">
          <cell r="A2573" t="str">
            <v>MSW</v>
          </cell>
          <cell r="D2573">
            <v>9</v>
          </cell>
          <cell r="G2573">
            <v>0.6</v>
          </cell>
          <cell r="J2573">
            <v>25</v>
          </cell>
          <cell r="L2573" t="str">
            <v>RO</v>
          </cell>
        </row>
        <row r="2574">
          <cell r="A2574" t="str">
            <v>MSW</v>
          </cell>
          <cell r="D2574">
            <v>10</v>
          </cell>
          <cell r="G2574">
            <v>0.55000000000000004</v>
          </cell>
          <cell r="J2574">
            <v>25</v>
          </cell>
          <cell r="L2574" t="str">
            <v>RO</v>
          </cell>
        </row>
        <row r="2575">
          <cell r="A2575" t="str">
            <v>MSW</v>
          </cell>
          <cell r="D2575">
            <v>10</v>
          </cell>
          <cell r="G2575">
            <v>0.52</v>
          </cell>
          <cell r="J2575">
            <v>25</v>
          </cell>
          <cell r="L2575" t="str">
            <v>RO</v>
          </cell>
        </row>
        <row r="2576">
          <cell r="A2576" t="str">
            <v>MSW</v>
          </cell>
          <cell r="D2576">
            <v>10</v>
          </cell>
          <cell r="G2576">
            <v>0.64</v>
          </cell>
          <cell r="J2576">
            <v>25</v>
          </cell>
          <cell r="L2576" t="str">
            <v>RO</v>
          </cell>
        </row>
        <row r="2577">
          <cell r="A2577" t="str">
            <v>MSW</v>
          </cell>
          <cell r="D2577">
            <v>10</v>
          </cell>
          <cell r="G2577">
            <v>0.46</v>
          </cell>
          <cell r="J2577">
            <v>25</v>
          </cell>
          <cell r="L2577" t="str">
            <v>RO</v>
          </cell>
        </row>
        <row r="2578">
          <cell r="A2578" t="str">
            <v>MSW</v>
          </cell>
          <cell r="D2578">
            <v>10</v>
          </cell>
          <cell r="G2578">
            <v>0.56000000000000005</v>
          </cell>
          <cell r="J2578">
            <v>25</v>
          </cell>
          <cell r="L2578" t="str">
            <v>RO</v>
          </cell>
        </row>
        <row r="2579">
          <cell r="A2579" t="str">
            <v>MSW</v>
          </cell>
          <cell r="D2579">
            <v>10</v>
          </cell>
          <cell r="G2579">
            <v>0.39</v>
          </cell>
          <cell r="J2579">
            <v>25</v>
          </cell>
          <cell r="L2579" t="str">
            <v>RO</v>
          </cell>
        </row>
        <row r="2580">
          <cell r="A2580" t="str">
            <v>MSW</v>
          </cell>
          <cell r="D2580">
            <v>10</v>
          </cell>
          <cell r="G2580">
            <v>1.44</v>
          </cell>
          <cell r="J2580">
            <v>25</v>
          </cell>
          <cell r="L2580" t="str">
            <v>RO</v>
          </cell>
        </row>
        <row r="2581">
          <cell r="A2581" t="str">
            <v>MSW</v>
          </cell>
          <cell r="D2581">
            <v>10</v>
          </cell>
          <cell r="G2581">
            <v>0.47</v>
          </cell>
          <cell r="J2581">
            <v>25</v>
          </cell>
          <cell r="L2581" t="str">
            <v>RO</v>
          </cell>
        </row>
        <row r="2582">
          <cell r="A2582" t="str">
            <v>MSW</v>
          </cell>
          <cell r="D2582">
            <v>10</v>
          </cell>
          <cell r="G2582">
            <v>0.6</v>
          </cell>
          <cell r="J2582">
            <v>25</v>
          </cell>
          <cell r="L2582" t="str">
            <v>RO</v>
          </cell>
        </row>
        <row r="2583">
          <cell r="A2583" t="str">
            <v>MSW</v>
          </cell>
          <cell r="D2583">
            <v>11</v>
          </cell>
          <cell r="G2583">
            <v>0.4</v>
          </cell>
          <cell r="J2583">
            <v>25</v>
          </cell>
          <cell r="L2583" t="str">
            <v>RO</v>
          </cell>
        </row>
        <row r="2584">
          <cell r="A2584" t="str">
            <v>MSW</v>
          </cell>
          <cell r="D2584">
            <v>11</v>
          </cell>
          <cell r="G2584">
            <v>0.55000000000000004</v>
          </cell>
          <cell r="J2584">
            <v>25</v>
          </cell>
          <cell r="L2584" t="str">
            <v>RO</v>
          </cell>
        </row>
        <row r="2585">
          <cell r="A2585" t="str">
            <v>MSW</v>
          </cell>
          <cell r="D2585">
            <v>11</v>
          </cell>
          <cell r="G2585">
            <v>0.59</v>
          </cell>
          <cell r="J2585">
            <v>25</v>
          </cell>
          <cell r="L2585" t="str">
            <v>RO</v>
          </cell>
        </row>
        <row r="2586">
          <cell r="A2586" t="str">
            <v>MSW</v>
          </cell>
          <cell r="D2586">
            <v>11</v>
          </cell>
          <cell r="G2586">
            <v>0.47</v>
          </cell>
          <cell r="J2586">
            <v>25</v>
          </cell>
          <cell r="L2586" t="str">
            <v>RO</v>
          </cell>
        </row>
        <row r="2587">
          <cell r="A2587" t="str">
            <v>MSW</v>
          </cell>
          <cell r="D2587">
            <v>11</v>
          </cell>
          <cell r="G2587">
            <v>0.65</v>
          </cell>
          <cell r="J2587">
            <v>25</v>
          </cell>
          <cell r="L2587" t="str">
            <v>RO</v>
          </cell>
        </row>
        <row r="2588">
          <cell r="A2588" t="str">
            <v>MSW</v>
          </cell>
          <cell r="D2588">
            <v>11</v>
          </cell>
          <cell r="G2588">
            <v>0.41</v>
          </cell>
          <cell r="J2588">
            <v>25</v>
          </cell>
          <cell r="L2588" t="str">
            <v>RO</v>
          </cell>
        </row>
        <row r="2589">
          <cell r="A2589" t="str">
            <v>MSW</v>
          </cell>
          <cell r="D2589">
            <v>11</v>
          </cell>
          <cell r="G2589">
            <v>0.39</v>
          </cell>
          <cell r="J2589">
            <v>25</v>
          </cell>
          <cell r="L2589" t="str">
            <v>RO</v>
          </cell>
        </row>
        <row r="2590">
          <cell r="A2590" t="str">
            <v>MSW</v>
          </cell>
          <cell r="D2590">
            <v>11</v>
          </cell>
          <cell r="G2590">
            <v>0.27</v>
          </cell>
          <cell r="J2590">
            <v>25</v>
          </cell>
          <cell r="L2590" t="str">
            <v>RO</v>
          </cell>
        </row>
        <row r="2591">
          <cell r="A2591" t="str">
            <v>MSW</v>
          </cell>
          <cell r="D2591">
            <v>12</v>
          </cell>
          <cell r="G2591">
            <v>0.66</v>
          </cell>
          <cell r="J2591">
            <v>25</v>
          </cell>
          <cell r="L2591" t="str">
            <v>RO</v>
          </cell>
        </row>
        <row r="2592">
          <cell r="A2592" t="str">
            <v>MSW</v>
          </cell>
          <cell r="D2592">
            <v>12</v>
          </cell>
          <cell r="G2592">
            <v>0.39</v>
          </cell>
          <cell r="J2592">
            <v>25</v>
          </cell>
          <cell r="L2592" t="str">
            <v>RO</v>
          </cell>
        </row>
        <row r="2593">
          <cell r="A2593" t="str">
            <v>MSW</v>
          </cell>
          <cell r="D2593">
            <v>12</v>
          </cell>
          <cell r="G2593">
            <v>0.42</v>
          </cell>
          <cell r="J2593">
            <v>25</v>
          </cell>
          <cell r="L2593" t="str">
            <v>RO</v>
          </cell>
        </row>
        <row r="2594">
          <cell r="A2594" t="str">
            <v>MSW</v>
          </cell>
          <cell r="D2594">
            <v>12</v>
          </cell>
          <cell r="G2594">
            <v>0.46</v>
          </cell>
          <cell r="J2594">
            <v>25</v>
          </cell>
          <cell r="L2594" t="str">
            <v>RO</v>
          </cell>
        </row>
        <row r="2595">
          <cell r="A2595" t="str">
            <v>MSW</v>
          </cell>
          <cell r="D2595">
            <v>12</v>
          </cell>
          <cell r="G2595">
            <v>0.45</v>
          </cell>
          <cell r="J2595">
            <v>25</v>
          </cell>
          <cell r="L2595" t="str">
            <v>RO</v>
          </cell>
        </row>
        <row r="2596">
          <cell r="A2596" t="str">
            <v>MSW</v>
          </cell>
          <cell r="D2596">
            <v>12</v>
          </cell>
          <cell r="G2596">
            <v>0.42</v>
          </cell>
          <cell r="J2596">
            <v>25</v>
          </cell>
          <cell r="L2596" t="str">
            <v>RO</v>
          </cell>
        </row>
        <row r="2597">
          <cell r="A2597" t="str">
            <v>MSW</v>
          </cell>
          <cell r="D2597">
            <v>12</v>
          </cell>
          <cell r="G2597">
            <v>0.33</v>
          </cell>
          <cell r="J2597">
            <v>25</v>
          </cell>
          <cell r="L2597" t="str">
            <v>RO</v>
          </cell>
        </row>
        <row r="2598">
          <cell r="A2598" t="str">
            <v>MSW</v>
          </cell>
          <cell r="D2598">
            <v>12</v>
          </cell>
          <cell r="G2598">
            <v>0.41</v>
          </cell>
          <cell r="J2598">
            <v>25</v>
          </cell>
          <cell r="L2598" t="str">
            <v>RO</v>
          </cell>
        </row>
        <row r="2599">
          <cell r="A2599" t="str">
            <v>MSW</v>
          </cell>
          <cell r="D2599">
            <v>12</v>
          </cell>
          <cell r="G2599">
            <v>0.48</v>
          </cell>
          <cell r="J2599">
            <v>25</v>
          </cell>
          <cell r="L2599" t="str">
            <v>RO</v>
          </cell>
        </row>
        <row r="2600">
          <cell r="A2600" t="str">
            <v>MSW</v>
          </cell>
          <cell r="D2600">
            <v>1</v>
          </cell>
          <cell r="G2600">
            <v>3.78</v>
          </cell>
          <cell r="J2600">
            <v>25</v>
          </cell>
          <cell r="L2600" t="str">
            <v>RO</v>
          </cell>
        </row>
        <row r="2601">
          <cell r="A2601" t="str">
            <v>MSW</v>
          </cell>
          <cell r="D2601">
            <v>2</v>
          </cell>
          <cell r="G2601">
            <v>2.38</v>
          </cell>
          <cell r="J2601">
            <v>25</v>
          </cell>
          <cell r="L2601" t="str">
            <v>RO</v>
          </cell>
        </row>
        <row r="2602">
          <cell r="A2602" t="str">
            <v>MSW</v>
          </cell>
          <cell r="D2602">
            <v>2</v>
          </cell>
          <cell r="G2602">
            <v>2.38</v>
          </cell>
          <cell r="J2602">
            <v>25</v>
          </cell>
          <cell r="L2602" t="str">
            <v>RO</v>
          </cell>
        </row>
        <row r="2603">
          <cell r="A2603" t="str">
            <v>MSW</v>
          </cell>
          <cell r="D2603">
            <v>3</v>
          </cell>
          <cell r="G2603">
            <v>3.05</v>
          </cell>
          <cell r="J2603">
            <v>25</v>
          </cell>
          <cell r="L2603" t="str">
            <v>RO</v>
          </cell>
        </row>
        <row r="2604">
          <cell r="A2604" t="str">
            <v>MSW</v>
          </cell>
          <cell r="D2604">
            <v>4</v>
          </cell>
          <cell r="G2604">
            <v>2.56</v>
          </cell>
          <cell r="J2604">
            <v>25</v>
          </cell>
          <cell r="L2604" t="str">
            <v>RO</v>
          </cell>
        </row>
        <row r="2605">
          <cell r="A2605" t="str">
            <v>MSW</v>
          </cell>
          <cell r="D2605">
            <v>5</v>
          </cell>
          <cell r="G2605">
            <v>3.26</v>
          </cell>
          <cell r="J2605">
            <v>25</v>
          </cell>
          <cell r="L2605" t="str">
            <v>RO</v>
          </cell>
        </row>
        <row r="2606">
          <cell r="A2606" t="str">
            <v>MSW</v>
          </cell>
          <cell r="D2606">
            <v>6</v>
          </cell>
          <cell r="G2606">
            <v>2.67</v>
          </cell>
          <cell r="J2606">
            <v>25</v>
          </cell>
          <cell r="L2606" t="str">
            <v>RO</v>
          </cell>
        </row>
        <row r="2607">
          <cell r="A2607" t="str">
            <v>MSW</v>
          </cell>
          <cell r="D2607">
            <v>7</v>
          </cell>
          <cell r="G2607">
            <v>1.98</v>
          </cell>
          <cell r="J2607">
            <v>25</v>
          </cell>
          <cell r="L2607" t="str">
            <v>RO</v>
          </cell>
        </row>
        <row r="2608">
          <cell r="A2608" t="str">
            <v>MSW</v>
          </cell>
          <cell r="D2608">
            <v>8</v>
          </cell>
          <cell r="G2608">
            <v>2.06</v>
          </cell>
          <cell r="J2608">
            <v>25</v>
          </cell>
          <cell r="L2608" t="str">
            <v>RO</v>
          </cell>
        </row>
        <row r="2609">
          <cell r="A2609" t="str">
            <v>MSW</v>
          </cell>
          <cell r="D2609">
            <v>9</v>
          </cell>
          <cell r="G2609">
            <v>2.4900000000000002</v>
          </cell>
          <cell r="J2609">
            <v>25</v>
          </cell>
          <cell r="L2609" t="str">
            <v>RO</v>
          </cell>
        </row>
        <row r="2610">
          <cell r="A2610" t="str">
            <v>MSW</v>
          </cell>
          <cell r="D2610">
            <v>10</v>
          </cell>
          <cell r="G2610">
            <v>2.61</v>
          </cell>
          <cell r="J2610">
            <v>25</v>
          </cell>
          <cell r="L2610" t="str">
            <v>RO</v>
          </cell>
        </row>
        <row r="2611">
          <cell r="A2611" t="str">
            <v>MSW</v>
          </cell>
          <cell r="D2611">
            <v>11</v>
          </cell>
          <cell r="G2611">
            <v>2.35</v>
          </cell>
          <cell r="J2611">
            <v>25</v>
          </cell>
          <cell r="L2611" t="str">
            <v>RO</v>
          </cell>
        </row>
        <row r="2612">
          <cell r="A2612" t="str">
            <v>MSW</v>
          </cell>
          <cell r="D2612">
            <v>12</v>
          </cell>
          <cell r="G2612">
            <v>3.13</v>
          </cell>
          <cell r="J2612">
            <v>25</v>
          </cell>
          <cell r="L2612" t="str">
            <v>RO</v>
          </cell>
        </row>
        <row r="2613">
          <cell r="A2613" t="str">
            <v>MSW</v>
          </cell>
          <cell r="D2613">
            <v>1</v>
          </cell>
          <cell r="G2613">
            <v>3.53</v>
          </cell>
          <cell r="J2613">
            <v>25</v>
          </cell>
          <cell r="L2613" t="str">
            <v>RO</v>
          </cell>
        </row>
        <row r="2614">
          <cell r="A2614" t="str">
            <v>MSW</v>
          </cell>
          <cell r="D2614">
            <v>1</v>
          </cell>
          <cell r="G2614">
            <v>4.21</v>
          </cell>
          <cell r="J2614">
            <v>25</v>
          </cell>
          <cell r="L2614" t="str">
            <v>RO</v>
          </cell>
        </row>
        <row r="2615">
          <cell r="A2615" t="str">
            <v>MSW</v>
          </cell>
          <cell r="D2615">
            <v>2</v>
          </cell>
          <cell r="G2615">
            <v>3.47</v>
          </cell>
          <cell r="J2615">
            <v>25</v>
          </cell>
          <cell r="L2615" t="str">
            <v>RO</v>
          </cell>
        </row>
        <row r="2616">
          <cell r="A2616" t="str">
            <v>MSW</v>
          </cell>
          <cell r="D2616">
            <v>3</v>
          </cell>
          <cell r="G2616">
            <v>3.26</v>
          </cell>
          <cell r="J2616">
            <v>25</v>
          </cell>
          <cell r="L2616" t="str">
            <v>RO</v>
          </cell>
        </row>
        <row r="2617">
          <cell r="A2617" t="str">
            <v>MSW</v>
          </cell>
          <cell r="D2617">
            <v>4</v>
          </cell>
          <cell r="G2617">
            <v>4.55</v>
          </cell>
          <cell r="J2617">
            <v>25</v>
          </cell>
          <cell r="L2617" t="str">
            <v>RO</v>
          </cell>
        </row>
        <row r="2618">
          <cell r="A2618" t="str">
            <v>MSW</v>
          </cell>
          <cell r="D2618">
            <v>4</v>
          </cell>
          <cell r="G2618">
            <v>3.18</v>
          </cell>
          <cell r="J2618">
            <v>25</v>
          </cell>
          <cell r="L2618" t="str">
            <v>RO</v>
          </cell>
        </row>
        <row r="2619">
          <cell r="A2619" t="str">
            <v>MSW</v>
          </cell>
          <cell r="D2619">
            <v>5</v>
          </cell>
          <cell r="G2619">
            <v>3.86</v>
          </cell>
          <cell r="J2619">
            <v>25</v>
          </cell>
          <cell r="L2619" t="str">
            <v>RO</v>
          </cell>
        </row>
        <row r="2620">
          <cell r="A2620" t="str">
            <v>MSW</v>
          </cell>
          <cell r="D2620">
            <v>5</v>
          </cell>
          <cell r="G2620">
            <v>2.33</v>
          </cell>
          <cell r="J2620">
            <v>25</v>
          </cell>
          <cell r="L2620" t="str">
            <v>RO</v>
          </cell>
        </row>
        <row r="2621">
          <cell r="A2621" t="str">
            <v>MSW</v>
          </cell>
          <cell r="D2621">
            <v>6</v>
          </cell>
          <cell r="G2621">
            <v>2.44</v>
          </cell>
          <cell r="J2621">
            <v>25</v>
          </cell>
          <cell r="L2621" t="str">
            <v>RO</v>
          </cell>
        </row>
        <row r="2622">
          <cell r="A2622" t="str">
            <v>MSW</v>
          </cell>
          <cell r="D2622">
            <v>7</v>
          </cell>
          <cell r="G2622">
            <v>6.47</v>
          </cell>
          <cell r="J2622">
            <v>25</v>
          </cell>
          <cell r="L2622" t="str">
            <v>RO</v>
          </cell>
        </row>
        <row r="2623">
          <cell r="A2623" t="str">
            <v>MSW</v>
          </cell>
          <cell r="D2623">
            <v>8</v>
          </cell>
          <cell r="G2623">
            <v>4.25</v>
          </cell>
          <cell r="J2623">
            <v>25</v>
          </cell>
          <cell r="L2623" t="str">
            <v>RO</v>
          </cell>
        </row>
        <row r="2624">
          <cell r="A2624" t="str">
            <v>MSW</v>
          </cell>
          <cell r="D2624">
            <v>9</v>
          </cell>
          <cell r="G2624">
            <v>6.63</v>
          </cell>
          <cell r="J2624">
            <v>25</v>
          </cell>
          <cell r="L2624" t="str">
            <v>RO</v>
          </cell>
        </row>
        <row r="2625">
          <cell r="A2625" t="str">
            <v>MSW</v>
          </cell>
          <cell r="D2625">
            <v>10</v>
          </cell>
          <cell r="G2625">
            <v>5.9</v>
          </cell>
          <cell r="J2625">
            <v>25</v>
          </cell>
          <cell r="L2625" t="str">
            <v>RO</v>
          </cell>
        </row>
        <row r="2626">
          <cell r="A2626" t="str">
            <v>MSW</v>
          </cell>
          <cell r="D2626">
            <v>11</v>
          </cell>
          <cell r="G2626">
            <v>6.04</v>
          </cell>
          <cell r="J2626">
            <v>25</v>
          </cell>
          <cell r="L2626" t="str">
            <v>RO</v>
          </cell>
        </row>
        <row r="2627">
          <cell r="A2627" t="str">
            <v>MSW</v>
          </cell>
          <cell r="D2627">
            <v>4</v>
          </cell>
          <cell r="G2627">
            <v>6.89</v>
          </cell>
          <cell r="J2627">
            <v>25</v>
          </cell>
          <cell r="L2627" t="str">
            <v>RO</v>
          </cell>
        </row>
        <row r="2628">
          <cell r="A2628" t="str">
            <v>MSW</v>
          </cell>
          <cell r="D2628">
            <v>8</v>
          </cell>
          <cell r="G2628">
            <v>2.62</v>
          </cell>
          <cell r="J2628">
            <v>25</v>
          </cell>
          <cell r="L2628" t="str">
            <v>RO</v>
          </cell>
        </row>
        <row r="2629">
          <cell r="A2629" t="str">
            <v>MSW</v>
          </cell>
          <cell r="D2629">
            <v>8</v>
          </cell>
          <cell r="G2629">
            <v>1.57</v>
          </cell>
          <cell r="J2629">
            <v>25</v>
          </cell>
          <cell r="L2629" t="str">
            <v>RO</v>
          </cell>
        </row>
        <row r="2630">
          <cell r="A2630" t="str">
            <v>RCY</v>
          </cell>
          <cell r="D2630">
            <v>10</v>
          </cell>
          <cell r="G2630">
            <v>1.34</v>
          </cell>
          <cell r="J2630">
            <v>25</v>
          </cell>
          <cell r="L2630" t="str">
            <v>RO</v>
          </cell>
        </row>
        <row r="2631">
          <cell r="A2631" t="str">
            <v>MSW</v>
          </cell>
          <cell r="D2631">
            <v>11</v>
          </cell>
          <cell r="G2631">
            <v>1.17</v>
          </cell>
          <cell r="J2631">
            <v>25</v>
          </cell>
          <cell r="L2631" t="str">
            <v>RO</v>
          </cell>
        </row>
        <row r="2632">
          <cell r="A2632" t="str">
            <v>MSW</v>
          </cell>
          <cell r="D2632">
            <v>12</v>
          </cell>
          <cell r="G2632">
            <v>1.69</v>
          </cell>
          <cell r="J2632">
            <v>25</v>
          </cell>
          <cell r="L2632" t="str">
            <v>RO</v>
          </cell>
        </row>
        <row r="2633">
          <cell r="A2633" t="str">
            <v>MSW</v>
          </cell>
          <cell r="D2633">
            <v>1</v>
          </cell>
          <cell r="G2633">
            <v>6.17</v>
          </cell>
          <cell r="J2633">
            <v>25</v>
          </cell>
          <cell r="L2633" t="str">
            <v>RO</v>
          </cell>
        </row>
        <row r="2634">
          <cell r="A2634" t="str">
            <v>MSW</v>
          </cell>
          <cell r="D2634">
            <v>1</v>
          </cell>
          <cell r="G2634">
            <v>3.69</v>
          </cell>
          <cell r="J2634">
            <v>25</v>
          </cell>
          <cell r="L2634" t="str">
            <v>RO</v>
          </cell>
        </row>
        <row r="2635">
          <cell r="A2635" t="str">
            <v>MSW</v>
          </cell>
          <cell r="D2635">
            <v>1</v>
          </cell>
          <cell r="G2635">
            <v>3.34</v>
          </cell>
          <cell r="J2635">
            <v>25</v>
          </cell>
          <cell r="L2635" t="str">
            <v>RO</v>
          </cell>
        </row>
        <row r="2636">
          <cell r="A2636" t="str">
            <v>MSW</v>
          </cell>
          <cell r="D2636">
            <v>1</v>
          </cell>
          <cell r="G2636">
            <v>4.9800000000000004</v>
          </cell>
          <cell r="J2636">
            <v>25</v>
          </cell>
          <cell r="L2636" t="str">
            <v>RO</v>
          </cell>
        </row>
        <row r="2637">
          <cell r="A2637" t="str">
            <v>MSW</v>
          </cell>
          <cell r="D2637">
            <v>1</v>
          </cell>
          <cell r="G2637">
            <v>6.35</v>
          </cell>
          <cell r="J2637">
            <v>25</v>
          </cell>
          <cell r="L2637" t="str">
            <v>RO</v>
          </cell>
        </row>
        <row r="2638">
          <cell r="A2638" t="str">
            <v>MSW</v>
          </cell>
          <cell r="D2638">
            <v>1</v>
          </cell>
          <cell r="G2638">
            <v>4.8099999999999996</v>
          </cell>
          <cell r="J2638">
            <v>25</v>
          </cell>
          <cell r="L2638" t="str">
            <v>RO</v>
          </cell>
        </row>
        <row r="2639">
          <cell r="A2639" t="str">
            <v>MSW</v>
          </cell>
          <cell r="D2639">
            <v>2</v>
          </cell>
          <cell r="G2639">
            <v>5.72</v>
          </cell>
          <cell r="J2639">
            <v>25</v>
          </cell>
          <cell r="L2639" t="str">
            <v>RO</v>
          </cell>
        </row>
        <row r="2640">
          <cell r="A2640" t="str">
            <v>MSW</v>
          </cell>
          <cell r="D2640">
            <v>2</v>
          </cell>
          <cell r="G2640">
            <v>4.83</v>
          </cell>
          <cell r="J2640">
            <v>25</v>
          </cell>
          <cell r="L2640" t="str">
            <v>RO</v>
          </cell>
        </row>
        <row r="2641">
          <cell r="A2641" t="str">
            <v>MSW</v>
          </cell>
          <cell r="D2641">
            <v>2</v>
          </cell>
          <cell r="G2641">
            <v>4.87</v>
          </cell>
          <cell r="J2641">
            <v>25</v>
          </cell>
          <cell r="L2641" t="str">
            <v>RO</v>
          </cell>
        </row>
        <row r="2642">
          <cell r="A2642" t="str">
            <v>MSW</v>
          </cell>
          <cell r="D2642">
            <v>2</v>
          </cell>
          <cell r="G2642">
            <v>5.39</v>
          </cell>
          <cell r="J2642">
            <v>25</v>
          </cell>
          <cell r="L2642" t="str">
            <v>RO</v>
          </cell>
        </row>
        <row r="2643">
          <cell r="A2643" t="str">
            <v>MSW</v>
          </cell>
          <cell r="D2643">
            <v>3</v>
          </cell>
          <cell r="G2643">
            <v>5.15</v>
          </cell>
          <cell r="J2643">
            <v>25</v>
          </cell>
          <cell r="L2643" t="str">
            <v>RO</v>
          </cell>
        </row>
        <row r="2644">
          <cell r="A2644" t="str">
            <v>MSW</v>
          </cell>
          <cell r="D2644">
            <v>3</v>
          </cell>
          <cell r="G2644">
            <v>4.47</v>
          </cell>
          <cell r="J2644">
            <v>25</v>
          </cell>
          <cell r="L2644" t="str">
            <v>RO</v>
          </cell>
        </row>
        <row r="2645">
          <cell r="A2645" t="str">
            <v>MSW</v>
          </cell>
          <cell r="D2645">
            <v>3</v>
          </cell>
          <cell r="G2645">
            <v>6.14</v>
          </cell>
          <cell r="J2645">
            <v>25</v>
          </cell>
          <cell r="L2645" t="str">
            <v>RO</v>
          </cell>
        </row>
        <row r="2646">
          <cell r="A2646" t="str">
            <v>MSW</v>
          </cell>
          <cell r="D2646">
            <v>3</v>
          </cell>
          <cell r="G2646">
            <v>5.51</v>
          </cell>
          <cell r="J2646">
            <v>25</v>
          </cell>
          <cell r="L2646" t="str">
            <v>RO</v>
          </cell>
        </row>
        <row r="2647">
          <cell r="A2647" t="str">
            <v>MSW</v>
          </cell>
          <cell r="D2647">
            <v>4</v>
          </cell>
          <cell r="G2647">
            <v>5.15</v>
          </cell>
          <cell r="J2647">
            <v>25</v>
          </cell>
          <cell r="L2647" t="str">
            <v>RO</v>
          </cell>
        </row>
        <row r="2648">
          <cell r="A2648" t="str">
            <v>MSW</v>
          </cell>
          <cell r="D2648">
            <v>4</v>
          </cell>
          <cell r="G2648">
            <v>5.52</v>
          </cell>
          <cell r="J2648">
            <v>25</v>
          </cell>
          <cell r="L2648" t="str">
            <v>RO</v>
          </cell>
        </row>
        <row r="2649">
          <cell r="A2649" t="str">
            <v>MSW</v>
          </cell>
          <cell r="D2649">
            <v>4</v>
          </cell>
          <cell r="G2649">
            <v>4.0599999999999996</v>
          </cell>
          <cell r="J2649">
            <v>25</v>
          </cell>
          <cell r="L2649" t="str">
            <v>RO</v>
          </cell>
        </row>
        <row r="2650">
          <cell r="A2650" t="str">
            <v>MSW</v>
          </cell>
          <cell r="D2650">
            <v>4</v>
          </cell>
          <cell r="G2650">
            <v>6.64</v>
          </cell>
          <cell r="J2650">
            <v>25</v>
          </cell>
          <cell r="L2650" t="str">
            <v>RO</v>
          </cell>
        </row>
        <row r="2651">
          <cell r="A2651" t="str">
            <v>MSW</v>
          </cell>
          <cell r="D2651">
            <v>5</v>
          </cell>
          <cell r="G2651">
            <v>5.42</v>
          </cell>
          <cell r="J2651">
            <v>25</v>
          </cell>
          <cell r="L2651" t="str">
            <v>RO</v>
          </cell>
        </row>
        <row r="2652">
          <cell r="A2652" t="str">
            <v>MSW</v>
          </cell>
          <cell r="D2652">
            <v>5</v>
          </cell>
          <cell r="G2652">
            <v>4.8600000000000003</v>
          </cell>
          <cell r="J2652">
            <v>25</v>
          </cell>
          <cell r="L2652" t="str">
            <v>RO</v>
          </cell>
        </row>
        <row r="2653">
          <cell r="A2653" t="str">
            <v>MSW</v>
          </cell>
          <cell r="D2653">
            <v>5</v>
          </cell>
          <cell r="G2653">
            <v>5.0199999999999996</v>
          </cell>
          <cell r="J2653">
            <v>25</v>
          </cell>
          <cell r="L2653" t="str">
            <v>RO</v>
          </cell>
        </row>
        <row r="2654">
          <cell r="A2654" t="str">
            <v>MSW</v>
          </cell>
          <cell r="D2654">
            <v>5</v>
          </cell>
          <cell r="G2654">
            <v>4.8499999999999996</v>
          </cell>
          <cell r="J2654">
            <v>25</v>
          </cell>
          <cell r="L2654" t="str">
            <v>RO</v>
          </cell>
        </row>
        <row r="2655">
          <cell r="A2655" t="str">
            <v>MSW</v>
          </cell>
          <cell r="D2655">
            <v>5</v>
          </cell>
          <cell r="G2655">
            <v>5.0199999999999996</v>
          </cell>
          <cell r="J2655">
            <v>25</v>
          </cell>
          <cell r="L2655" t="str">
            <v>RO</v>
          </cell>
        </row>
        <row r="2656">
          <cell r="A2656" t="str">
            <v>MSW</v>
          </cell>
          <cell r="D2656">
            <v>6</v>
          </cell>
          <cell r="G2656">
            <v>5.0199999999999996</v>
          </cell>
          <cell r="J2656">
            <v>25</v>
          </cell>
          <cell r="L2656" t="str">
            <v>RO</v>
          </cell>
        </row>
        <row r="2657">
          <cell r="A2657" t="str">
            <v>MSW</v>
          </cell>
          <cell r="D2657">
            <v>6</v>
          </cell>
          <cell r="G2657">
            <v>5.55</v>
          </cell>
          <cell r="J2657">
            <v>25</v>
          </cell>
          <cell r="L2657" t="str">
            <v>RO</v>
          </cell>
        </row>
        <row r="2658">
          <cell r="A2658" t="str">
            <v>MSW</v>
          </cell>
          <cell r="D2658">
            <v>6</v>
          </cell>
          <cell r="G2658">
            <v>5.0199999999999996</v>
          </cell>
          <cell r="J2658">
            <v>25</v>
          </cell>
          <cell r="L2658" t="str">
            <v>RO</v>
          </cell>
        </row>
        <row r="2659">
          <cell r="A2659" t="str">
            <v>MSW</v>
          </cell>
          <cell r="D2659">
            <v>6</v>
          </cell>
          <cell r="G2659">
            <v>5.2</v>
          </cell>
          <cell r="J2659">
            <v>25</v>
          </cell>
          <cell r="L2659" t="str">
            <v>RO</v>
          </cell>
        </row>
        <row r="2660">
          <cell r="A2660" t="str">
            <v>MSW</v>
          </cell>
          <cell r="D2660">
            <v>7</v>
          </cell>
          <cell r="G2660">
            <v>5.76</v>
          </cell>
          <cell r="J2660">
            <v>25</v>
          </cell>
          <cell r="L2660" t="str">
            <v>RO</v>
          </cell>
        </row>
        <row r="2661">
          <cell r="A2661" t="str">
            <v>MSW</v>
          </cell>
          <cell r="D2661">
            <v>7</v>
          </cell>
          <cell r="G2661">
            <v>5.12</v>
          </cell>
          <cell r="J2661">
            <v>25</v>
          </cell>
          <cell r="L2661" t="str">
            <v>RO</v>
          </cell>
        </row>
        <row r="2662">
          <cell r="A2662" t="str">
            <v>MSW</v>
          </cell>
          <cell r="D2662">
            <v>7</v>
          </cell>
          <cell r="G2662">
            <v>2.72</v>
          </cell>
          <cell r="J2662">
            <v>25</v>
          </cell>
          <cell r="L2662" t="str">
            <v>RO</v>
          </cell>
        </row>
        <row r="2663">
          <cell r="A2663" t="str">
            <v>MSW</v>
          </cell>
          <cell r="D2663">
            <v>7</v>
          </cell>
          <cell r="G2663">
            <v>4.72</v>
          </cell>
          <cell r="J2663">
            <v>25</v>
          </cell>
          <cell r="L2663" t="str">
            <v>RO</v>
          </cell>
        </row>
        <row r="2664">
          <cell r="A2664" t="str">
            <v>MSW</v>
          </cell>
          <cell r="D2664">
            <v>8</v>
          </cell>
          <cell r="G2664">
            <v>4.9800000000000004</v>
          </cell>
          <cell r="J2664">
            <v>25</v>
          </cell>
          <cell r="L2664" t="str">
            <v>RO</v>
          </cell>
        </row>
        <row r="2665">
          <cell r="A2665" t="str">
            <v>MSW</v>
          </cell>
          <cell r="D2665">
            <v>8</v>
          </cell>
          <cell r="G2665">
            <v>5.27</v>
          </cell>
          <cell r="J2665">
            <v>25</v>
          </cell>
          <cell r="L2665" t="str">
            <v>RO</v>
          </cell>
        </row>
        <row r="2666">
          <cell r="A2666" t="str">
            <v>MSW</v>
          </cell>
          <cell r="D2666">
            <v>8</v>
          </cell>
          <cell r="G2666">
            <v>5.59</v>
          </cell>
          <cell r="J2666">
            <v>25</v>
          </cell>
          <cell r="L2666" t="str">
            <v>RO</v>
          </cell>
        </row>
        <row r="2667">
          <cell r="A2667" t="str">
            <v>MSW</v>
          </cell>
          <cell r="D2667">
            <v>8</v>
          </cell>
          <cell r="G2667">
            <v>5.34</v>
          </cell>
          <cell r="J2667">
            <v>25</v>
          </cell>
          <cell r="L2667" t="str">
            <v>RO</v>
          </cell>
        </row>
        <row r="2668">
          <cell r="A2668" t="str">
            <v>MSW</v>
          </cell>
          <cell r="D2668">
            <v>8</v>
          </cell>
          <cell r="G2668">
            <v>5.13</v>
          </cell>
          <cell r="J2668">
            <v>25</v>
          </cell>
          <cell r="L2668" t="str">
            <v>RO</v>
          </cell>
        </row>
        <row r="2669">
          <cell r="A2669" t="str">
            <v>MSW</v>
          </cell>
          <cell r="D2669">
            <v>9</v>
          </cell>
          <cell r="G2669">
            <v>5.34</v>
          </cell>
          <cell r="J2669">
            <v>25</v>
          </cell>
          <cell r="L2669" t="str">
            <v>RO</v>
          </cell>
        </row>
        <row r="2670">
          <cell r="A2670" t="str">
            <v>MSW</v>
          </cell>
          <cell r="D2670">
            <v>9</v>
          </cell>
          <cell r="G2670">
            <v>5.24</v>
          </cell>
          <cell r="J2670">
            <v>25</v>
          </cell>
          <cell r="L2670" t="str">
            <v>RO</v>
          </cell>
        </row>
        <row r="2671">
          <cell r="A2671" t="str">
            <v>MSW</v>
          </cell>
          <cell r="D2671">
            <v>9</v>
          </cell>
          <cell r="G2671">
            <v>4.95</v>
          </cell>
          <cell r="J2671">
            <v>25</v>
          </cell>
          <cell r="L2671" t="str">
            <v>RO</v>
          </cell>
        </row>
        <row r="2672">
          <cell r="A2672" t="str">
            <v>MSW</v>
          </cell>
          <cell r="D2672">
            <v>9</v>
          </cell>
          <cell r="G2672">
            <v>4.76</v>
          </cell>
          <cell r="J2672">
            <v>25</v>
          </cell>
          <cell r="L2672" t="str">
            <v>RO</v>
          </cell>
        </row>
        <row r="2673">
          <cell r="A2673" t="str">
            <v>MSW</v>
          </cell>
          <cell r="D2673">
            <v>10</v>
          </cell>
          <cell r="G2673">
            <v>5.4</v>
          </cell>
          <cell r="J2673">
            <v>25</v>
          </cell>
          <cell r="L2673" t="str">
            <v>RO</v>
          </cell>
        </row>
        <row r="2674">
          <cell r="A2674" t="str">
            <v>MSW</v>
          </cell>
          <cell r="D2674">
            <v>10</v>
          </cell>
          <cell r="G2674">
            <v>5.0599999999999996</v>
          </cell>
          <cell r="J2674">
            <v>25</v>
          </cell>
          <cell r="L2674" t="str">
            <v>RO</v>
          </cell>
        </row>
        <row r="2675">
          <cell r="A2675" t="str">
            <v>MSW</v>
          </cell>
          <cell r="D2675">
            <v>10</v>
          </cell>
          <cell r="G2675">
            <v>5.41</v>
          </cell>
          <cell r="J2675">
            <v>25</v>
          </cell>
          <cell r="L2675" t="str">
            <v>RO</v>
          </cell>
        </row>
        <row r="2676">
          <cell r="A2676" t="str">
            <v>MSW</v>
          </cell>
          <cell r="D2676">
            <v>10</v>
          </cell>
          <cell r="G2676">
            <v>5.54</v>
          </cell>
          <cell r="J2676">
            <v>25</v>
          </cell>
          <cell r="L2676" t="str">
            <v>RO</v>
          </cell>
        </row>
        <row r="2677">
          <cell r="A2677" t="str">
            <v>MSW</v>
          </cell>
          <cell r="D2677">
            <v>10</v>
          </cell>
          <cell r="G2677">
            <v>6.28</v>
          </cell>
          <cell r="J2677">
            <v>25</v>
          </cell>
          <cell r="L2677" t="str">
            <v>RO</v>
          </cell>
        </row>
        <row r="2678">
          <cell r="A2678" t="str">
            <v>MSW</v>
          </cell>
          <cell r="D2678">
            <v>11</v>
          </cell>
          <cell r="G2678">
            <v>6.04</v>
          </cell>
          <cell r="J2678">
            <v>25</v>
          </cell>
          <cell r="L2678" t="str">
            <v>RO</v>
          </cell>
        </row>
        <row r="2679">
          <cell r="A2679" t="str">
            <v>MSW</v>
          </cell>
          <cell r="D2679">
            <v>11</v>
          </cell>
          <cell r="G2679">
            <v>5.61</v>
          </cell>
          <cell r="J2679">
            <v>25</v>
          </cell>
          <cell r="L2679" t="str">
            <v>RO</v>
          </cell>
        </row>
        <row r="2680">
          <cell r="A2680" t="str">
            <v>MSW</v>
          </cell>
          <cell r="D2680">
            <v>11</v>
          </cell>
          <cell r="G2680">
            <v>4.75</v>
          </cell>
          <cell r="J2680">
            <v>25</v>
          </cell>
          <cell r="L2680" t="str">
            <v>RO</v>
          </cell>
        </row>
        <row r="2681">
          <cell r="A2681" t="str">
            <v>MSW</v>
          </cell>
          <cell r="D2681">
            <v>11</v>
          </cell>
          <cell r="G2681">
            <v>6.5</v>
          </cell>
          <cell r="J2681">
            <v>25</v>
          </cell>
          <cell r="L2681" t="str">
            <v>RO</v>
          </cell>
        </row>
        <row r="2682">
          <cell r="A2682" t="str">
            <v>MSW</v>
          </cell>
          <cell r="D2682">
            <v>12</v>
          </cell>
          <cell r="G2682">
            <v>6.27</v>
          </cell>
          <cell r="J2682">
            <v>25</v>
          </cell>
          <cell r="L2682" t="str">
            <v>RO</v>
          </cell>
        </row>
        <row r="2683">
          <cell r="A2683" t="str">
            <v>MSW</v>
          </cell>
          <cell r="D2683">
            <v>12</v>
          </cell>
          <cell r="G2683">
            <v>5.46</v>
          </cell>
          <cell r="J2683">
            <v>25</v>
          </cell>
          <cell r="L2683" t="str">
            <v>RO</v>
          </cell>
        </row>
        <row r="2684">
          <cell r="A2684" t="str">
            <v>MSW</v>
          </cell>
          <cell r="D2684">
            <v>12</v>
          </cell>
          <cell r="G2684">
            <v>5.16</v>
          </cell>
          <cell r="J2684">
            <v>25</v>
          </cell>
          <cell r="L2684" t="str">
            <v>RO</v>
          </cell>
        </row>
        <row r="2685">
          <cell r="A2685" t="str">
            <v>MSW</v>
          </cell>
          <cell r="D2685">
            <v>12</v>
          </cell>
          <cell r="G2685">
            <v>3.57</v>
          </cell>
          <cell r="J2685">
            <v>25</v>
          </cell>
          <cell r="L2685" t="str">
            <v>RO</v>
          </cell>
        </row>
        <row r="2686">
          <cell r="A2686" t="str">
            <v>MSW</v>
          </cell>
          <cell r="D2686">
            <v>4</v>
          </cell>
          <cell r="G2686">
            <v>1.08</v>
          </cell>
          <cell r="J2686">
            <v>25</v>
          </cell>
          <cell r="L2686" t="str">
            <v>RO</v>
          </cell>
        </row>
        <row r="2687">
          <cell r="A2687" t="str">
            <v>MSW</v>
          </cell>
          <cell r="D2687">
            <v>5</v>
          </cell>
          <cell r="G2687">
            <v>1.07</v>
          </cell>
          <cell r="J2687">
            <v>25</v>
          </cell>
          <cell r="L2687" t="str">
            <v>RO</v>
          </cell>
        </row>
        <row r="2688">
          <cell r="A2688" t="str">
            <v>MSW</v>
          </cell>
          <cell r="D2688">
            <v>6</v>
          </cell>
          <cell r="G2688">
            <v>1.86</v>
          </cell>
          <cell r="J2688">
            <v>25</v>
          </cell>
          <cell r="L2688" t="str">
            <v>RO</v>
          </cell>
        </row>
        <row r="2689">
          <cell r="A2689" t="str">
            <v>MSW</v>
          </cell>
          <cell r="D2689">
            <v>8</v>
          </cell>
          <cell r="G2689">
            <v>0.65</v>
          </cell>
          <cell r="J2689">
            <v>25</v>
          </cell>
          <cell r="L2689" t="str">
            <v>RO</v>
          </cell>
        </row>
        <row r="2690">
          <cell r="A2690" t="str">
            <v>MSW</v>
          </cell>
          <cell r="D2690">
            <v>9</v>
          </cell>
          <cell r="G2690">
            <v>0.76</v>
          </cell>
          <cell r="J2690">
            <v>25</v>
          </cell>
          <cell r="L2690" t="str">
            <v>RO</v>
          </cell>
        </row>
        <row r="2691">
          <cell r="A2691" t="str">
            <v>MSW</v>
          </cell>
          <cell r="D2691">
            <v>9</v>
          </cell>
          <cell r="G2691">
            <v>0.8</v>
          </cell>
          <cell r="J2691">
            <v>25</v>
          </cell>
          <cell r="L2691" t="str">
            <v>RO</v>
          </cell>
        </row>
        <row r="2692">
          <cell r="A2692" t="str">
            <v>MSW</v>
          </cell>
          <cell r="D2692">
            <v>10</v>
          </cell>
          <cell r="G2692">
            <v>1.1599999999999999</v>
          </cell>
          <cell r="J2692">
            <v>25</v>
          </cell>
          <cell r="L2692" t="str">
            <v>RO</v>
          </cell>
        </row>
        <row r="2693">
          <cell r="A2693" t="str">
            <v>MSW</v>
          </cell>
          <cell r="D2693">
            <v>11</v>
          </cell>
          <cell r="G2693">
            <v>1</v>
          </cell>
          <cell r="J2693">
            <v>25</v>
          </cell>
          <cell r="L2693" t="str">
            <v>RO</v>
          </cell>
        </row>
        <row r="2694">
          <cell r="A2694" t="str">
            <v>MSW</v>
          </cell>
          <cell r="D2694">
            <v>12</v>
          </cell>
          <cell r="G2694">
            <v>0.87</v>
          </cell>
          <cell r="J2694">
            <v>25</v>
          </cell>
          <cell r="L2694" t="str">
            <v>RO</v>
          </cell>
        </row>
        <row r="2695">
          <cell r="A2695" t="str">
            <v>MSW</v>
          </cell>
          <cell r="D2695">
            <v>1</v>
          </cell>
          <cell r="G2695">
            <v>7</v>
          </cell>
          <cell r="J2695">
            <v>25</v>
          </cell>
          <cell r="L2695" t="str">
            <v>RO</v>
          </cell>
        </row>
        <row r="2696">
          <cell r="A2696" t="str">
            <v>MSW</v>
          </cell>
          <cell r="D2696">
            <v>1</v>
          </cell>
          <cell r="G2696">
            <v>2.93</v>
          </cell>
          <cell r="J2696">
            <v>25</v>
          </cell>
          <cell r="L2696" t="str">
            <v>RO</v>
          </cell>
        </row>
        <row r="2697">
          <cell r="A2697" t="str">
            <v>MSW</v>
          </cell>
          <cell r="D2697">
            <v>2</v>
          </cell>
          <cell r="G2697">
            <v>3.73</v>
          </cell>
          <cell r="J2697">
            <v>25</v>
          </cell>
          <cell r="L2697" t="str">
            <v>RO</v>
          </cell>
        </row>
        <row r="2698">
          <cell r="A2698" t="str">
            <v>MSW</v>
          </cell>
          <cell r="D2698">
            <v>2</v>
          </cell>
          <cell r="G2698">
            <v>6.13</v>
          </cell>
          <cell r="J2698">
            <v>25</v>
          </cell>
          <cell r="L2698" t="str">
            <v>RO</v>
          </cell>
        </row>
        <row r="2699">
          <cell r="A2699" t="str">
            <v>MSW</v>
          </cell>
          <cell r="D2699">
            <v>2</v>
          </cell>
          <cell r="G2699">
            <v>5.5</v>
          </cell>
          <cell r="J2699">
            <v>25</v>
          </cell>
          <cell r="L2699" t="str">
            <v>RO</v>
          </cell>
        </row>
        <row r="2700">
          <cell r="A2700" t="str">
            <v>MSW</v>
          </cell>
          <cell r="D2700">
            <v>3</v>
          </cell>
          <cell r="G2700">
            <v>6.93</v>
          </cell>
          <cell r="J2700">
            <v>25</v>
          </cell>
          <cell r="L2700" t="str">
            <v>RO</v>
          </cell>
        </row>
        <row r="2701">
          <cell r="A2701" t="str">
            <v>MSW</v>
          </cell>
          <cell r="D2701">
            <v>3</v>
          </cell>
          <cell r="G2701">
            <v>5.15</v>
          </cell>
          <cell r="J2701">
            <v>25</v>
          </cell>
          <cell r="L2701" t="str">
            <v>RO</v>
          </cell>
        </row>
        <row r="2702">
          <cell r="A2702" t="str">
            <v>MSW</v>
          </cell>
          <cell r="D2702">
            <v>3</v>
          </cell>
          <cell r="G2702">
            <v>4.9800000000000004</v>
          </cell>
          <cell r="J2702">
            <v>25</v>
          </cell>
          <cell r="L2702" t="str">
            <v>RO</v>
          </cell>
        </row>
        <row r="2703">
          <cell r="A2703" t="str">
            <v>MSW</v>
          </cell>
          <cell r="D2703">
            <v>4</v>
          </cell>
          <cell r="G2703">
            <v>1.1599999999999999</v>
          </cell>
          <cell r="J2703">
            <v>25</v>
          </cell>
          <cell r="L2703" t="str">
            <v>RO</v>
          </cell>
        </row>
        <row r="2704">
          <cell r="A2704" t="str">
            <v>MSW</v>
          </cell>
          <cell r="D2704">
            <v>4</v>
          </cell>
          <cell r="G2704">
            <v>4.8899999999999997</v>
          </cell>
          <cell r="J2704">
            <v>25</v>
          </cell>
          <cell r="L2704" t="str">
            <v>RO</v>
          </cell>
        </row>
        <row r="2705">
          <cell r="A2705" t="str">
            <v>MSW</v>
          </cell>
          <cell r="D2705">
            <v>4</v>
          </cell>
          <cell r="G2705">
            <v>3.83</v>
          </cell>
          <cell r="J2705">
            <v>25</v>
          </cell>
          <cell r="L2705" t="str">
            <v>RO</v>
          </cell>
        </row>
        <row r="2706">
          <cell r="A2706" t="str">
            <v>MSW</v>
          </cell>
          <cell r="D2706">
            <v>5</v>
          </cell>
          <cell r="G2706">
            <v>7.31</v>
          </cell>
          <cell r="J2706">
            <v>25</v>
          </cell>
          <cell r="L2706" t="str">
            <v>RO</v>
          </cell>
        </row>
        <row r="2707">
          <cell r="A2707" t="str">
            <v>MSW</v>
          </cell>
          <cell r="D2707">
            <v>5</v>
          </cell>
          <cell r="G2707">
            <v>4.33</v>
          </cell>
          <cell r="J2707">
            <v>25</v>
          </cell>
          <cell r="L2707" t="str">
            <v>RO</v>
          </cell>
        </row>
        <row r="2708">
          <cell r="A2708" t="str">
            <v>MSW</v>
          </cell>
          <cell r="D2708">
            <v>5</v>
          </cell>
          <cell r="G2708">
            <v>4.54</v>
          </cell>
          <cell r="J2708">
            <v>25</v>
          </cell>
          <cell r="L2708" t="str">
            <v>RO</v>
          </cell>
        </row>
        <row r="2709">
          <cell r="A2709" t="str">
            <v>MSW</v>
          </cell>
          <cell r="D2709">
            <v>6</v>
          </cell>
          <cell r="G2709">
            <v>4.12</v>
          </cell>
          <cell r="J2709">
            <v>25</v>
          </cell>
          <cell r="L2709" t="str">
            <v>RO</v>
          </cell>
        </row>
        <row r="2710">
          <cell r="A2710" t="str">
            <v>MSW</v>
          </cell>
          <cell r="D2710">
            <v>6</v>
          </cell>
          <cell r="G2710">
            <v>4.45</v>
          </cell>
          <cell r="J2710">
            <v>25</v>
          </cell>
          <cell r="L2710" t="str">
            <v>RO</v>
          </cell>
        </row>
        <row r="2711">
          <cell r="A2711" t="str">
            <v>MSW</v>
          </cell>
          <cell r="D2711">
            <v>6</v>
          </cell>
          <cell r="G2711">
            <v>4.37</v>
          </cell>
          <cell r="J2711">
            <v>25</v>
          </cell>
          <cell r="L2711" t="str">
            <v>RO</v>
          </cell>
        </row>
        <row r="2712">
          <cell r="A2712" t="str">
            <v>MSW</v>
          </cell>
          <cell r="D2712">
            <v>7</v>
          </cell>
          <cell r="G2712">
            <v>4.8</v>
          </cell>
          <cell r="J2712">
            <v>25</v>
          </cell>
          <cell r="L2712" t="str">
            <v>RO</v>
          </cell>
        </row>
        <row r="2713">
          <cell r="A2713" t="str">
            <v>MSW</v>
          </cell>
          <cell r="D2713">
            <v>7</v>
          </cell>
          <cell r="G2713">
            <v>4.37</v>
          </cell>
          <cell r="J2713">
            <v>25</v>
          </cell>
          <cell r="L2713" t="str">
            <v>RO</v>
          </cell>
        </row>
        <row r="2714">
          <cell r="A2714" t="str">
            <v>MSW</v>
          </cell>
          <cell r="D2714">
            <v>8</v>
          </cell>
          <cell r="G2714">
            <v>4</v>
          </cell>
          <cell r="J2714">
            <v>25</v>
          </cell>
          <cell r="L2714" t="str">
            <v>RO</v>
          </cell>
        </row>
        <row r="2715">
          <cell r="A2715" t="str">
            <v>MSW</v>
          </cell>
          <cell r="D2715">
            <v>8</v>
          </cell>
          <cell r="G2715">
            <v>5.72</v>
          </cell>
          <cell r="J2715">
            <v>25</v>
          </cell>
          <cell r="L2715" t="str">
            <v>RO</v>
          </cell>
        </row>
        <row r="2716">
          <cell r="A2716" t="str">
            <v>MSW</v>
          </cell>
          <cell r="D2716">
            <v>8</v>
          </cell>
          <cell r="G2716">
            <v>5.16</v>
          </cell>
          <cell r="J2716">
            <v>25</v>
          </cell>
          <cell r="L2716" t="str">
            <v>RO</v>
          </cell>
        </row>
        <row r="2717">
          <cell r="A2717" t="str">
            <v>MSW</v>
          </cell>
          <cell r="D2717">
            <v>9</v>
          </cell>
          <cell r="G2717">
            <v>5.22</v>
          </cell>
          <cell r="J2717">
            <v>25</v>
          </cell>
          <cell r="L2717" t="str">
            <v>RO</v>
          </cell>
        </row>
        <row r="2718">
          <cell r="A2718" t="str">
            <v>MSW</v>
          </cell>
          <cell r="D2718">
            <v>9</v>
          </cell>
          <cell r="G2718">
            <v>5.21</v>
          </cell>
          <cell r="J2718">
            <v>25</v>
          </cell>
          <cell r="L2718" t="str">
            <v>RO</v>
          </cell>
        </row>
        <row r="2719">
          <cell r="A2719" t="str">
            <v>MSW</v>
          </cell>
          <cell r="D2719">
            <v>9</v>
          </cell>
          <cell r="G2719">
            <v>3.6</v>
          </cell>
          <cell r="J2719">
            <v>25</v>
          </cell>
          <cell r="L2719" t="str">
            <v>RO</v>
          </cell>
        </row>
        <row r="2720">
          <cell r="A2720" t="str">
            <v>MSW</v>
          </cell>
          <cell r="D2720">
            <v>10</v>
          </cell>
          <cell r="G2720">
            <v>4.09</v>
          </cell>
          <cell r="J2720">
            <v>25</v>
          </cell>
          <cell r="L2720" t="str">
            <v>RO</v>
          </cell>
        </row>
        <row r="2721">
          <cell r="A2721" t="str">
            <v>MSW</v>
          </cell>
          <cell r="D2721">
            <v>10</v>
          </cell>
          <cell r="G2721">
            <v>4.38</v>
          </cell>
          <cell r="J2721">
            <v>25</v>
          </cell>
          <cell r="L2721" t="str">
            <v>RO</v>
          </cell>
        </row>
        <row r="2722">
          <cell r="A2722" t="str">
            <v>MSW</v>
          </cell>
          <cell r="D2722">
            <v>10</v>
          </cell>
          <cell r="G2722">
            <v>3.67</v>
          </cell>
          <cell r="J2722">
            <v>25</v>
          </cell>
          <cell r="L2722" t="str">
            <v>RO</v>
          </cell>
        </row>
        <row r="2723">
          <cell r="A2723" t="str">
            <v>MSW</v>
          </cell>
          <cell r="D2723">
            <v>11</v>
          </cell>
          <cell r="G2723">
            <v>4.51</v>
          </cell>
          <cell r="J2723">
            <v>25</v>
          </cell>
          <cell r="L2723" t="str">
            <v>RO</v>
          </cell>
        </row>
        <row r="2724">
          <cell r="A2724" t="str">
            <v>MSW</v>
          </cell>
          <cell r="D2724">
            <v>11</v>
          </cell>
          <cell r="G2724">
            <v>4.62</v>
          </cell>
          <cell r="J2724">
            <v>25</v>
          </cell>
          <cell r="L2724" t="str">
            <v>RO</v>
          </cell>
        </row>
        <row r="2725">
          <cell r="A2725" t="str">
            <v>MSW</v>
          </cell>
          <cell r="D2725">
            <v>11</v>
          </cell>
          <cell r="G2725">
            <v>4.29</v>
          </cell>
          <cell r="J2725">
            <v>25</v>
          </cell>
          <cell r="L2725" t="str">
            <v>RO</v>
          </cell>
        </row>
        <row r="2726">
          <cell r="A2726" t="str">
            <v>MSW</v>
          </cell>
          <cell r="D2726">
            <v>12</v>
          </cell>
          <cell r="G2726">
            <v>4.53</v>
          </cell>
          <cell r="J2726">
            <v>25</v>
          </cell>
          <cell r="L2726" t="str">
            <v>RO</v>
          </cell>
        </row>
        <row r="2727">
          <cell r="A2727" t="str">
            <v>MSW</v>
          </cell>
          <cell r="D2727">
            <v>12</v>
          </cell>
          <cell r="G2727">
            <v>4.05</v>
          </cell>
          <cell r="J2727">
            <v>25</v>
          </cell>
          <cell r="L2727" t="str">
            <v>RO</v>
          </cell>
        </row>
        <row r="2728">
          <cell r="A2728" t="str">
            <v>MSW</v>
          </cell>
          <cell r="D2728">
            <v>12</v>
          </cell>
          <cell r="G2728">
            <v>5.44</v>
          </cell>
          <cell r="J2728">
            <v>25</v>
          </cell>
          <cell r="L2728" t="str">
            <v>RO</v>
          </cell>
        </row>
        <row r="2729">
          <cell r="A2729" t="str">
            <v>MSW</v>
          </cell>
          <cell r="D2729">
            <v>1</v>
          </cell>
          <cell r="G2729">
            <v>2.85</v>
          </cell>
          <cell r="J2729">
            <v>25</v>
          </cell>
          <cell r="L2729" t="str">
            <v>RO</v>
          </cell>
        </row>
        <row r="2730">
          <cell r="A2730" t="str">
            <v>MSW</v>
          </cell>
          <cell r="D2730">
            <v>1</v>
          </cell>
          <cell r="G2730">
            <v>1.1299999999999999</v>
          </cell>
          <cell r="J2730">
            <v>25</v>
          </cell>
          <cell r="L2730" t="str">
            <v>RO</v>
          </cell>
        </row>
        <row r="2731">
          <cell r="A2731" t="str">
            <v>MSW</v>
          </cell>
          <cell r="D2731">
            <v>1</v>
          </cell>
          <cell r="G2731">
            <v>3.29</v>
          </cell>
          <cell r="J2731">
            <v>25</v>
          </cell>
          <cell r="L2731" t="str">
            <v>RO</v>
          </cell>
        </row>
        <row r="2732">
          <cell r="A2732" t="str">
            <v>MSW</v>
          </cell>
          <cell r="D2732">
            <v>1</v>
          </cell>
          <cell r="G2732">
            <v>2.91</v>
          </cell>
          <cell r="J2732">
            <v>25</v>
          </cell>
          <cell r="L2732" t="str">
            <v>RO</v>
          </cell>
        </row>
        <row r="2733">
          <cell r="A2733" t="str">
            <v>MSW</v>
          </cell>
          <cell r="D2733">
            <v>1</v>
          </cell>
          <cell r="G2733">
            <v>3.16</v>
          </cell>
          <cell r="J2733">
            <v>25</v>
          </cell>
          <cell r="L2733" t="str">
            <v>RO</v>
          </cell>
        </row>
        <row r="2734">
          <cell r="A2734" t="str">
            <v>MSW</v>
          </cell>
          <cell r="D2734">
            <v>2</v>
          </cell>
          <cell r="G2734">
            <v>2.11</v>
          </cell>
          <cell r="J2734">
            <v>25</v>
          </cell>
          <cell r="L2734" t="str">
            <v>RO</v>
          </cell>
        </row>
        <row r="2735">
          <cell r="A2735" t="str">
            <v>MSW</v>
          </cell>
          <cell r="D2735">
            <v>2</v>
          </cell>
          <cell r="G2735">
            <v>3.91</v>
          </cell>
          <cell r="J2735">
            <v>25</v>
          </cell>
          <cell r="L2735" t="str">
            <v>RO</v>
          </cell>
        </row>
        <row r="2736">
          <cell r="A2736" t="str">
            <v>MSW</v>
          </cell>
          <cell r="D2736">
            <v>2</v>
          </cell>
          <cell r="G2736">
            <v>1.96</v>
          </cell>
          <cell r="J2736">
            <v>25</v>
          </cell>
          <cell r="L2736" t="str">
            <v>RO</v>
          </cell>
        </row>
        <row r="2737">
          <cell r="A2737" t="str">
            <v>MSW</v>
          </cell>
          <cell r="D2737">
            <v>2</v>
          </cell>
          <cell r="G2737">
            <v>4.09</v>
          </cell>
          <cell r="J2737">
            <v>25</v>
          </cell>
          <cell r="L2737" t="str">
            <v>RO</v>
          </cell>
        </row>
        <row r="2738">
          <cell r="A2738" t="str">
            <v>MSW</v>
          </cell>
          <cell r="D2738">
            <v>2</v>
          </cell>
          <cell r="G2738">
            <v>1.59</v>
          </cell>
          <cell r="J2738">
            <v>25</v>
          </cell>
          <cell r="L2738" t="str">
            <v>RO</v>
          </cell>
        </row>
        <row r="2739">
          <cell r="A2739" t="str">
            <v>MSW</v>
          </cell>
          <cell r="D2739">
            <v>3</v>
          </cell>
          <cell r="G2739">
            <v>4.18</v>
          </cell>
          <cell r="J2739">
            <v>25</v>
          </cell>
          <cell r="L2739" t="str">
            <v>RO</v>
          </cell>
        </row>
        <row r="2740">
          <cell r="A2740" t="str">
            <v>MSW</v>
          </cell>
          <cell r="D2740">
            <v>3</v>
          </cell>
          <cell r="G2740">
            <v>3.68</v>
          </cell>
          <cell r="J2740">
            <v>25</v>
          </cell>
          <cell r="L2740" t="str">
            <v>RO</v>
          </cell>
        </row>
        <row r="2741">
          <cell r="A2741" t="str">
            <v>MSW</v>
          </cell>
          <cell r="D2741">
            <v>3</v>
          </cell>
          <cell r="G2741">
            <v>3.21</v>
          </cell>
          <cell r="J2741">
            <v>25</v>
          </cell>
          <cell r="L2741" t="str">
            <v>RO</v>
          </cell>
        </row>
        <row r="2742">
          <cell r="A2742" t="str">
            <v>MSW</v>
          </cell>
          <cell r="D2742">
            <v>3</v>
          </cell>
          <cell r="G2742">
            <v>1.68</v>
          </cell>
          <cell r="J2742">
            <v>25</v>
          </cell>
          <cell r="L2742" t="str">
            <v>RO</v>
          </cell>
        </row>
        <row r="2743">
          <cell r="A2743" t="str">
            <v>MSW</v>
          </cell>
          <cell r="D2743">
            <v>4</v>
          </cell>
          <cell r="G2743">
            <v>3.31</v>
          </cell>
          <cell r="J2743">
            <v>25</v>
          </cell>
          <cell r="L2743" t="str">
            <v>RO</v>
          </cell>
        </row>
        <row r="2744">
          <cell r="A2744" t="str">
            <v>MSW</v>
          </cell>
          <cell r="D2744">
            <v>4</v>
          </cell>
          <cell r="G2744">
            <v>6.1</v>
          </cell>
          <cell r="J2744">
            <v>25</v>
          </cell>
          <cell r="L2744" t="str">
            <v>RO</v>
          </cell>
        </row>
        <row r="2745">
          <cell r="A2745" t="str">
            <v>MSW</v>
          </cell>
          <cell r="D2745">
            <v>4</v>
          </cell>
          <cell r="G2745">
            <v>3.85</v>
          </cell>
          <cell r="J2745">
            <v>25</v>
          </cell>
          <cell r="L2745" t="str">
            <v>RO</v>
          </cell>
        </row>
        <row r="2746">
          <cell r="A2746" t="str">
            <v>MSW</v>
          </cell>
          <cell r="D2746">
            <v>5</v>
          </cell>
          <cell r="G2746">
            <v>2.41</v>
          </cell>
          <cell r="J2746">
            <v>25</v>
          </cell>
          <cell r="L2746" t="str">
            <v>RO</v>
          </cell>
        </row>
        <row r="2747">
          <cell r="A2747" t="str">
            <v>MSW</v>
          </cell>
          <cell r="D2747">
            <v>5</v>
          </cell>
          <cell r="G2747">
            <v>1.63</v>
          </cell>
          <cell r="J2747">
            <v>25</v>
          </cell>
          <cell r="L2747" t="str">
            <v>RO</v>
          </cell>
        </row>
        <row r="2748">
          <cell r="A2748" t="str">
            <v>MSW</v>
          </cell>
          <cell r="D2748">
            <v>5</v>
          </cell>
          <cell r="G2748">
            <v>2.82</v>
          </cell>
          <cell r="J2748">
            <v>25</v>
          </cell>
          <cell r="L2748" t="str">
            <v>RO</v>
          </cell>
        </row>
        <row r="2749">
          <cell r="A2749" t="str">
            <v>MSW</v>
          </cell>
          <cell r="D2749">
            <v>5</v>
          </cell>
          <cell r="G2749">
            <v>3</v>
          </cell>
          <cell r="J2749">
            <v>25</v>
          </cell>
          <cell r="L2749" t="str">
            <v>RO</v>
          </cell>
        </row>
        <row r="2750">
          <cell r="A2750" t="str">
            <v>MSW</v>
          </cell>
          <cell r="D2750">
            <v>5</v>
          </cell>
          <cell r="G2750">
            <v>3.15</v>
          </cell>
          <cell r="J2750">
            <v>25</v>
          </cell>
          <cell r="L2750" t="str">
            <v>RO</v>
          </cell>
        </row>
        <row r="2751">
          <cell r="A2751" t="str">
            <v>MSW</v>
          </cell>
          <cell r="D2751">
            <v>6</v>
          </cell>
          <cell r="G2751">
            <v>1.28</v>
          </cell>
          <cell r="J2751">
            <v>25</v>
          </cell>
          <cell r="L2751" t="str">
            <v>RO</v>
          </cell>
        </row>
        <row r="2752">
          <cell r="A2752" t="str">
            <v>MSW</v>
          </cell>
          <cell r="D2752">
            <v>6</v>
          </cell>
          <cell r="G2752">
            <v>1.88</v>
          </cell>
          <cell r="J2752">
            <v>25</v>
          </cell>
          <cell r="L2752" t="str">
            <v>RO</v>
          </cell>
        </row>
        <row r="2753">
          <cell r="A2753" t="str">
            <v>MSW</v>
          </cell>
          <cell r="D2753">
            <v>6</v>
          </cell>
          <cell r="G2753">
            <v>2.0699999999999998</v>
          </cell>
          <cell r="J2753">
            <v>25</v>
          </cell>
          <cell r="L2753" t="str">
            <v>RO</v>
          </cell>
        </row>
        <row r="2754">
          <cell r="A2754" t="str">
            <v>MSW</v>
          </cell>
          <cell r="D2754">
            <v>6</v>
          </cell>
          <cell r="G2754">
            <v>2.42</v>
          </cell>
          <cell r="J2754">
            <v>25</v>
          </cell>
          <cell r="L2754" t="str">
            <v>RO</v>
          </cell>
        </row>
        <row r="2755">
          <cell r="A2755" t="str">
            <v>MSW</v>
          </cell>
          <cell r="D2755">
            <v>6</v>
          </cell>
          <cell r="G2755">
            <v>2.91</v>
          </cell>
          <cell r="J2755">
            <v>25</v>
          </cell>
          <cell r="L2755" t="str">
            <v>RO</v>
          </cell>
        </row>
        <row r="2756">
          <cell r="A2756" t="str">
            <v>MSW</v>
          </cell>
          <cell r="D2756">
            <v>6</v>
          </cell>
          <cell r="G2756">
            <v>1.08</v>
          </cell>
          <cell r="J2756">
            <v>25</v>
          </cell>
          <cell r="L2756" t="str">
            <v>RO</v>
          </cell>
        </row>
        <row r="2757">
          <cell r="A2757" t="str">
            <v>MSW</v>
          </cell>
          <cell r="D2757">
            <v>6</v>
          </cell>
          <cell r="G2757">
            <v>2.79</v>
          </cell>
          <cell r="J2757">
            <v>25</v>
          </cell>
          <cell r="L2757" t="str">
            <v>RO</v>
          </cell>
        </row>
        <row r="2758">
          <cell r="A2758" t="str">
            <v>MSW</v>
          </cell>
          <cell r="D2758">
            <v>7</v>
          </cell>
          <cell r="G2758">
            <v>1.81</v>
          </cell>
          <cell r="J2758">
            <v>25</v>
          </cell>
          <cell r="L2758" t="str">
            <v>RO</v>
          </cell>
        </row>
        <row r="2759">
          <cell r="A2759" t="str">
            <v>MSW</v>
          </cell>
          <cell r="D2759">
            <v>7</v>
          </cell>
          <cell r="G2759">
            <v>0.89</v>
          </cell>
          <cell r="J2759">
            <v>25</v>
          </cell>
          <cell r="L2759" t="str">
            <v>RO</v>
          </cell>
        </row>
        <row r="2760">
          <cell r="A2760" t="str">
            <v>MSW</v>
          </cell>
          <cell r="D2760">
            <v>7</v>
          </cell>
          <cell r="G2760">
            <v>3.33</v>
          </cell>
          <cell r="J2760">
            <v>25</v>
          </cell>
          <cell r="L2760" t="str">
            <v>RO</v>
          </cell>
        </row>
        <row r="2761">
          <cell r="A2761" t="str">
            <v>MSW</v>
          </cell>
          <cell r="D2761">
            <v>7</v>
          </cell>
          <cell r="G2761">
            <v>1.71</v>
          </cell>
          <cell r="J2761">
            <v>25</v>
          </cell>
          <cell r="L2761" t="str">
            <v>RO</v>
          </cell>
        </row>
        <row r="2762">
          <cell r="A2762" t="str">
            <v>MSW</v>
          </cell>
          <cell r="D2762">
            <v>7</v>
          </cell>
          <cell r="G2762">
            <v>2.58</v>
          </cell>
          <cell r="J2762">
            <v>25</v>
          </cell>
          <cell r="L2762" t="str">
            <v>RO</v>
          </cell>
        </row>
        <row r="2763">
          <cell r="A2763" t="str">
            <v>MSW</v>
          </cell>
          <cell r="D2763">
            <v>8</v>
          </cell>
          <cell r="G2763">
            <v>3.08</v>
          </cell>
          <cell r="J2763">
            <v>25</v>
          </cell>
          <cell r="L2763" t="str">
            <v>RO</v>
          </cell>
        </row>
        <row r="2764">
          <cell r="A2764" t="str">
            <v>MSW</v>
          </cell>
          <cell r="D2764">
            <v>8</v>
          </cell>
          <cell r="G2764">
            <v>3.99</v>
          </cell>
          <cell r="J2764">
            <v>25</v>
          </cell>
          <cell r="L2764" t="str">
            <v>RO</v>
          </cell>
        </row>
        <row r="2765">
          <cell r="A2765" t="str">
            <v>MSW</v>
          </cell>
          <cell r="D2765">
            <v>8</v>
          </cell>
          <cell r="G2765">
            <v>1.58</v>
          </cell>
          <cell r="J2765">
            <v>25</v>
          </cell>
          <cell r="L2765" t="str">
            <v>RO</v>
          </cell>
        </row>
        <row r="2766">
          <cell r="A2766" t="str">
            <v>MSW</v>
          </cell>
          <cell r="D2766">
            <v>8</v>
          </cell>
          <cell r="G2766">
            <v>4.22</v>
          </cell>
          <cell r="J2766">
            <v>25</v>
          </cell>
          <cell r="L2766" t="str">
            <v>RO</v>
          </cell>
        </row>
        <row r="2767">
          <cell r="A2767" t="str">
            <v>MSW</v>
          </cell>
          <cell r="D2767">
            <v>9</v>
          </cell>
          <cell r="G2767">
            <v>3.71</v>
          </cell>
          <cell r="J2767">
            <v>25</v>
          </cell>
          <cell r="L2767" t="str">
            <v>RO</v>
          </cell>
        </row>
        <row r="2768">
          <cell r="A2768" t="str">
            <v>MSW</v>
          </cell>
          <cell r="D2768">
            <v>9</v>
          </cell>
          <cell r="G2768">
            <v>2.1800000000000002</v>
          </cell>
          <cell r="J2768">
            <v>25</v>
          </cell>
          <cell r="L2768" t="str">
            <v>RO</v>
          </cell>
        </row>
        <row r="2769">
          <cell r="A2769" t="str">
            <v>MSW</v>
          </cell>
          <cell r="D2769">
            <v>9</v>
          </cell>
          <cell r="G2769">
            <v>4.6399999999999997</v>
          </cell>
          <cell r="J2769">
            <v>25</v>
          </cell>
          <cell r="L2769" t="str">
            <v>RO</v>
          </cell>
        </row>
        <row r="2770">
          <cell r="A2770" t="str">
            <v>MSW</v>
          </cell>
          <cell r="D2770">
            <v>9</v>
          </cell>
          <cell r="G2770">
            <v>3.44</v>
          </cell>
          <cell r="J2770">
            <v>25</v>
          </cell>
          <cell r="L2770" t="str">
            <v>RO</v>
          </cell>
        </row>
        <row r="2771">
          <cell r="A2771" t="str">
            <v>MSW</v>
          </cell>
          <cell r="D2771">
            <v>9</v>
          </cell>
          <cell r="G2771">
            <v>2.6</v>
          </cell>
          <cell r="J2771">
            <v>25</v>
          </cell>
          <cell r="L2771" t="str">
            <v>RO</v>
          </cell>
        </row>
        <row r="2772">
          <cell r="A2772" t="str">
            <v>MSW</v>
          </cell>
          <cell r="D2772">
            <v>10</v>
          </cell>
          <cell r="G2772">
            <v>2.3199999999999998</v>
          </cell>
          <cell r="J2772">
            <v>25</v>
          </cell>
          <cell r="L2772" t="str">
            <v>RO</v>
          </cell>
        </row>
        <row r="2773">
          <cell r="A2773" t="str">
            <v>MSW</v>
          </cell>
          <cell r="D2773">
            <v>10</v>
          </cell>
          <cell r="G2773">
            <v>4.26</v>
          </cell>
          <cell r="J2773">
            <v>25</v>
          </cell>
          <cell r="L2773" t="str">
            <v>RO</v>
          </cell>
        </row>
        <row r="2774">
          <cell r="A2774" t="str">
            <v>MSW</v>
          </cell>
          <cell r="D2774">
            <v>10</v>
          </cell>
          <cell r="G2774">
            <v>3.52</v>
          </cell>
          <cell r="J2774">
            <v>25</v>
          </cell>
          <cell r="L2774" t="str">
            <v>RO</v>
          </cell>
        </row>
        <row r="2775">
          <cell r="A2775" t="str">
            <v>MSW</v>
          </cell>
          <cell r="D2775">
            <v>10</v>
          </cell>
          <cell r="G2775">
            <v>2.61</v>
          </cell>
          <cell r="J2775">
            <v>25</v>
          </cell>
          <cell r="L2775" t="str">
            <v>RO</v>
          </cell>
        </row>
        <row r="2776">
          <cell r="A2776" t="str">
            <v>MSW</v>
          </cell>
          <cell r="D2776">
            <v>10</v>
          </cell>
          <cell r="G2776">
            <v>2.99</v>
          </cell>
          <cell r="J2776">
            <v>25</v>
          </cell>
          <cell r="L2776" t="str">
            <v>RO</v>
          </cell>
        </row>
        <row r="2777">
          <cell r="A2777" t="str">
            <v>MSW</v>
          </cell>
          <cell r="D2777">
            <v>11</v>
          </cell>
          <cell r="G2777">
            <v>4</v>
          </cell>
          <cell r="J2777">
            <v>25</v>
          </cell>
          <cell r="L2777" t="str">
            <v>RO</v>
          </cell>
        </row>
        <row r="2778">
          <cell r="A2778" t="str">
            <v>MSW</v>
          </cell>
          <cell r="D2778">
            <v>11</v>
          </cell>
          <cell r="G2778">
            <v>2.81</v>
          </cell>
          <cell r="J2778">
            <v>25</v>
          </cell>
          <cell r="L2778" t="str">
            <v>RO</v>
          </cell>
        </row>
        <row r="2779">
          <cell r="A2779" t="str">
            <v>MSW</v>
          </cell>
          <cell r="D2779">
            <v>11</v>
          </cell>
          <cell r="G2779">
            <v>2.94</v>
          </cell>
          <cell r="J2779">
            <v>25</v>
          </cell>
          <cell r="L2779" t="str">
            <v>RO</v>
          </cell>
        </row>
        <row r="2780">
          <cell r="A2780" t="str">
            <v>MSW</v>
          </cell>
          <cell r="D2780">
            <v>11</v>
          </cell>
          <cell r="G2780">
            <v>1.26</v>
          </cell>
          <cell r="J2780">
            <v>25</v>
          </cell>
          <cell r="L2780" t="str">
            <v>RO</v>
          </cell>
        </row>
        <row r="2781">
          <cell r="A2781" t="str">
            <v>MSW</v>
          </cell>
          <cell r="D2781">
            <v>11</v>
          </cell>
          <cell r="G2781">
            <v>1.59</v>
          </cell>
          <cell r="J2781">
            <v>25</v>
          </cell>
          <cell r="L2781" t="str">
            <v>RO</v>
          </cell>
        </row>
        <row r="2782">
          <cell r="A2782" t="str">
            <v>MSW</v>
          </cell>
          <cell r="D2782">
            <v>12</v>
          </cell>
          <cell r="G2782">
            <v>1.21</v>
          </cell>
          <cell r="J2782">
            <v>25</v>
          </cell>
          <cell r="L2782" t="str">
            <v>RO</v>
          </cell>
        </row>
        <row r="2783">
          <cell r="A2783" t="str">
            <v>MSW</v>
          </cell>
          <cell r="D2783">
            <v>12</v>
          </cell>
          <cell r="G2783">
            <v>2.4900000000000002</v>
          </cell>
          <cell r="J2783">
            <v>25</v>
          </cell>
          <cell r="L2783" t="str">
            <v>RO</v>
          </cell>
        </row>
        <row r="2784">
          <cell r="A2784" t="str">
            <v>MSW</v>
          </cell>
          <cell r="D2784">
            <v>12</v>
          </cell>
          <cell r="G2784">
            <v>1.22</v>
          </cell>
          <cell r="J2784">
            <v>25</v>
          </cell>
          <cell r="L2784" t="str">
            <v>RO</v>
          </cell>
        </row>
        <row r="2785">
          <cell r="A2785" t="str">
            <v>MSW</v>
          </cell>
          <cell r="D2785">
            <v>12</v>
          </cell>
          <cell r="G2785">
            <v>2.5299999999999998</v>
          </cell>
          <cell r="J2785">
            <v>25</v>
          </cell>
          <cell r="L2785" t="str">
            <v>RO</v>
          </cell>
        </row>
        <row r="2786">
          <cell r="A2786" t="str">
            <v>MSW</v>
          </cell>
          <cell r="D2786">
            <v>12</v>
          </cell>
          <cell r="G2786">
            <v>0.94</v>
          </cell>
          <cell r="J2786">
            <v>25</v>
          </cell>
          <cell r="L2786" t="str">
            <v>RO</v>
          </cell>
        </row>
        <row r="2787">
          <cell r="A2787" t="str">
            <v>MSW</v>
          </cell>
          <cell r="D2787">
            <v>12</v>
          </cell>
          <cell r="G2787">
            <v>1.77</v>
          </cell>
          <cell r="J2787">
            <v>25</v>
          </cell>
          <cell r="L2787" t="str">
            <v>RO</v>
          </cell>
        </row>
        <row r="2788">
          <cell r="A2788" t="str">
            <v>MSW</v>
          </cell>
          <cell r="D2788">
            <v>12</v>
          </cell>
          <cell r="G2788">
            <v>0.97</v>
          </cell>
          <cell r="J2788">
            <v>25</v>
          </cell>
          <cell r="L2788" t="str">
            <v>RO</v>
          </cell>
        </row>
        <row r="2789">
          <cell r="A2789" t="str">
            <v>MSW</v>
          </cell>
          <cell r="D2789">
            <v>12</v>
          </cell>
          <cell r="G2789">
            <v>1.92</v>
          </cell>
          <cell r="J2789">
            <v>25</v>
          </cell>
          <cell r="L2789" t="str">
            <v>RO</v>
          </cell>
        </row>
        <row r="2790">
          <cell r="A2790" t="str">
            <v>MSW</v>
          </cell>
          <cell r="D2790">
            <v>1</v>
          </cell>
          <cell r="G2790">
            <v>0.78</v>
          </cell>
          <cell r="J2790">
            <v>25</v>
          </cell>
          <cell r="L2790" t="str">
            <v>RO</v>
          </cell>
        </row>
        <row r="2791">
          <cell r="A2791" t="str">
            <v>MSW</v>
          </cell>
          <cell r="D2791">
            <v>1</v>
          </cell>
          <cell r="G2791">
            <v>2.21</v>
          </cell>
          <cell r="J2791">
            <v>25</v>
          </cell>
          <cell r="L2791" t="str">
            <v>RO</v>
          </cell>
        </row>
        <row r="2792">
          <cell r="A2792" t="str">
            <v>MSW</v>
          </cell>
          <cell r="D2792">
            <v>1</v>
          </cell>
          <cell r="G2792">
            <v>1.64</v>
          </cell>
          <cell r="J2792">
            <v>25</v>
          </cell>
          <cell r="L2792" t="str">
            <v>RO</v>
          </cell>
        </row>
        <row r="2793">
          <cell r="A2793" t="str">
            <v>MSW</v>
          </cell>
          <cell r="D2793">
            <v>2</v>
          </cell>
          <cell r="G2793">
            <v>1.41</v>
          </cell>
          <cell r="J2793">
            <v>25</v>
          </cell>
          <cell r="L2793" t="str">
            <v>RO</v>
          </cell>
        </row>
        <row r="2794">
          <cell r="A2794" t="str">
            <v>MSW</v>
          </cell>
          <cell r="D2794">
            <v>2</v>
          </cell>
          <cell r="G2794">
            <v>2.2200000000000002</v>
          </cell>
          <cell r="J2794">
            <v>25</v>
          </cell>
          <cell r="L2794" t="str">
            <v>RO</v>
          </cell>
        </row>
        <row r="2795">
          <cell r="A2795" t="str">
            <v>MSW</v>
          </cell>
          <cell r="D2795">
            <v>2</v>
          </cell>
          <cell r="G2795">
            <v>1.32</v>
          </cell>
          <cell r="J2795">
            <v>25</v>
          </cell>
          <cell r="L2795" t="str">
            <v>RO</v>
          </cell>
        </row>
        <row r="2796">
          <cell r="A2796" t="str">
            <v>MSW</v>
          </cell>
          <cell r="D2796">
            <v>2</v>
          </cell>
          <cell r="G2796">
            <v>0.93</v>
          </cell>
          <cell r="J2796">
            <v>25</v>
          </cell>
          <cell r="L2796" t="str">
            <v>RO</v>
          </cell>
        </row>
        <row r="2797">
          <cell r="A2797" t="str">
            <v>MSW</v>
          </cell>
          <cell r="D2797">
            <v>3</v>
          </cell>
          <cell r="G2797">
            <v>1.1000000000000001</v>
          </cell>
          <cell r="J2797">
            <v>25</v>
          </cell>
          <cell r="L2797" t="str">
            <v>RO</v>
          </cell>
        </row>
        <row r="2798">
          <cell r="A2798" t="str">
            <v>MSW</v>
          </cell>
          <cell r="D2798">
            <v>3</v>
          </cell>
          <cell r="G2798">
            <v>1.36</v>
          </cell>
          <cell r="J2798">
            <v>25</v>
          </cell>
          <cell r="L2798" t="str">
            <v>RO</v>
          </cell>
        </row>
        <row r="2799">
          <cell r="A2799" t="str">
            <v>MSW</v>
          </cell>
          <cell r="D2799">
            <v>3</v>
          </cell>
          <cell r="G2799">
            <v>1.75</v>
          </cell>
          <cell r="J2799">
            <v>25</v>
          </cell>
          <cell r="L2799" t="str">
            <v>RO</v>
          </cell>
        </row>
        <row r="2800">
          <cell r="A2800" t="str">
            <v>MSW</v>
          </cell>
          <cell r="D2800">
            <v>3</v>
          </cell>
          <cell r="G2800">
            <v>1.49</v>
          </cell>
          <cell r="J2800">
            <v>25</v>
          </cell>
          <cell r="L2800" t="str">
            <v>RO</v>
          </cell>
        </row>
        <row r="2801">
          <cell r="A2801" t="str">
            <v>MSW</v>
          </cell>
          <cell r="D2801">
            <v>3</v>
          </cell>
          <cell r="G2801">
            <v>1.37</v>
          </cell>
          <cell r="J2801">
            <v>25</v>
          </cell>
          <cell r="L2801" t="str">
            <v>RO</v>
          </cell>
        </row>
        <row r="2802">
          <cell r="A2802" t="str">
            <v>MSW</v>
          </cell>
          <cell r="D2802">
            <v>4</v>
          </cell>
          <cell r="G2802">
            <v>1.26</v>
          </cell>
          <cell r="J2802">
            <v>25</v>
          </cell>
          <cell r="L2802" t="str">
            <v>RO</v>
          </cell>
        </row>
        <row r="2803">
          <cell r="A2803" t="str">
            <v>MSW</v>
          </cell>
          <cell r="D2803">
            <v>4</v>
          </cell>
          <cell r="G2803">
            <v>0.35</v>
          </cell>
          <cell r="J2803">
            <v>25</v>
          </cell>
          <cell r="L2803" t="str">
            <v>RO</v>
          </cell>
        </row>
        <row r="2804">
          <cell r="A2804" t="str">
            <v>MSW</v>
          </cell>
          <cell r="D2804">
            <v>4</v>
          </cell>
          <cell r="G2804">
            <v>1.1599999999999999</v>
          </cell>
          <cell r="J2804">
            <v>25</v>
          </cell>
          <cell r="L2804" t="str">
            <v>RO</v>
          </cell>
        </row>
        <row r="2805">
          <cell r="A2805" t="str">
            <v>MSW</v>
          </cell>
          <cell r="D2805">
            <v>4</v>
          </cell>
          <cell r="G2805">
            <v>1.65</v>
          </cell>
          <cell r="J2805">
            <v>25</v>
          </cell>
          <cell r="L2805" t="str">
            <v>RO</v>
          </cell>
        </row>
        <row r="2806">
          <cell r="A2806" t="str">
            <v>MSW</v>
          </cell>
          <cell r="D2806">
            <v>5</v>
          </cell>
          <cell r="G2806">
            <v>1.44</v>
          </cell>
          <cell r="J2806">
            <v>25</v>
          </cell>
          <cell r="L2806" t="str">
            <v>RO</v>
          </cell>
        </row>
        <row r="2807">
          <cell r="A2807" t="str">
            <v>MSW</v>
          </cell>
          <cell r="D2807">
            <v>5</v>
          </cell>
          <cell r="G2807">
            <v>1.39</v>
          </cell>
          <cell r="J2807">
            <v>25</v>
          </cell>
          <cell r="L2807" t="str">
            <v>RO</v>
          </cell>
        </row>
        <row r="2808">
          <cell r="A2808" t="str">
            <v>MSW</v>
          </cell>
          <cell r="D2808">
            <v>5</v>
          </cell>
          <cell r="G2808">
            <v>1.49</v>
          </cell>
          <cell r="J2808">
            <v>25</v>
          </cell>
          <cell r="L2808" t="str">
            <v>RO</v>
          </cell>
        </row>
        <row r="2809">
          <cell r="A2809" t="str">
            <v>MSW</v>
          </cell>
          <cell r="D2809">
            <v>5</v>
          </cell>
          <cell r="G2809">
            <v>1.48</v>
          </cell>
          <cell r="J2809">
            <v>25</v>
          </cell>
          <cell r="L2809" t="str">
            <v>RO</v>
          </cell>
        </row>
        <row r="2810">
          <cell r="A2810" t="str">
            <v>MSW</v>
          </cell>
          <cell r="D2810">
            <v>5</v>
          </cell>
          <cell r="G2810">
            <v>1.53</v>
          </cell>
          <cell r="J2810">
            <v>25</v>
          </cell>
          <cell r="L2810" t="str">
            <v>RO</v>
          </cell>
        </row>
        <row r="2811">
          <cell r="A2811" t="str">
            <v>MSW</v>
          </cell>
          <cell r="D2811">
            <v>6</v>
          </cell>
          <cell r="G2811">
            <v>1.92</v>
          </cell>
          <cell r="J2811">
            <v>25</v>
          </cell>
          <cell r="L2811" t="str">
            <v>RO</v>
          </cell>
        </row>
        <row r="2812">
          <cell r="A2812" t="str">
            <v>MSW</v>
          </cell>
          <cell r="D2812">
            <v>6</v>
          </cell>
          <cell r="G2812">
            <v>1.94</v>
          </cell>
          <cell r="J2812">
            <v>25</v>
          </cell>
          <cell r="L2812" t="str">
            <v>RO</v>
          </cell>
        </row>
        <row r="2813">
          <cell r="A2813" t="str">
            <v>MSW</v>
          </cell>
          <cell r="D2813">
            <v>6</v>
          </cell>
          <cell r="G2813">
            <v>2.31</v>
          </cell>
          <cell r="J2813">
            <v>25</v>
          </cell>
          <cell r="L2813" t="str">
            <v>RO</v>
          </cell>
        </row>
        <row r="2814">
          <cell r="A2814" t="str">
            <v>MSW</v>
          </cell>
          <cell r="D2814">
            <v>6</v>
          </cell>
          <cell r="G2814">
            <v>1.78</v>
          </cell>
          <cell r="J2814">
            <v>25</v>
          </cell>
          <cell r="L2814" t="str">
            <v>RO</v>
          </cell>
        </row>
        <row r="2815">
          <cell r="A2815" t="str">
            <v>MSW</v>
          </cell>
          <cell r="D2815">
            <v>7</v>
          </cell>
          <cell r="G2815">
            <v>0.96</v>
          </cell>
          <cell r="J2815">
            <v>25</v>
          </cell>
          <cell r="L2815" t="str">
            <v>RO</v>
          </cell>
        </row>
        <row r="2816">
          <cell r="A2816" t="str">
            <v>MSW</v>
          </cell>
          <cell r="D2816">
            <v>7</v>
          </cell>
          <cell r="G2816">
            <v>1.74</v>
          </cell>
          <cell r="J2816">
            <v>25</v>
          </cell>
          <cell r="L2816" t="str">
            <v>RO</v>
          </cell>
        </row>
        <row r="2817">
          <cell r="A2817" t="str">
            <v>MSW</v>
          </cell>
          <cell r="D2817">
            <v>7</v>
          </cell>
          <cell r="G2817">
            <v>0.68</v>
          </cell>
          <cell r="J2817">
            <v>25</v>
          </cell>
          <cell r="L2817" t="str">
            <v>RO</v>
          </cell>
        </row>
        <row r="2818">
          <cell r="A2818" t="str">
            <v>MSW</v>
          </cell>
          <cell r="D2818">
            <v>8</v>
          </cell>
          <cell r="G2818">
            <v>0.64</v>
          </cell>
          <cell r="J2818">
            <v>25</v>
          </cell>
          <cell r="L2818" t="str">
            <v>RO</v>
          </cell>
        </row>
        <row r="2819">
          <cell r="A2819" t="str">
            <v>MSW</v>
          </cell>
          <cell r="D2819">
            <v>8</v>
          </cell>
          <cell r="G2819">
            <v>0.98</v>
          </cell>
          <cell r="J2819">
            <v>25</v>
          </cell>
          <cell r="L2819" t="str">
            <v>RO</v>
          </cell>
        </row>
        <row r="2820">
          <cell r="A2820" t="str">
            <v>MSW</v>
          </cell>
          <cell r="D2820">
            <v>8</v>
          </cell>
          <cell r="G2820">
            <v>1.1100000000000001</v>
          </cell>
          <cell r="J2820">
            <v>25</v>
          </cell>
          <cell r="L2820" t="str">
            <v>RO</v>
          </cell>
        </row>
        <row r="2821">
          <cell r="A2821" t="str">
            <v>MSW</v>
          </cell>
          <cell r="D2821">
            <v>8</v>
          </cell>
          <cell r="G2821">
            <v>0.97</v>
          </cell>
          <cell r="J2821">
            <v>25</v>
          </cell>
          <cell r="L2821" t="str">
            <v>RO</v>
          </cell>
        </row>
        <row r="2822">
          <cell r="A2822" t="str">
            <v>MSW</v>
          </cell>
          <cell r="D2822">
            <v>8</v>
          </cell>
          <cell r="G2822">
            <v>2.0699999999999998</v>
          </cell>
          <cell r="J2822">
            <v>25</v>
          </cell>
          <cell r="L2822" t="str">
            <v>RO</v>
          </cell>
        </row>
        <row r="2823">
          <cell r="A2823" t="str">
            <v>MSW</v>
          </cell>
          <cell r="D2823">
            <v>9</v>
          </cell>
          <cell r="G2823">
            <v>1.94</v>
          </cell>
          <cell r="J2823">
            <v>25</v>
          </cell>
          <cell r="L2823" t="str">
            <v>RO</v>
          </cell>
        </row>
        <row r="2824">
          <cell r="A2824" t="str">
            <v>MSW</v>
          </cell>
          <cell r="D2824">
            <v>9</v>
          </cell>
          <cell r="G2824">
            <v>1.83</v>
          </cell>
          <cell r="J2824">
            <v>25</v>
          </cell>
          <cell r="L2824" t="str">
            <v>RO</v>
          </cell>
        </row>
        <row r="2825">
          <cell r="A2825" t="str">
            <v>MSW</v>
          </cell>
          <cell r="D2825">
            <v>9</v>
          </cell>
          <cell r="G2825">
            <v>1.86</v>
          </cell>
          <cell r="J2825">
            <v>25</v>
          </cell>
          <cell r="L2825" t="str">
            <v>RO</v>
          </cell>
        </row>
        <row r="2826">
          <cell r="A2826" t="str">
            <v>MSW</v>
          </cell>
          <cell r="D2826">
            <v>9</v>
          </cell>
          <cell r="G2826">
            <v>1.63</v>
          </cell>
          <cell r="J2826">
            <v>25</v>
          </cell>
          <cell r="L2826" t="str">
            <v>RO</v>
          </cell>
        </row>
        <row r="2827">
          <cell r="A2827" t="str">
            <v>MSW</v>
          </cell>
          <cell r="D2827">
            <v>10</v>
          </cell>
          <cell r="G2827">
            <v>2.1800000000000002</v>
          </cell>
          <cell r="J2827">
            <v>25</v>
          </cell>
          <cell r="L2827" t="str">
            <v>RO</v>
          </cell>
        </row>
        <row r="2828">
          <cell r="A2828" t="str">
            <v>MSW</v>
          </cell>
          <cell r="D2828">
            <v>10</v>
          </cell>
          <cell r="G2828">
            <v>1.67</v>
          </cell>
          <cell r="J2828">
            <v>25</v>
          </cell>
          <cell r="L2828" t="str">
            <v>RO</v>
          </cell>
        </row>
        <row r="2829">
          <cell r="A2829" t="str">
            <v>MSW</v>
          </cell>
          <cell r="D2829">
            <v>10</v>
          </cell>
          <cell r="G2829">
            <v>1.87</v>
          </cell>
          <cell r="J2829">
            <v>25</v>
          </cell>
          <cell r="L2829" t="str">
            <v>RO</v>
          </cell>
        </row>
        <row r="2830">
          <cell r="A2830" t="str">
            <v>MSW</v>
          </cell>
          <cell r="D2830">
            <v>10</v>
          </cell>
          <cell r="G2830">
            <v>1.72</v>
          </cell>
          <cell r="J2830">
            <v>25</v>
          </cell>
          <cell r="L2830" t="str">
            <v>RO</v>
          </cell>
        </row>
        <row r="2831">
          <cell r="A2831" t="str">
            <v>MSW</v>
          </cell>
          <cell r="D2831">
            <v>11</v>
          </cell>
          <cell r="G2831">
            <v>1.87</v>
          </cell>
          <cell r="J2831">
            <v>25</v>
          </cell>
          <cell r="L2831" t="str">
            <v>RO</v>
          </cell>
        </row>
        <row r="2832">
          <cell r="A2832" t="str">
            <v>MSW</v>
          </cell>
          <cell r="D2832">
            <v>11</v>
          </cell>
          <cell r="G2832">
            <v>1.52</v>
          </cell>
          <cell r="J2832">
            <v>25</v>
          </cell>
          <cell r="L2832" t="str">
            <v>RO</v>
          </cell>
        </row>
        <row r="2833">
          <cell r="A2833" t="str">
            <v>MSW</v>
          </cell>
          <cell r="D2833">
            <v>11</v>
          </cell>
          <cell r="G2833">
            <v>1.8</v>
          </cell>
          <cell r="J2833">
            <v>25</v>
          </cell>
          <cell r="L2833" t="str">
            <v>RO</v>
          </cell>
        </row>
        <row r="2834">
          <cell r="A2834" t="str">
            <v>MSW</v>
          </cell>
          <cell r="D2834">
            <v>11</v>
          </cell>
          <cell r="G2834">
            <v>0.63</v>
          </cell>
          <cell r="J2834">
            <v>25</v>
          </cell>
          <cell r="L2834" t="str">
            <v>RO</v>
          </cell>
        </row>
        <row r="2835">
          <cell r="A2835" t="str">
            <v>MSW</v>
          </cell>
          <cell r="D2835">
            <v>11</v>
          </cell>
          <cell r="G2835">
            <v>0.94</v>
          </cell>
          <cell r="J2835">
            <v>25</v>
          </cell>
          <cell r="L2835" t="str">
            <v>RO</v>
          </cell>
        </row>
        <row r="2836">
          <cell r="A2836" t="str">
            <v>MSW</v>
          </cell>
          <cell r="D2836">
            <v>12</v>
          </cell>
          <cell r="G2836">
            <v>1.47</v>
          </cell>
          <cell r="J2836">
            <v>25</v>
          </cell>
          <cell r="L2836" t="str">
            <v>RO</v>
          </cell>
        </row>
        <row r="2837">
          <cell r="A2837" t="str">
            <v>MSW</v>
          </cell>
          <cell r="D2837">
            <v>12</v>
          </cell>
          <cell r="G2837">
            <v>1.47</v>
          </cell>
          <cell r="J2837">
            <v>25</v>
          </cell>
          <cell r="L2837" t="str">
            <v>RO</v>
          </cell>
        </row>
        <row r="2838">
          <cell r="A2838" t="str">
            <v>MSW</v>
          </cell>
          <cell r="D2838">
            <v>12</v>
          </cell>
          <cell r="G2838">
            <v>1.4</v>
          </cell>
          <cell r="J2838">
            <v>25</v>
          </cell>
          <cell r="L2838" t="str">
            <v>RO</v>
          </cell>
        </row>
        <row r="2839">
          <cell r="A2839" t="str">
            <v>MSW</v>
          </cell>
          <cell r="D2839">
            <v>12</v>
          </cell>
          <cell r="G2839">
            <v>0.18</v>
          </cell>
          <cell r="J2839">
            <v>25</v>
          </cell>
          <cell r="L2839" t="str">
            <v>RO</v>
          </cell>
        </row>
        <row r="2840">
          <cell r="A2840" t="str">
            <v>RCY</v>
          </cell>
          <cell r="D2840">
            <v>1</v>
          </cell>
          <cell r="G2840">
            <v>1.43</v>
          </cell>
          <cell r="J2840" t="str">
            <v>7B</v>
          </cell>
          <cell r="L2840" t="str">
            <v>IR</v>
          </cell>
        </row>
        <row r="2841">
          <cell r="A2841" t="str">
            <v>RCY</v>
          </cell>
          <cell r="D2841">
            <v>2</v>
          </cell>
          <cell r="G2841">
            <v>0.79</v>
          </cell>
          <cell r="J2841" t="str">
            <v>7B</v>
          </cell>
          <cell r="L2841" t="str">
            <v>IR</v>
          </cell>
        </row>
        <row r="2842">
          <cell r="A2842" t="str">
            <v>RCY</v>
          </cell>
          <cell r="D2842">
            <v>3</v>
          </cell>
          <cell r="G2842">
            <v>1</v>
          </cell>
          <cell r="J2842" t="str">
            <v>7B</v>
          </cell>
          <cell r="L2842" t="str">
            <v>IR</v>
          </cell>
        </row>
        <row r="2843">
          <cell r="A2843" t="str">
            <v>RCY</v>
          </cell>
          <cell r="D2843">
            <v>4</v>
          </cell>
          <cell r="G2843">
            <v>0.9</v>
          </cell>
          <cell r="J2843" t="str">
            <v>7B</v>
          </cell>
          <cell r="L2843" t="str">
            <v>IR</v>
          </cell>
        </row>
        <row r="2844">
          <cell r="A2844" t="str">
            <v>RCY</v>
          </cell>
          <cell r="D2844">
            <v>4</v>
          </cell>
          <cell r="G2844">
            <v>0.61</v>
          </cell>
          <cell r="J2844" t="str">
            <v>7B</v>
          </cell>
          <cell r="L2844" t="str">
            <v>IR</v>
          </cell>
        </row>
        <row r="2845">
          <cell r="A2845" t="str">
            <v>RCY</v>
          </cell>
          <cell r="D2845">
            <v>5</v>
          </cell>
          <cell r="G2845">
            <v>0.65</v>
          </cell>
          <cell r="J2845" t="str">
            <v>7B</v>
          </cell>
          <cell r="L2845" t="str">
            <v>IR</v>
          </cell>
        </row>
        <row r="2846">
          <cell r="A2846" t="str">
            <v>RCY</v>
          </cell>
          <cell r="D2846">
            <v>5</v>
          </cell>
          <cell r="G2846">
            <v>0.89</v>
          </cell>
          <cell r="J2846" t="str">
            <v>7B</v>
          </cell>
          <cell r="L2846" t="str">
            <v>IR</v>
          </cell>
        </row>
        <row r="2847">
          <cell r="A2847" t="str">
            <v>RCY</v>
          </cell>
          <cell r="D2847">
            <v>6</v>
          </cell>
          <cell r="G2847">
            <v>1.45</v>
          </cell>
          <cell r="J2847" t="str">
            <v>7B</v>
          </cell>
          <cell r="L2847" t="str">
            <v>IR</v>
          </cell>
        </row>
        <row r="2848">
          <cell r="A2848" t="str">
            <v>RCY</v>
          </cell>
          <cell r="D2848">
            <v>7</v>
          </cell>
          <cell r="G2848">
            <v>2.19</v>
          </cell>
          <cell r="J2848" t="str">
            <v>7B</v>
          </cell>
          <cell r="L2848" t="str">
            <v>IR</v>
          </cell>
        </row>
        <row r="2849">
          <cell r="A2849" t="str">
            <v>RCY</v>
          </cell>
          <cell r="D2849">
            <v>8</v>
          </cell>
          <cell r="G2849">
            <v>0.23</v>
          </cell>
          <cell r="J2849" t="str">
            <v>7B</v>
          </cell>
          <cell r="L2849" t="str">
            <v>IR</v>
          </cell>
        </row>
        <row r="2850">
          <cell r="A2850" t="str">
            <v>RCY</v>
          </cell>
          <cell r="D2850">
            <v>8</v>
          </cell>
          <cell r="G2850">
            <v>0.38</v>
          </cell>
          <cell r="J2850" t="str">
            <v>7B</v>
          </cell>
          <cell r="L2850" t="str">
            <v>IR</v>
          </cell>
        </row>
        <row r="2851">
          <cell r="A2851" t="str">
            <v>RCY</v>
          </cell>
          <cell r="D2851">
            <v>9</v>
          </cell>
          <cell r="G2851">
            <v>1.62</v>
          </cell>
          <cell r="J2851" t="str">
            <v>7B</v>
          </cell>
          <cell r="L2851" t="str">
            <v>IR</v>
          </cell>
        </row>
        <row r="2852">
          <cell r="A2852" t="str">
            <v>RCY</v>
          </cell>
          <cell r="D2852">
            <v>9</v>
          </cell>
          <cell r="G2852">
            <v>0.55000000000000004</v>
          </cell>
          <cell r="J2852" t="str">
            <v>7B</v>
          </cell>
          <cell r="L2852" t="str">
            <v>IR</v>
          </cell>
        </row>
        <row r="2853">
          <cell r="A2853" t="str">
            <v>RCY</v>
          </cell>
          <cell r="D2853">
            <v>10</v>
          </cell>
          <cell r="G2853">
            <v>0.6</v>
          </cell>
          <cell r="J2853" t="str">
            <v>7B</v>
          </cell>
          <cell r="L2853" t="str">
            <v>IR</v>
          </cell>
        </row>
        <row r="2854">
          <cell r="A2854" t="str">
            <v>RCY</v>
          </cell>
          <cell r="D2854">
            <v>10</v>
          </cell>
          <cell r="G2854">
            <v>0.42</v>
          </cell>
          <cell r="J2854" t="str">
            <v>7B</v>
          </cell>
          <cell r="L2854" t="str">
            <v>IR</v>
          </cell>
        </row>
        <row r="2855">
          <cell r="A2855" t="str">
            <v>RCY</v>
          </cell>
          <cell r="D2855">
            <v>11</v>
          </cell>
          <cell r="G2855">
            <v>0.43</v>
          </cell>
          <cell r="J2855" t="str">
            <v>7B</v>
          </cell>
          <cell r="L2855" t="str">
            <v>IR</v>
          </cell>
        </row>
        <row r="2856">
          <cell r="A2856" t="str">
            <v>RCY</v>
          </cell>
          <cell r="D2856">
            <v>11</v>
          </cell>
          <cell r="G2856">
            <v>0.47</v>
          </cell>
          <cell r="J2856" t="str">
            <v>7B</v>
          </cell>
          <cell r="L2856" t="str">
            <v>IR</v>
          </cell>
        </row>
        <row r="2857">
          <cell r="A2857" t="str">
            <v>RCY</v>
          </cell>
          <cell r="D2857">
            <v>12</v>
          </cell>
          <cell r="G2857">
            <v>0.67</v>
          </cell>
          <cell r="J2857" t="str">
            <v>7B</v>
          </cell>
          <cell r="L2857" t="str">
            <v>IR</v>
          </cell>
        </row>
        <row r="2858">
          <cell r="A2858" t="str">
            <v>RCY</v>
          </cell>
          <cell r="D2858">
            <v>12</v>
          </cell>
          <cell r="G2858">
            <v>0.5</v>
          </cell>
          <cell r="J2858" t="str">
            <v>7B</v>
          </cell>
          <cell r="L2858" t="str">
            <v>IR</v>
          </cell>
        </row>
        <row r="2859">
          <cell r="A2859" t="str">
            <v>RCY</v>
          </cell>
          <cell r="D2859">
            <v>1</v>
          </cell>
          <cell r="G2859">
            <v>1.25</v>
          </cell>
          <cell r="J2859" t="str">
            <v>7B</v>
          </cell>
          <cell r="L2859" t="str">
            <v>IR</v>
          </cell>
        </row>
        <row r="2860">
          <cell r="A2860" t="str">
            <v>RCY</v>
          </cell>
          <cell r="D2860">
            <v>2</v>
          </cell>
          <cell r="G2860">
            <v>0.87</v>
          </cell>
          <cell r="J2860" t="str">
            <v>7B</v>
          </cell>
          <cell r="L2860" t="str">
            <v>IR</v>
          </cell>
        </row>
        <row r="2861">
          <cell r="A2861" t="str">
            <v>RCY</v>
          </cell>
          <cell r="D2861">
            <v>3</v>
          </cell>
          <cell r="G2861">
            <v>1</v>
          </cell>
          <cell r="J2861" t="str">
            <v>7B</v>
          </cell>
          <cell r="L2861" t="str">
            <v>IR</v>
          </cell>
        </row>
        <row r="2862">
          <cell r="A2862" t="str">
            <v>RCY</v>
          </cell>
          <cell r="D2862">
            <v>3</v>
          </cell>
          <cell r="G2862">
            <v>1.03</v>
          </cell>
          <cell r="J2862" t="str">
            <v>7B</v>
          </cell>
          <cell r="L2862" t="str">
            <v>IR</v>
          </cell>
        </row>
        <row r="2863">
          <cell r="A2863" t="str">
            <v>RCY</v>
          </cell>
          <cell r="D2863">
            <v>4</v>
          </cell>
          <cell r="G2863">
            <v>0.82</v>
          </cell>
          <cell r="J2863" t="str">
            <v>7B</v>
          </cell>
          <cell r="L2863" t="str">
            <v>IR</v>
          </cell>
        </row>
        <row r="2864">
          <cell r="A2864" t="str">
            <v>RCY</v>
          </cell>
          <cell r="D2864">
            <v>5</v>
          </cell>
          <cell r="G2864">
            <v>0.78</v>
          </cell>
          <cell r="J2864" t="str">
            <v>7B</v>
          </cell>
          <cell r="L2864" t="str">
            <v>IR</v>
          </cell>
        </row>
        <row r="2865">
          <cell r="A2865" t="str">
            <v>RCY</v>
          </cell>
          <cell r="D2865">
            <v>6</v>
          </cell>
          <cell r="G2865">
            <v>1.1000000000000001</v>
          </cell>
          <cell r="J2865" t="str">
            <v>7B</v>
          </cell>
          <cell r="L2865" t="str">
            <v>IR</v>
          </cell>
        </row>
        <row r="2866">
          <cell r="A2866" t="str">
            <v>RCY</v>
          </cell>
          <cell r="D2866">
            <v>6</v>
          </cell>
          <cell r="G2866">
            <v>1.88</v>
          </cell>
          <cell r="J2866" t="str">
            <v>7B</v>
          </cell>
          <cell r="L2866" t="str">
            <v>IR</v>
          </cell>
        </row>
        <row r="2867">
          <cell r="A2867" t="str">
            <v>RCY</v>
          </cell>
          <cell r="D2867">
            <v>8</v>
          </cell>
          <cell r="G2867">
            <v>1.7</v>
          </cell>
          <cell r="J2867" t="str">
            <v>7B</v>
          </cell>
          <cell r="L2867" t="str">
            <v>IR</v>
          </cell>
        </row>
        <row r="2868">
          <cell r="A2868" t="str">
            <v>RCY</v>
          </cell>
          <cell r="D2868">
            <v>9</v>
          </cell>
          <cell r="G2868">
            <v>0.83</v>
          </cell>
          <cell r="J2868" t="str">
            <v>7B</v>
          </cell>
          <cell r="L2868" t="str">
            <v>IR</v>
          </cell>
        </row>
        <row r="2869">
          <cell r="A2869" t="str">
            <v>RCY</v>
          </cell>
          <cell r="D2869">
            <v>9</v>
          </cell>
          <cell r="G2869">
            <v>0.61</v>
          </cell>
          <cell r="J2869" t="str">
            <v>7B</v>
          </cell>
          <cell r="L2869" t="str">
            <v>IR</v>
          </cell>
        </row>
        <row r="2870">
          <cell r="A2870" t="str">
            <v>RCY</v>
          </cell>
          <cell r="D2870">
            <v>10</v>
          </cell>
          <cell r="G2870">
            <v>0.48</v>
          </cell>
          <cell r="J2870" t="str">
            <v>7B</v>
          </cell>
          <cell r="L2870" t="str">
            <v>IR</v>
          </cell>
        </row>
        <row r="2871">
          <cell r="A2871" t="str">
            <v>RCY</v>
          </cell>
          <cell r="D2871">
            <v>10</v>
          </cell>
          <cell r="G2871">
            <v>0.61</v>
          </cell>
          <cell r="J2871" t="str">
            <v>7B</v>
          </cell>
          <cell r="L2871" t="str">
            <v>IR</v>
          </cell>
        </row>
        <row r="2872">
          <cell r="A2872" t="str">
            <v>RCY</v>
          </cell>
          <cell r="D2872">
            <v>11</v>
          </cell>
          <cell r="G2872">
            <v>0.61</v>
          </cell>
          <cell r="J2872" t="str">
            <v>7B</v>
          </cell>
          <cell r="L2872" t="str">
            <v>IR</v>
          </cell>
        </row>
        <row r="2873">
          <cell r="A2873" t="str">
            <v>RCY</v>
          </cell>
          <cell r="D2873">
            <v>11</v>
          </cell>
          <cell r="G2873">
            <v>0.63</v>
          </cell>
          <cell r="J2873" t="str">
            <v>7B</v>
          </cell>
          <cell r="L2873" t="str">
            <v>IR</v>
          </cell>
        </row>
        <row r="2874">
          <cell r="A2874" t="str">
            <v>RCY</v>
          </cell>
          <cell r="D2874">
            <v>12</v>
          </cell>
          <cell r="G2874">
            <v>0.87</v>
          </cell>
          <cell r="J2874" t="str">
            <v>7B</v>
          </cell>
          <cell r="L2874" t="str">
            <v>IR</v>
          </cell>
        </row>
        <row r="2875">
          <cell r="A2875" t="str">
            <v>RCY</v>
          </cell>
          <cell r="D2875">
            <v>12</v>
          </cell>
          <cell r="G2875">
            <v>0.69</v>
          </cell>
          <cell r="J2875" t="str">
            <v>7B</v>
          </cell>
          <cell r="L2875" t="str">
            <v>IR</v>
          </cell>
        </row>
        <row r="2876">
          <cell r="A2876" t="str">
            <v>YW</v>
          </cell>
          <cell r="D2876">
            <v>1</v>
          </cell>
          <cell r="G2876">
            <v>2.39</v>
          </cell>
          <cell r="J2876" t="str">
            <v>7B</v>
          </cell>
          <cell r="L2876" t="str">
            <v>IR</v>
          </cell>
        </row>
        <row r="2877">
          <cell r="A2877" t="str">
            <v>YW</v>
          </cell>
          <cell r="D2877">
            <v>1</v>
          </cell>
          <cell r="G2877">
            <v>1.93</v>
          </cell>
          <cell r="J2877" t="str">
            <v>7B</v>
          </cell>
          <cell r="L2877" t="str">
            <v>IR</v>
          </cell>
        </row>
        <row r="2878">
          <cell r="A2878" t="str">
            <v>YW</v>
          </cell>
          <cell r="D2878">
            <v>3</v>
          </cell>
          <cell r="G2878">
            <v>1.1100000000000001</v>
          </cell>
          <cell r="J2878" t="str">
            <v>7B</v>
          </cell>
          <cell r="L2878" t="str">
            <v>IR</v>
          </cell>
        </row>
        <row r="2879">
          <cell r="A2879" t="str">
            <v>YW</v>
          </cell>
          <cell r="D2879">
            <v>3</v>
          </cell>
          <cell r="G2879">
            <v>1.54</v>
          </cell>
          <cell r="J2879" t="str">
            <v>7B</v>
          </cell>
          <cell r="L2879" t="str">
            <v>IR</v>
          </cell>
        </row>
        <row r="2880">
          <cell r="A2880" t="str">
            <v>YW</v>
          </cell>
          <cell r="D2880">
            <v>4</v>
          </cell>
          <cell r="G2880">
            <v>1.86</v>
          </cell>
          <cell r="J2880" t="str">
            <v>7B</v>
          </cell>
          <cell r="L2880" t="str">
            <v>IR</v>
          </cell>
        </row>
        <row r="2881">
          <cell r="A2881" t="str">
            <v>YW</v>
          </cell>
          <cell r="D2881">
            <v>6</v>
          </cell>
          <cell r="G2881">
            <v>1.86</v>
          </cell>
          <cell r="J2881" t="str">
            <v>7B</v>
          </cell>
          <cell r="L2881" t="str">
            <v>IR</v>
          </cell>
        </row>
        <row r="2882">
          <cell r="A2882" t="str">
            <v>YW</v>
          </cell>
          <cell r="D2882">
            <v>9</v>
          </cell>
          <cell r="G2882">
            <v>1.08</v>
          </cell>
          <cell r="J2882" t="str">
            <v>7B</v>
          </cell>
          <cell r="L2882" t="str">
            <v>IR</v>
          </cell>
        </row>
        <row r="2883">
          <cell r="A2883" t="str">
            <v>YW</v>
          </cell>
          <cell r="D2883">
            <v>10</v>
          </cell>
          <cell r="G2883">
            <v>2.0099999999999998</v>
          </cell>
          <cell r="J2883" t="str">
            <v>7B</v>
          </cell>
          <cell r="L2883" t="str">
            <v>IR</v>
          </cell>
        </row>
        <row r="2884">
          <cell r="A2884" t="str">
            <v>YW</v>
          </cell>
          <cell r="D2884">
            <v>11</v>
          </cell>
          <cell r="G2884">
            <v>3.64</v>
          </cell>
          <cell r="J2884" t="str">
            <v>7B</v>
          </cell>
          <cell r="L2884" t="str">
            <v>IR</v>
          </cell>
        </row>
        <row r="2885">
          <cell r="A2885" t="str">
            <v>MSW</v>
          </cell>
          <cell r="D2885">
            <v>1</v>
          </cell>
          <cell r="G2885">
            <v>3.02</v>
          </cell>
          <cell r="J2885">
            <v>25</v>
          </cell>
          <cell r="L2885" t="str">
            <v>RO</v>
          </cell>
        </row>
        <row r="2886">
          <cell r="A2886" t="str">
            <v>MSW</v>
          </cell>
          <cell r="D2886">
            <v>2</v>
          </cell>
          <cell r="G2886">
            <v>8.27</v>
          </cell>
          <cell r="J2886">
            <v>25</v>
          </cell>
          <cell r="L2886" t="str">
            <v>RO</v>
          </cell>
        </row>
        <row r="2887">
          <cell r="A2887" t="str">
            <v>MSW</v>
          </cell>
          <cell r="D2887">
            <v>3</v>
          </cell>
          <cell r="G2887">
            <v>6.76</v>
          </cell>
          <cell r="J2887">
            <v>25</v>
          </cell>
          <cell r="L2887" t="str">
            <v>RO</v>
          </cell>
        </row>
        <row r="2888">
          <cell r="A2888" t="str">
            <v>MSW</v>
          </cell>
          <cell r="D2888">
            <v>3</v>
          </cell>
          <cell r="G2888">
            <v>7.32</v>
          </cell>
          <cell r="J2888">
            <v>25</v>
          </cell>
          <cell r="L2888" t="str">
            <v>RO</v>
          </cell>
        </row>
        <row r="2889">
          <cell r="A2889" t="str">
            <v>MSW</v>
          </cell>
          <cell r="D2889">
            <v>4</v>
          </cell>
          <cell r="G2889">
            <v>6.95</v>
          </cell>
          <cell r="J2889">
            <v>25</v>
          </cell>
          <cell r="L2889" t="str">
            <v>RO</v>
          </cell>
        </row>
        <row r="2890">
          <cell r="A2890" t="str">
            <v>MSW</v>
          </cell>
          <cell r="D2890">
            <v>5</v>
          </cell>
          <cell r="G2890">
            <v>6.77</v>
          </cell>
          <cell r="J2890">
            <v>25</v>
          </cell>
          <cell r="L2890" t="str">
            <v>RO</v>
          </cell>
        </row>
        <row r="2891">
          <cell r="A2891" t="str">
            <v>MSW</v>
          </cell>
          <cell r="D2891">
            <v>6</v>
          </cell>
          <cell r="G2891">
            <v>7.23</v>
          </cell>
          <cell r="J2891">
            <v>25</v>
          </cell>
          <cell r="L2891" t="str">
            <v>RO</v>
          </cell>
        </row>
        <row r="2892">
          <cell r="A2892" t="str">
            <v>MSW</v>
          </cell>
          <cell r="D2892">
            <v>7</v>
          </cell>
          <cell r="G2892">
            <v>7.01</v>
          </cell>
          <cell r="J2892">
            <v>25</v>
          </cell>
          <cell r="L2892" t="str">
            <v>RO</v>
          </cell>
        </row>
        <row r="2893">
          <cell r="A2893" t="str">
            <v>MSW</v>
          </cell>
          <cell r="D2893">
            <v>8</v>
          </cell>
          <cell r="G2893">
            <v>7.64</v>
          </cell>
          <cell r="J2893">
            <v>25</v>
          </cell>
          <cell r="L2893" t="str">
            <v>RO</v>
          </cell>
        </row>
        <row r="2894">
          <cell r="A2894" t="str">
            <v>MSW</v>
          </cell>
          <cell r="D2894">
            <v>9</v>
          </cell>
          <cell r="G2894">
            <v>6.61</v>
          </cell>
          <cell r="J2894">
            <v>25</v>
          </cell>
          <cell r="L2894" t="str">
            <v>RO</v>
          </cell>
        </row>
        <row r="2895">
          <cell r="A2895" t="str">
            <v>MSW</v>
          </cell>
          <cell r="D2895">
            <v>10</v>
          </cell>
          <cell r="G2895">
            <v>6.89</v>
          </cell>
          <cell r="J2895">
            <v>25</v>
          </cell>
          <cell r="L2895" t="str">
            <v>RO</v>
          </cell>
        </row>
        <row r="2896">
          <cell r="A2896" t="str">
            <v>MSW</v>
          </cell>
          <cell r="D2896">
            <v>11</v>
          </cell>
          <cell r="G2896">
            <v>7.08</v>
          </cell>
          <cell r="J2896">
            <v>25</v>
          </cell>
          <cell r="L2896" t="str">
            <v>RO</v>
          </cell>
        </row>
        <row r="2897">
          <cell r="A2897" t="str">
            <v>MSW</v>
          </cell>
          <cell r="D2897">
            <v>12</v>
          </cell>
          <cell r="G2897">
            <v>8.06</v>
          </cell>
          <cell r="J2897">
            <v>25</v>
          </cell>
          <cell r="L2897" t="str">
            <v>RO</v>
          </cell>
        </row>
        <row r="2898">
          <cell r="A2898" t="str">
            <v>MSW</v>
          </cell>
          <cell r="D2898">
            <v>12</v>
          </cell>
          <cell r="G2898">
            <v>6.78</v>
          </cell>
          <cell r="J2898">
            <v>25</v>
          </cell>
          <cell r="L2898" t="str">
            <v>RO</v>
          </cell>
        </row>
        <row r="2899">
          <cell r="A2899" t="str">
            <v>MSW</v>
          </cell>
          <cell r="D2899">
            <v>1</v>
          </cell>
          <cell r="G2899">
            <v>4.17</v>
          </cell>
          <cell r="J2899">
            <v>25</v>
          </cell>
          <cell r="L2899" t="str">
            <v>RO</v>
          </cell>
        </row>
        <row r="2900">
          <cell r="A2900" t="str">
            <v>MSW</v>
          </cell>
          <cell r="D2900">
            <v>1</v>
          </cell>
          <cell r="G2900">
            <v>2.54</v>
          </cell>
          <cell r="J2900">
            <v>25</v>
          </cell>
          <cell r="L2900" t="str">
            <v>RO</v>
          </cell>
        </row>
        <row r="2901">
          <cell r="A2901" t="str">
            <v>MSW</v>
          </cell>
          <cell r="D2901">
            <v>1</v>
          </cell>
          <cell r="G2901">
            <v>2.99</v>
          </cell>
          <cell r="J2901">
            <v>25</v>
          </cell>
          <cell r="L2901" t="str">
            <v>RO</v>
          </cell>
        </row>
        <row r="2902">
          <cell r="A2902" t="str">
            <v>MSW</v>
          </cell>
          <cell r="D2902">
            <v>1</v>
          </cell>
          <cell r="G2902">
            <v>4.57</v>
          </cell>
          <cell r="J2902">
            <v>25</v>
          </cell>
          <cell r="L2902" t="str">
            <v>RO</v>
          </cell>
        </row>
        <row r="2903">
          <cell r="A2903" t="str">
            <v>MSW</v>
          </cell>
          <cell r="D2903">
            <v>1</v>
          </cell>
          <cell r="G2903">
            <v>3.34</v>
          </cell>
          <cell r="J2903">
            <v>25</v>
          </cell>
          <cell r="L2903" t="str">
            <v>RO</v>
          </cell>
        </row>
        <row r="2904">
          <cell r="A2904" t="str">
            <v>MSW</v>
          </cell>
          <cell r="D2904">
            <v>1</v>
          </cell>
          <cell r="G2904">
            <v>2.0099999999999998</v>
          </cell>
          <cell r="J2904">
            <v>25</v>
          </cell>
          <cell r="L2904" t="str">
            <v>RO</v>
          </cell>
        </row>
        <row r="2905">
          <cell r="A2905" t="str">
            <v>MSW</v>
          </cell>
          <cell r="D2905">
            <v>1</v>
          </cell>
          <cell r="G2905">
            <v>2.58</v>
          </cell>
          <cell r="J2905">
            <v>25</v>
          </cell>
          <cell r="L2905" t="str">
            <v>RO</v>
          </cell>
        </row>
        <row r="2906">
          <cell r="A2906" t="str">
            <v>MSW</v>
          </cell>
          <cell r="D2906">
            <v>1</v>
          </cell>
          <cell r="G2906">
            <v>2.0699999999999998</v>
          </cell>
          <cell r="J2906">
            <v>25</v>
          </cell>
          <cell r="L2906" t="str">
            <v>RO</v>
          </cell>
        </row>
        <row r="2907">
          <cell r="A2907" t="str">
            <v>MSW</v>
          </cell>
          <cell r="D2907">
            <v>2</v>
          </cell>
          <cell r="G2907">
            <v>2.77</v>
          </cell>
          <cell r="J2907">
            <v>25</v>
          </cell>
          <cell r="L2907" t="str">
            <v>RO</v>
          </cell>
        </row>
        <row r="2908">
          <cell r="A2908" t="str">
            <v>MSW</v>
          </cell>
          <cell r="D2908">
            <v>2</v>
          </cell>
          <cell r="G2908">
            <v>2.84</v>
          </cell>
          <cell r="J2908">
            <v>25</v>
          </cell>
          <cell r="L2908" t="str">
            <v>RO</v>
          </cell>
        </row>
        <row r="2909">
          <cell r="A2909" t="str">
            <v>MSW</v>
          </cell>
          <cell r="D2909">
            <v>2</v>
          </cell>
          <cell r="G2909">
            <v>1.85</v>
          </cell>
          <cell r="J2909">
            <v>25</v>
          </cell>
          <cell r="L2909" t="str">
            <v>RO</v>
          </cell>
        </row>
        <row r="2910">
          <cell r="A2910" t="str">
            <v>MSW</v>
          </cell>
          <cell r="D2910">
            <v>2</v>
          </cell>
          <cell r="G2910">
            <v>1.27</v>
          </cell>
          <cell r="J2910">
            <v>25</v>
          </cell>
          <cell r="L2910" t="str">
            <v>RO</v>
          </cell>
        </row>
        <row r="2911">
          <cell r="A2911" t="str">
            <v>MSW</v>
          </cell>
          <cell r="D2911">
            <v>2</v>
          </cell>
          <cell r="G2911">
            <v>2.39</v>
          </cell>
          <cell r="J2911">
            <v>25</v>
          </cell>
          <cell r="L2911" t="str">
            <v>RO</v>
          </cell>
        </row>
        <row r="2912">
          <cell r="A2912" t="str">
            <v>MSW</v>
          </cell>
          <cell r="D2912">
            <v>2</v>
          </cell>
          <cell r="G2912">
            <v>2.57</v>
          </cell>
          <cell r="J2912">
            <v>25</v>
          </cell>
          <cell r="L2912" t="str">
            <v>RO</v>
          </cell>
        </row>
        <row r="2913">
          <cell r="A2913" t="str">
            <v>MSW</v>
          </cell>
          <cell r="D2913">
            <v>2</v>
          </cell>
          <cell r="G2913">
            <v>2.23</v>
          </cell>
          <cell r="J2913">
            <v>25</v>
          </cell>
          <cell r="L2913" t="str">
            <v>RO</v>
          </cell>
        </row>
        <row r="2914">
          <cell r="A2914" t="str">
            <v>MSW</v>
          </cell>
          <cell r="D2914">
            <v>3</v>
          </cell>
          <cell r="G2914">
            <v>3.39</v>
          </cell>
          <cell r="J2914">
            <v>25</v>
          </cell>
          <cell r="L2914" t="str">
            <v>RO</v>
          </cell>
        </row>
        <row r="2915">
          <cell r="A2915" t="str">
            <v>MSW</v>
          </cell>
          <cell r="D2915">
            <v>3</v>
          </cell>
          <cell r="G2915">
            <v>1.76</v>
          </cell>
          <cell r="J2915">
            <v>25</v>
          </cell>
          <cell r="L2915" t="str">
            <v>RO</v>
          </cell>
        </row>
        <row r="2916">
          <cell r="A2916" t="str">
            <v>MSW</v>
          </cell>
          <cell r="D2916">
            <v>3</v>
          </cell>
          <cell r="G2916">
            <v>2.46</v>
          </cell>
          <cell r="J2916">
            <v>25</v>
          </cell>
          <cell r="L2916" t="str">
            <v>RO</v>
          </cell>
        </row>
        <row r="2917">
          <cell r="A2917" t="str">
            <v>MSW</v>
          </cell>
          <cell r="D2917">
            <v>3</v>
          </cell>
          <cell r="G2917">
            <v>2.12</v>
          </cell>
          <cell r="J2917">
            <v>25</v>
          </cell>
          <cell r="L2917" t="str">
            <v>RO</v>
          </cell>
        </row>
        <row r="2918">
          <cell r="A2918" t="str">
            <v>MSW</v>
          </cell>
          <cell r="D2918">
            <v>3</v>
          </cell>
          <cell r="G2918">
            <v>1.61</v>
          </cell>
          <cell r="J2918">
            <v>25</v>
          </cell>
          <cell r="L2918" t="str">
            <v>RO</v>
          </cell>
        </row>
        <row r="2919">
          <cell r="A2919" t="str">
            <v>MSW</v>
          </cell>
          <cell r="D2919">
            <v>3</v>
          </cell>
          <cell r="G2919">
            <v>3</v>
          </cell>
          <cell r="J2919">
            <v>25</v>
          </cell>
          <cell r="L2919" t="str">
            <v>RO</v>
          </cell>
        </row>
        <row r="2920">
          <cell r="A2920" t="str">
            <v>MSW</v>
          </cell>
          <cell r="D2920">
            <v>3</v>
          </cell>
          <cell r="G2920">
            <v>3.51</v>
          </cell>
          <cell r="J2920">
            <v>25</v>
          </cell>
          <cell r="L2920" t="str">
            <v>RO</v>
          </cell>
        </row>
        <row r="2921">
          <cell r="A2921" t="str">
            <v>MSW</v>
          </cell>
          <cell r="D2921">
            <v>3</v>
          </cell>
          <cell r="G2921">
            <v>2.31</v>
          </cell>
          <cell r="J2921">
            <v>25</v>
          </cell>
          <cell r="L2921" t="str">
            <v>RO</v>
          </cell>
        </row>
        <row r="2922">
          <cell r="A2922" t="str">
            <v>MSW</v>
          </cell>
          <cell r="D2922">
            <v>4</v>
          </cell>
          <cell r="G2922">
            <v>2.67</v>
          </cell>
          <cell r="J2922">
            <v>25</v>
          </cell>
          <cell r="L2922" t="str">
            <v>RO</v>
          </cell>
        </row>
        <row r="2923">
          <cell r="A2923" t="str">
            <v>MSW</v>
          </cell>
          <cell r="D2923">
            <v>4</v>
          </cell>
          <cell r="G2923">
            <v>2.0499999999999998</v>
          </cell>
          <cell r="J2923">
            <v>25</v>
          </cell>
          <cell r="L2923" t="str">
            <v>RO</v>
          </cell>
        </row>
        <row r="2924">
          <cell r="A2924" t="str">
            <v>MSW</v>
          </cell>
          <cell r="D2924">
            <v>4</v>
          </cell>
          <cell r="G2924">
            <v>2.5099999999999998</v>
          </cell>
          <cell r="J2924">
            <v>25</v>
          </cell>
          <cell r="L2924" t="str">
            <v>RO</v>
          </cell>
        </row>
        <row r="2925">
          <cell r="A2925" t="str">
            <v>MSW</v>
          </cell>
          <cell r="D2925">
            <v>4</v>
          </cell>
          <cell r="G2925">
            <v>1.93</v>
          </cell>
          <cell r="J2925">
            <v>25</v>
          </cell>
          <cell r="L2925" t="str">
            <v>RO</v>
          </cell>
        </row>
        <row r="2926">
          <cell r="A2926" t="str">
            <v>MSW</v>
          </cell>
          <cell r="D2926">
            <v>4</v>
          </cell>
          <cell r="G2926">
            <v>2.2400000000000002</v>
          </cell>
          <cell r="J2926">
            <v>25</v>
          </cell>
          <cell r="L2926" t="str">
            <v>RO</v>
          </cell>
        </row>
        <row r="2927">
          <cell r="A2927" t="str">
            <v>MSW</v>
          </cell>
          <cell r="D2927">
            <v>4</v>
          </cell>
          <cell r="G2927">
            <v>2.5</v>
          </cell>
          <cell r="J2927">
            <v>25</v>
          </cell>
          <cell r="L2927" t="str">
            <v>RO</v>
          </cell>
        </row>
        <row r="2928">
          <cell r="A2928" t="str">
            <v>MSW</v>
          </cell>
          <cell r="D2928">
            <v>4</v>
          </cell>
          <cell r="G2928">
            <v>3.12</v>
          </cell>
          <cell r="J2928">
            <v>25</v>
          </cell>
          <cell r="L2928" t="str">
            <v>RO</v>
          </cell>
        </row>
        <row r="2929">
          <cell r="A2929" t="str">
            <v>MSW</v>
          </cell>
          <cell r="D2929">
            <v>5</v>
          </cell>
          <cell r="G2929">
            <v>2.77</v>
          </cell>
          <cell r="J2929">
            <v>25</v>
          </cell>
          <cell r="L2929" t="str">
            <v>RO</v>
          </cell>
        </row>
        <row r="2930">
          <cell r="A2930" t="str">
            <v>MSW</v>
          </cell>
          <cell r="D2930">
            <v>5</v>
          </cell>
          <cell r="G2930">
            <v>2.38</v>
          </cell>
          <cell r="J2930">
            <v>25</v>
          </cell>
          <cell r="L2930" t="str">
            <v>RO</v>
          </cell>
        </row>
        <row r="2931">
          <cell r="A2931" t="str">
            <v>MSW</v>
          </cell>
          <cell r="D2931">
            <v>5</v>
          </cell>
          <cell r="G2931">
            <v>2.5</v>
          </cell>
          <cell r="J2931">
            <v>25</v>
          </cell>
          <cell r="L2931" t="str">
            <v>RO</v>
          </cell>
        </row>
        <row r="2932">
          <cell r="A2932" t="str">
            <v>MSW</v>
          </cell>
          <cell r="D2932">
            <v>5</v>
          </cell>
          <cell r="G2932">
            <v>2.73</v>
          </cell>
          <cell r="J2932">
            <v>25</v>
          </cell>
          <cell r="L2932" t="str">
            <v>RO</v>
          </cell>
        </row>
        <row r="2933">
          <cell r="A2933" t="str">
            <v>MSW</v>
          </cell>
          <cell r="D2933">
            <v>5</v>
          </cell>
          <cell r="G2933">
            <v>3.4</v>
          </cell>
          <cell r="J2933">
            <v>25</v>
          </cell>
          <cell r="L2933" t="str">
            <v>RO</v>
          </cell>
        </row>
        <row r="2934">
          <cell r="A2934" t="str">
            <v>MSW</v>
          </cell>
          <cell r="D2934">
            <v>5</v>
          </cell>
          <cell r="G2934">
            <v>2.64</v>
          </cell>
          <cell r="J2934">
            <v>25</v>
          </cell>
          <cell r="L2934" t="str">
            <v>RO</v>
          </cell>
        </row>
        <row r="2935">
          <cell r="A2935" t="str">
            <v>MSW</v>
          </cell>
          <cell r="D2935">
            <v>6</v>
          </cell>
          <cell r="G2935">
            <v>4.1100000000000003</v>
          </cell>
          <cell r="J2935">
            <v>25</v>
          </cell>
          <cell r="L2935" t="str">
            <v>RO</v>
          </cell>
        </row>
        <row r="2936">
          <cell r="A2936" t="str">
            <v>MSW</v>
          </cell>
          <cell r="D2936">
            <v>6</v>
          </cell>
          <cell r="G2936">
            <v>3.31</v>
          </cell>
          <cell r="J2936">
            <v>25</v>
          </cell>
          <cell r="L2936" t="str">
            <v>RO</v>
          </cell>
        </row>
        <row r="2937">
          <cell r="A2937" t="str">
            <v>MSW</v>
          </cell>
          <cell r="D2937">
            <v>6</v>
          </cell>
          <cell r="G2937">
            <v>3.26</v>
          </cell>
          <cell r="J2937">
            <v>25</v>
          </cell>
          <cell r="L2937" t="str">
            <v>RO</v>
          </cell>
        </row>
        <row r="2938">
          <cell r="A2938" t="str">
            <v>MSW</v>
          </cell>
          <cell r="D2938">
            <v>6</v>
          </cell>
          <cell r="G2938">
            <v>3.73</v>
          </cell>
          <cell r="J2938">
            <v>25</v>
          </cell>
          <cell r="L2938" t="str">
            <v>RO</v>
          </cell>
        </row>
        <row r="2939">
          <cell r="A2939" t="str">
            <v>MSW</v>
          </cell>
          <cell r="D2939">
            <v>6</v>
          </cell>
          <cell r="G2939">
            <v>2.23</v>
          </cell>
          <cell r="J2939">
            <v>25</v>
          </cell>
          <cell r="L2939" t="str">
            <v>RO</v>
          </cell>
        </row>
        <row r="2940">
          <cell r="A2940" t="str">
            <v>MSW</v>
          </cell>
          <cell r="D2940">
            <v>6</v>
          </cell>
          <cell r="G2940">
            <v>2.33</v>
          </cell>
          <cell r="J2940">
            <v>25</v>
          </cell>
          <cell r="L2940" t="str">
            <v>RO</v>
          </cell>
        </row>
        <row r="2941">
          <cell r="A2941" t="str">
            <v>MSW</v>
          </cell>
          <cell r="D2941">
            <v>7</v>
          </cell>
          <cell r="G2941">
            <v>2.5499999999999998</v>
          </cell>
          <cell r="J2941">
            <v>25</v>
          </cell>
          <cell r="L2941" t="str">
            <v>RO</v>
          </cell>
        </row>
        <row r="2942">
          <cell r="A2942" t="str">
            <v>MSW</v>
          </cell>
          <cell r="D2942">
            <v>7</v>
          </cell>
          <cell r="G2942">
            <v>3.03</v>
          </cell>
          <cell r="J2942">
            <v>25</v>
          </cell>
          <cell r="L2942" t="str">
            <v>RO</v>
          </cell>
        </row>
        <row r="2943">
          <cell r="A2943" t="str">
            <v>MSW</v>
          </cell>
          <cell r="D2943">
            <v>7</v>
          </cell>
          <cell r="G2943">
            <v>0.53</v>
          </cell>
          <cell r="J2943">
            <v>25</v>
          </cell>
          <cell r="L2943" t="str">
            <v>RO</v>
          </cell>
        </row>
        <row r="2944">
          <cell r="A2944" t="str">
            <v>RCY</v>
          </cell>
          <cell r="D2944">
            <v>1</v>
          </cell>
          <cell r="G2944">
            <v>1.1000000000000001</v>
          </cell>
          <cell r="J2944" t="str">
            <v>7B</v>
          </cell>
          <cell r="L2944" t="str">
            <v>IR</v>
          </cell>
        </row>
        <row r="2945">
          <cell r="A2945" t="str">
            <v>RCY</v>
          </cell>
          <cell r="D2945">
            <v>1</v>
          </cell>
          <cell r="G2945">
            <v>1.01</v>
          </cell>
          <cell r="J2945" t="str">
            <v>7B</v>
          </cell>
          <cell r="L2945" t="str">
            <v>IR</v>
          </cell>
        </row>
        <row r="2946">
          <cell r="A2946" t="str">
            <v>RCY</v>
          </cell>
          <cell r="D2946">
            <v>1</v>
          </cell>
          <cell r="G2946">
            <v>0.39</v>
          </cell>
          <cell r="J2946" t="str">
            <v>7B</v>
          </cell>
          <cell r="L2946" t="str">
            <v>IR</v>
          </cell>
        </row>
        <row r="2947">
          <cell r="A2947" t="str">
            <v>RCY</v>
          </cell>
          <cell r="D2947">
            <v>1</v>
          </cell>
          <cell r="G2947">
            <v>0.64</v>
          </cell>
          <cell r="J2947" t="str">
            <v>7B</v>
          </cell>
          <cell r="L2947" t="str">
            <v>IR</v>
          </cell>
        </row>
        <row r="2948">
          <cell r="A2948" t="str">
            <v>RCY</v>
          </cell>
          <cell r="D2948">
            <v>1</v>
          </cell>
          <cell r="G2948">
            <v>0.83</v>
          </cell>
          <cell r="J2948" t="str">
            <v>7B</v>
          </cell>
          <cell r="L2948" t="str">
            <v>IR</v>
          </cell>
        </row>
        <row r="2949">
          <cell r="A2949" t="str">
            <v>RCY</v>
          </cell>
          <cell r="D2949">
            <v>1</v>
          </cell>
          <cell r="G2949">
            <v>1.31</v>
          </cell>
          <cell r="J2949" t="str">
            <v>7B</v>
          </cell>
          <cell r="L2949" t="str">
            <v>IR</v>
          </cell>
        </row>
        <row r="2950">
          <cell r="A2950" t="str">
            <v>RCY</v>
          </cell>
          <cell r="D2950">
            <v>1</v>
          </cell>
          <cell r="G2950">
            <v>0.21</v>
          </cell>
          <cell r="J2950" t="str">
            <v>7B</v>
          </cell>
          <cell r="L2950" t="str">
            <v>IR</v>
          </cell>
        </row>
        <row r="2951">
          <cell r="A2951" t="str">
            <v>RCY</v>
          </cell>
          <cell r="D2951">
            <v>1</v>
          </cell>
          <cell r="G2951">
            <v>0.61</v>
          </cell>
          <cell r="J2951" t="str">
            <v>7B</v>
          </cell>
          <cell r="L2951" t="str">
            <v>IR</v>
          </cell>
        </row>
        <row r="2952">
          <cell r="A2952" t="str">
            <v>RCY</v>
          </cell>
          <cell r="D2952">
            <v>1</v>
          </cell>
          <cell r="G2952">
            <v>0.56000000000000005</v>
          </cell>
          <cell r="J2952" t="str">
            <v>7B</v>
          </cell>
          <cell r="L2952" t="str">
            <v>IR</v>
          </cell>
        </row>
        <row r="2953">
          <cell r="A2953" t="str">
            <v>RCY</v>
          </cell>
          <cell r="D2953">
            <v>1</v>
          </cell>
          <cell r="G2953">
            <v>0.96</v>
          </cell>
          <cell r="J2953" t="str">
            <v>7B</v>
          </cell>
          <cell r="L2953" t="str">
            <v>IR</v>
          </cell>
        </row>
        <row r="2954">
          <cell r="A2954" t="str">
            <v>RCY</v>
          </cell>
          <cell r="D2954">
            <v>1</v>
          </cell>
          <cell r="G2954">
            <v>1.0900000000000001</v>
          </cell>
          <cell r="J2954" t="str">
            <v>7B</v>
          </cell>
          <cell r="L2954" t="str">
            <v>IR</v>
          </cell>
        </row>
        <row r="2955">
          <cell r="A2955" t="str">
            <v>RCY</v>
          </cell>
          <cell r="D2955">
            <v>1</v>
          </cell>
          <cell r="G2955">
            <v>0.61</v>
          </cell>
          <cell r="J2955" t="str">
            <v>7B</v>
          </cell>
          <cell r="L2955" t="str">
            <v>IR</v>
          </cell>
        </row>
        <row r="2956">
          <cell r="A2956" t="str">
            <v>RCY</v>
          </cell>
          <cell r="D2956">
            <v>1</v>
          </cell>
          <cell r="G2956">
            <v>0.9</v>
          </cell>
          <cell r="J2956" t="str">
            <v>7B</v>
          </cell>
          <cell r="L2956" t="str">
            <v>IR</v>
          </cell>
        </row>
        <row r="2957">
          <cell r="A2957" t="str">
            <v>RCY</v>
          </cell>
          <cell r="D2957">
            <v>1</v>
          </cell>
          <cell r="G2957">
            <v>0.6</v>
          </cell>
          <cell r="J2957" t="str">
            <v>7B</v>
          </cell>
          <cell r="L2957" t="str">
            <v>IR</v>
          </cell>
        </row>
        <row r="2958">
          <cell r="A2958" t="str">
            <v>RCY</v>
          </cell>
          <cell r="D2958">
            <v>1</v>
          </cell>
          <cell r="G2958">
            <v>1.18</v>
          </cell>
          <cell r="J2958" t="str">
            <v>7B</v>
          </cell>
          <cell r="L2958" t="str">
            <v>IR</v>
          </cell>
        </row>
        <row r="2959">
          <cell r="A2959" t="str">
            <v>RCY</v>
          </cell>
          <cell r="D2959">
            <v>1</v>
          </cell>
          <cell r="G2959">
            <v>0.63</v>
          </cell>
          <cell r="J2959" t="str">
            <v>7B</v>
          </cell>
          <cell r="L2959" t="str">
            <v>IR</v>
          </cell>
        </row>
        <row r="2960">
          <cell r="A2960" t="str">
            <v>RCY</v>
          </cell>
          <cell r="D2960">
            <v>1</v>
          </cell>
          <cell r="G2960">
            <v>0.52</v>
          </cell>
          <cell r="J2960" t="str">
            <v>7B</v>
          </cell>
          <cell r="L2960" t="str">
            <v>IR</v>
          </cell>
        </row>
        <row r="2961">
          <cell r="A2961" t="str">
            <v>RCY</v>
          </cell>
          <cell r="D2961">
            <v>1</v>
          </cell>
          <cell r="G2961">
            <v>0.65</v>
          </cell>
          <cell r="J2961" t="str">
            <v>7B</v>
          </cell>
          <cell r="L2961" t="str">
            <v>IR</v>
          </cell>
        </row>
        <row r="2962">
          <cell r="A2962" t="str">
            <v>RCY</v>
          </cell>
          <cell r="D2962">
            <v>1</v>
          </cell>
          <cell r="G2962">
            <v>0.49</v>
          </cell>
          <cell r="J2962" t="str">
            <v>7B</v>
          </cell>
          <cell r="L2962" t="str">
            <v>IR</v>
          </cell>
        </row>
        <row r="2963">
          <cell r="A2963" t="str">
            <v>RCY</v>
          </cell>
          <cell r="D2963">
            <v>1</v>
          </cell>
          <cell r="G2963">
            <v>0.2</v>
          </cell>
          <cell r="J2963" t="str">
            <v>7B</v>
          </cell>
          <cell r="L2963" t="str">
            <v>IR</v>
          </cell>
        </row>
        <row r="2964">
          <cell r="A2964" t="str">
            <v>RCY</v>
          </cell>
          <cell r="D2964">
            <v>1</v>
          </cell>
          <cell r="G2964">
            <v>0.55000000000000004</v>
          </cell>
          <cell r="J2964" t="str">
            <v>7B</v>
          </cell>
          <cell r="L2964" t="str">
            <v>IR</v>
          </cell>
        </row>
        <row r="2965">
          <cell r="A2965" t="str">
            <v>RCY</v>
          </cell>
          <cell r="D2965">
            <v>1</v>
          </cell>
          <cell r="G2965">
            <v>0.84</v>
          </cell>
          <cell r="J2965" t="str">
            <v>7B</v>
          </cell>
          <cell r="L2965" t="str">
            <v>IR</v>
          </cell>
        </row>
        <row r="2966">
          <cell r="A2966" t="str">
            <v>RCY</v>
          </cell>
          <cell r="D2966">
            <v>1</v>
          </cell>
          <cell r="G2966">
            <v>0.22</v>
          </cell>
          <cell r="J2966" t="str">
            <v>7B</v>
          </cell>
          <cell r="L2966" t="str">
            <v>IR</v>
          </cell>
        </row>
        <row r="2967">
          <cell r="A2967" t="str">
            <v>RCY</v>
          </cell>
          <cell r="D2967">
            <v>2</v>
          </cell>
          <cell r="G2967">
            <v>0.4</v>
          </cell>
          <cell r="J2967" t="str">
            <v>7B</v>
          </cell>
          <cell r="L2967" t="str">
            <v>IR</v>
          </cell>
        </row>
        <row r="2968">
          <cell r="A2968" t="str">
            <v>RCY</v>
          </cell>
          <cell r="D2968">
            <v>2</v>
          </cell>
          <cell r="G2968">
            <v>0.47</v>
          </cell>
          <cell r="J2968" t="str">
            <v>7B</v>
          </cell>
          <cell r="L2968" t="str">
            <v>IR</v>
          </cell>
        </row>
        <row r="2969">
          <cell r="A2969" t="str">
            <v>RCY</v>
          </cell>
          <cell r="D2969">
            <v>2</v>
          </cell>
          <cell r="G2969">
            <v>0.52</v>
          </cell>
          <cell r="J2969" t="str">
            <v>7B</v>
          </cell>
          <cell r="L2969" t="str">
            <v>IR</v>
          </cell>
        </row>
        <row r="2970">
          <cell r="A2970" t="str">
            <v>RCY</v>
          </cell>
          <cell r="D2970">
            <v>2</v>
          </cell>
          <cell r="G2970">
            <v>0.5</v>
          </cell>
          <cell r="J2970" t="str">
            <v>7B</v>
          </cell>
          <cell r="L2970" t="str">
            <v>IR</v>
          </cell>
        </row>
        <row r="2971">
          <cell r="A2971" t="str">
            <v>RCY</v>
          </cell>
          <cell r="D2971">
            <v>2</v>
          </cell>
          <cell r="G2971">
            <v>0.54</v>
          </cell>
          <cell r="J2971" t="str">
            <v>7B</v>
          </cell>
          <cell r="L2971" t="str">
            <v>IR</v>
          </cell>
        </row>
        <row r="2972">
          <cell r="A2972" t="str">
            <v>RCY</v>
          </cell>
          <cell r="D2972">
            <v>2</v>
          </cell>
          <cell r="G2972">
            <v>0.19</v>
          </cell>
          <cell r="J2972" t="str">
            <v>7B</v>
          </cell>
          <cell r="L2972" t="str">
            <v>IR</v>
          </cell>
        </row>
        <row r="2973">
          <cell r="A2973" t="str">
            <v>RCY</v>
          </cell>
          <cell r="D2973">
            <v>2</v>
          </cell>
          <cell r="G2973">
            <v>1.3</v>
          </cell>
          <cell r="J2973" t="str">
            <v>7B</v>
          </cell>
          <cell r="L2973" t="str">
            <v>IR</v>
          </cell>
        </row>
        <row r="2974">
          <cell r="A2974" t="str">
            <v>RCY</v>
          </cell>
          <cell r="D2974">
            <v>2</v>
          </cell>
          <cell r="G2974">
            <v>0.45</v>
          </cell>
          <cell r="J2974" t="str">
            <v>7B</v>
          </cell>
          <cell r="L2974" t="str">
            <v>IR</v>
          </cell>
        </row>
        <row r="2975">
          <cell r="A2975" t="str">
            <v>RCY</v>
          </cell>
          <cell r="D2975">
            <v>2</v>
          </cell>
          <cell r="G2975">
            <v>0.27</v>
          </cell>
          <cell r="J2975" t="str">
            <v>7B</v>
          </cell>
          <cell r="L2975" t="str">
            <v>IR</v>
          </cell>
        </row>
        <row r="2976">
          <cell r="A2976" t="str">
            <v>RCY</v>
          </cell>
          <cell r="D2976">
            <v>2</v>
          </cell>
          <cell r="G2976">
            <v>0.06</v>
          </cell>
          <cell r="J2976" t="str">
            <v>7B</v>
          </cell>
          <cell r="L2976" t="str">
            <v>IR</v>
          </cell>
        </row>
        <row r="2977">
          <cell r="A2977" t="str">
            <v>RCY</v>
          </cell>
          <cell r="D2977">
            <v>2</v>
          </cell>
          <cell r="G2977">
            <v>0.69</v>
          </cell>
          <cell r="J2977" t="str">
            <v>7B</v>
          </cell>
          <cell r="L2977" t="str">
            <v>IR</v>
          </cell>
        </row>
        <row r="2978">
          <cell r="A2978" t="str">
            <v>RCY</v>
          </cell>
          <cell r="D2978">
            <v>2</v>
          </cell>
          <cell r="G2978">
            <v>0.54</v>
          </cell>
          <cell r="J2978" t="str">
            <v>7B</v>
          </cell>
          <cell r="L2978" t="str">
            <v>IR</v>
          </cell>
        </row>
        <row r="2979">
          <cell r="A2979" t="str">
            <v>RCY</v>
          </cell>
          <cell r="D2979">
            <v>2</v>
          </cell>
          <cell r="G2979">
            <v>0.43</v>
          </cell>
          <cell r="J2979" t="str">
            <v>7B</v>
          </cell>
          <cell r="L2979" t="str">
            <v>IR</v>
          </cell>
        </row>
        <row r="2980">
          <cell r="A2980" t="str">
            <v>RCY</v>
          </cell>
          <cell r="D2980">
            <v>2</v>
          </cell>
          <cell r="G2980">
            <v>0.37</v>
          </cell>
          <cell r="J2980" t="str">
            <v>7B</v>
          </cell>
          <cell r="L2980" t="str">
            <v>IR</v>
          </cell>
        </row>
        <row r="2981">
          <cell r="A2981" t="str">
            <v>RCY</v>
          </cell>
          <cell r="D2981">
            <v>2</v>
          </cell>
          <cell r="G2981">
            <v>0.13</v>
          </cell>
          <cell r="J2981" t="str">
            <v>7B</v>
          </cell>
          <cell r="L2981" t="str">
            <v>IR</v>
          </cell>
        </row>
        <row r="2982">
          <cell r="A2982" t="str">
            <v>RCY</v>
          </cell>
          <cell r="D2982">
            <v>2</v>
          </cell>
          <cell r="G2982">
            <v>0.33</v>
          </cell>
          <cell r="J2982" t="str">
            <v>7B</v>
          </cell>
          <cell r="L2982" t="str">
            <v>IR</v>
          </cell>
        </row>
        <row r="2983">
          <cell r="A2983" t="str">
            <v>RCY</v>
          </cell>
          <cell r="D2983">
            <v>3</v>
          </cell>
          <cell r="G2983">
            <v>0.36</v>
          </cell>
          <cell r="J2983" t="str">
            <v>7B</v>
          </cell>
          <cell r="L2983" t="str">
            <v>IR</v>
          </cell>
        </row>
        <row r="2984">
          <cell r="A2984" t="str">
            <v>RCY</v>
          </cell>
          <cell r="D2984">
            <v>3</v>
          </cell>
          <cell r="G2984">
            <v>0.45</v>
          </cell>
          <cell r="J2984" t="str">
            <v>7B</v>
          </cell>
          <cell r="L2984" t="str">
            <v>IR</v>
          </cell>
        </row>
        <row r="2985">
          <cell r="A2985" t="str">
            <v>RCY</v>
          </cell>
          <cell r="D2985">
            <v>3</v>
          </cell>
          <cell r="G2985">
            <v>0.91</v>
          </cell>
          <cell r="J2985" t="str">
            <v>7B</v>
          </cell>
          <cell r="L2985" t="str">
            <v>IR</v>
          </cell>
        </row>
        <row r="2986">
          <cell r="A2986" t="str">
            <v>RCY</v>
          </cell>
          <cell r="D2986">
            <v>3</v>
          </cell>
          <cell r="G2986">
            <v>0.51</v>
          </cell>
          <cell r="J2986" t="str">
            <v>7B</v>
          </cell>
          <cell r="L2986" t="str">
            <v>IR</v>
          </cell>
        </row>
        <row r="2987">
          <cell r="A2987" t="str">
            <v>RCY</v>
          </cell>
          <cell r="D2987">
            <v>3</v>
          </cell>
          <cell r="G2987">
            <v>0.15</v>
          </cell>
          <cell r="J2987" t="str">
            <v>7B</v>
          </cell>
          <cell r="L2987" t="str">
            <v>IR</v>
          </cell>
        </row>
        <row r="2988">
          <cell r="A2988" t="str">
            <v>RCY</v>
          </cell>
          <cell r="D2988">
            <v>3</v>
          </cell>
          <cell r="G2988">
            <v>0.83</v>
          </cell>
          <cell r="J2988" t="str">
            <v>7B</v>
          </cell>
          <cell r="L2988" t="str">
            <v>IR</v>
          </cell>
        </row>
        <row r="2989">
          <cell r="A2989" t="str">
            <v>RCY</v>
          </cell>
          <cell r="D2989">
            <v>3</v>
          </cell>
          <cell r="G2989">
            <v>0.24</v>
          </cell>
          <cell r="J2989" t="str">
            <v>7B</v>
          </cell>
          <cell r="L2989" t="str">
            <v>IR</v>
          </cell>
        </row>
        <row r="2990">
          <cell r="A2990" t="str">
            <v>RCY</v>
          </cell>
          <cell r="D2990">
            <v>3</v>
          </cell>
          <cell r="G2990">
            <v>2.21</v>
          </cell>
          <cell r="J2990" t="str">
            <v>7B</v>
          </cell>
          <cell r="L2990" t="str">
            <v>IR</v>
          </cell>
        </row>
        <row r="2991">
          <cell r="A2991" t="str">
            <v>RCY</v>
          </cell>
          <cell r="D2991">
            <v>3</v>
          </cell>
          <cell r="G2991">
            <v>1.21</v>
          </cell>
          <cell r="J2991" t="str">
            <v>7B</v>
          </cell>
          <cell r="L2991" t="str">
            <v>IR</v>
          </cell>
        </row>
        <row r="2992">
          <cell r="A2992" t="str">
            <v>RCY</v>
          </cell>
          <cell r="D2992">
            <v>3</v>
          </cell>
          <cell r="G2992">
            <v>1.1399999999999999</v>
          </cell>
          <cell r="J2992" t="str">
            <v>7B</v>
          </cell>
          <cell r="L2992" t="str">
            <v>IR</v>
          </cell>
        </row>
        <row r="2993">
          <cell r="A2993" t="str">
            <v>RCY</v>
          </cell>
          <cell r="D2993">
            <v>3</v>
          </cell>
          <cell r="G2993">
            <v>0.68</v>
          </cell>
          <cell r="J2993" t="str">
            <v>7B</v>
          </cell>
          <cell r="L2993" t="str">
            <v>IR</v>
          </cell>
        </row>
        <row r="2994">
          <cell r="A2994" t="str">
            <v>RCY</v>
          </cell>
          <cell r="D2994">
            <v>3</v>
          </cell>
          <cell r="G2994">
            <v>0.37</v>
          </cell>
          <cell r="J2994" t="str">
            <v>7B</v>
          </cell>
          <cell r="L2994" t="str">
            <v>IR</v>
          </cell>
        </row>
        <row r="2995">
          <cell r="A2995" t="str">
            <v>RCY</v>
          </cell>
          <cell r="D2995">
            <v>3</v>
          </cell>
          <cell r="G2995">
            <v>1.81</v>
          </cell>
          <cell r="J2995" t="str">
            <v>7B</v>
          </cell>
          <cell r="L2995" t="str">
            <v>IR</v>
          </cell>
        </row>
        <row r="2996">
          <cell r="A2996" t="str">
            <v>RCY</v>
          </cell>
          <cell r="D2996">
            <v>3</v>
          </cell>
          <cell r="G2996">
            <v>0.98</v>
          </cell>
          <cell r="J2996" t="str">
            <v>7B</v>
          </cell>
          <cell r="L2996" t="str">
            <v>IR</v>
          </cell>
        </row>
        <row r="2997">
          <cell r="A2997" t="str">
            <v>RCY</v>
          </cell>
          <cell r="D2997">
            <v>3</v>
          </cell>
          <cell r="G2997">
            <v>0.7</v>
          </cell>
          <cell r="J2997" t="str">
            <v>7B</v>
          </cell>
          <cell r="L2997" t="str">
            <v>IR</v>
          </cell>
        </row>
        <row r="2998">
          <cell r="A2998" t="str">
            <v>RCY</v>
          </cell>
          <cell r="D2998">
            <v>4</v>
          </cell>
          <cell r="G2998">
            <v>0.32</v>
          </cell>
          <cell r="J2998" t="str">
            <v>7B</v>
          </cell>
          <cell r="L2998" t="str">
            <v>IR</v>
          </cell>
        </row>
        <row r="2999">
          <cell r="A2999" t="str">
            <v>RCY</v>
          </cell>
          <cell r="D2999">
            <v>4</v>
          </cell>
          <cell r="G2999">
            <v>0.42</v>
          </cell>
          <cell r="J2999" t="str">
            <v>7B</v>
          </cell>
          <cell r="L2999" t="str">
            <v>IR</v>
          </cell>
        </row>
        <row r="3000">
          <cell r="A3000" t="str">
            <v>RCY</v>
          </cell>
          <cell r="D3000">
            <v>4</v>
          </cell>
          <cell r="G3000">
            <v>0.35</v>
          </cell>
          <cell r="J3000" t="str">
            <v>7B</v>
          </cell>
          <cell r="L3000" t="str">
            <v>IR</v>
          </cell>
        </row>
        <row r="3001">
          <cell r="A3001" t="str">
            <v>RCY</v>
          </cell>
          <cell r="D3001">
            <v>4</v>
          </cell>
          <cell r="G3001">
            <v>0.26</v>
          </cell>
          <cell r="J3001" t="str">
            <v>7B</v>
          </cell>
          <cell r="L3001" t="str">
            <v>IR</v>
          </cell>
        </row>
        <row r="3002">
          <cell r="A3002" t="str">
            <v>RCY</v>
          </cell>
          <cell r="D3002">
            <v>4</v>
          </cell>
          <cell r="G3002">
            <v>1.35</v>
          </cell>
          <cell r="J3002" t="str">
            <v>7B</v>
          </cell>
          <cell r="L3002" t="str">
            <v>IR</v>
          </cell>
        </row>
        <row r="3003">
          <cell r="A3003" t="str">
            <v>RCY</v>
          </cell>
          <cell r="D3003">
            <v>4</v>
          </cell>
          <cell r="G3003">
            <v>0.39</v>
          </cell>
          <cell r="J3003" t="str">
            <v>7B</v>
          </cell>
          <cell r="L3003" t="str">
            <v>IR</v>
          </cell>
        </row>
        <row r="3004">
          <cell r="A3004" t="str">
            <v>RCY</v>
          </cell>
          <cell r="D3004">
            <v>4</v>
          </cell>
          <cell r="G3004">
            <v>0.53</v>
          </cell>
          <cell r="J3004" t="str">
            <v>7B</v>
          </cell>
          <cell r="L3004" t="str">
            <v>IR</v>
          </cell>
        </row>
        <row r="3005">
          <cell r="A3005" t="str">
            <v>RCY</v>
          </cell>
          <cell r="D3005">
            <v>4</v>
          </cell>
          <cell r="G3005">
            <v>0.84</v>
          </cell>
          <cell r="J3005" t="str">
            <v>7B</v>
          </cell>
          <cell r="L3005" t="str">
            <v>IR</v>
          </cell>
        </row>
        <row r="3006">
          <cell r="A3006" t="str">
            <v>RCY</v>
          </cell>
          <cell r="D3006">
            <v>4</v>
          </cell>
          <cell r="G3006">
            <v>0.52</v>
          </cell>
          <cell r="J3006" t="str">
            <v>7B</v>
          </cell>
          <cell r="L3006" t="str">
            <v>IR</v>
          </cell>
        </row>
        <row r="3007">
          <cell r="A3007" t="str">
            <v>RCY</v>
          </cell>
          <cell r="D3007">
            <v>4</v>
          </cell>
          <cell r="G3007">
            <v>0.46</v>
          </cell>
          <cell r="J3007" t="str">
            <v>7B</v>
          </cell>
          <cell r="L3007" t="str">
            <v>IR</v>
          </cell>
        </row>
        <row r="3008">
          <cell r="A3008" t="str">
            <v>RCY</v>
          </cell>
          <cell r="D3008">
            <v>4</v>
          </cell>
          <cell r="G3008">
            <v>0.55000000000000004</v>
          </cell>
          <cell r="J3008" t="str">
            <v>7B</v>
          </cell>
          <cell r="L3008" t="str">
            <v>IR</v>
          </cell>
        </row>
        <row r="3009">
          <cell r="A3009" t="str">
            <v>RCY</v>
          </cell>
          <cell r="D3009">
            <v>4</v>
          </cell>
          <cell r="G3009">
            <v>0.65</v>
          </cell>
          <cell r="J3009" t="str">
            <v>7B</v>
          </cell>
          <cell r="L3009" t="str">
            <v>IR</v>
          </cell>
        </row>
        <row r="3010">
          <cell r="A3010" t="str">
            <v>RCY</v>
          </cell>
          <cell r="D3010">
            <v>4</v>
          </cell>
          <cell r="G3010">
            <v>0.45</v>
          </cell>
          <cell r="J3010" t="str">
            <v>7B</v>
          </cell>
          <cell r="L3010" t="str">
            <v>IR</v>
          </cell>
        </row>
        <row r="3011">
          <cell r="A3011" t="str">
            <v>RCY</v>
          </cell>
          <cell r="D3011">
            <v>4</v>
          </cell>
          <cell r="G3011">
            <v>0.28999999999999998</v>
          </cell>
          <cell r="J3011" t="str">
            <v>7B</v>
          </cell>
          <cell r="L3011" t="str">
            <v>IR</v>
          </cell>
        </row>
        <row r="3012">
          <cell r="A3012" t="str">
            <v>RCY</v>
          </cell>
          <cell r="D3012">
            <v>4</v>
          </cell>
          <cell r="G3012">
            <v>0.3</v>
          </cell>
          <cell r="J3012" t="str">
            <v>7B</v>
          </cell>
          <cell r="L3012" t="str">
            <v>IR</v>
          </cell>
        </row>
        <row r="3013">
          <cell r="A3013" t="str">
            <v>RCY</v>
          </cell>
          <cell r="D3013">
            <v>4</v>
          </cell>
          <cell r="G3013">
            <v>0.36</v>
          </cell>
          <cell r="J3013" t="str">
            <v>7B</v>
          </cell>
          <cell r="L3013" t="str">
            <v>IR</v>
          </cell>
        </row>
        <row r="3014">
          <cell r="A3014" t="str">
            <v>RCY</v>
          </cell>
          <cell r="D3014">
            <v>4</v>
          </cell>
          <cell r="G3014">
            <v>0.85</v>
          </cell>
          <cell r="J3014" t="str">
            <v>7B</v>
          </cell>
          <cell r="L3014" t="str">
            <v>IR</v>
          </cell>
        </row>
        <row r="3015">
          <cell r="A3015" t="str">
            <v>RCY</v>
          </cell>
          <cell r="D3015">
            <v>5</v>
          </cell>
          <cell r="G3015">
            <v>0.63</v>
          </cell>
          <cell r="J3015" t="str">
            <v>7B</v>
          </cell>
          <cell r="L3015" t="str">
            <v>IR</v>
          </cell>
        </row>
        <row r="3016">
          <cell r="A3016" t="str">
            <v>RCY</v>
          </cell>
          <cell r="D3016">
            <v>5</v>
          </cell>
          <cell r="G3016">
            <v>0.99</v>
          </cell>
          <cell r="J3016" t="str">
            <v>7B</v>
          </cell>
          <cell r="L3016" t="str">
            <v>IR</v>
          </cell>
        </row>
        <row r="3017">
          <cell r="A3017" t="str">
            <v>RCY</v>
          </cell>
          <cell r="D3017">
            <v>5</v>
          </cell>
          <cell r="G3017">
            <v>0.88</v>
          </cell>
          <cell r="J3017" t="str">
            <v>7B</v>
          </cell>
          <cell r="L3017" t="str">
            <v>IR</v>
          </cell>
        </row>
        <row r="3018">
          <cell r="A3018" t="str">
            <v>RCY</v>
          </cell>
          <cell r="D3018">
            <v>5</v>
          </cell>
          <cell r="G3018">
            <v>1.02</v>
          </cell>
          <cell r="J3018" t="str">
            <v>7B</v>
          </cell>
          <cell r="L3018" t="str">
            <v>IR</v>
          </cell>
        </row>
        <row r="3019">
          <cell r="A3019" t="str">
            <v>RCY</v>
          </cell>
          <cell r="D3019">
            <v>5</v>
          </cell>
          <cell r="G3019">
            <v>0.5</v>
          </cell>
          <cell r="J3019" t="str">
            <v>7B</v>
          </cell>
          <cell r="L3019" t="str">
            <v>IR</v>
          </cell>
        </row>
        <row r="3020">
          <cell r="A3020" t="str">
            <v>RCY</v>
          </cell>
          <cell r="D3020">
            <v>5</v>
          </cell>
          <cell r="G3020">
            <v>0.37</v>
          </cell>
          <cell r="J3020" t="str">
            <v>7B</v>
          </cell>
          <cell r="L3020" t="str">
            <v>IR</v>
          </cell>
        </row>
        <row r="3021">
          <cell r="A3021" t="str">
            <v>RCY</v>
          </cell>
          <cell r="D3021">
            <v>5</v>
          </cell>
          <cell r="G3021">
            <v>0.7</v>
          </cell>
          <cell r="J3021" t="str">
            <v>7B</v>
          </cell>
          <cell r="L3021" t="str">
            <v>IR</v>
          </cell>
        </row>
        <row r="3022">
          <cell r="A3022" t="str">
            <v>RCY</v>
          </cell>
          <cell r="D3022">
            <v>5</v>
          </cell>
          <cell r="G3022">
            <v>1.03</v>
          </cell>
          <cell r="J3022" t="str">
            <v>7B</v>
          </cell>
          <cell r="L3022" t="str">
            <v>IR</v>
          </cell>
        </row>
        <row r="3023">
          <cell r="A3023" t="str">
            <v>RCY</v>
          </cell>
          <cell r="D3023">
            <v>5</v>
          </cell>
          <cell r="G3023">
            <v>0.65</v>
          </cell>
          <cell r="J3023" t="str">
            <v>7B</v>
          </cell>
          <cell r="L3023" t="str">
            <v>IR</v>
          </cell>
        </row>
        <row r="3024">
          <cell r="A3024" t="str">
            <v>RCY</v>
          </cell>
          <cell r="D3024">
            <v>5</v>
          </cell>
          <cell r="G3024">
            <v>0.99</v>
          </cell>
          <cell r="J3024" t="str">
            <v>7B</v>
          </cell>
          <cell r="L3024" t="str">
            <v>IR</v>
          </cell>
        </row>
        <row r="3025">
          <cell r="A3025" t="str">
            <v>RCY</v>
          </cell>
          <cell r="D3025">
            <v>5</v>
          </cell>
          <cell r="G3025">
            <v>1.05</v>
          </cell>
          <cell r="J3025" t="str">
            <v>7B</v>
          </cell>
          <cell r="L3025" t="str">
            <v>IR</v>
          </cell>
        </row>
        <row r="3026">
          <cell r="A3026" t="str">
            <v>RCY</v>
          </cell>
          <cell r="D3026">
            <v>5</v>
          </cell>
          <cell r="G3026">
            <v>0.9</v>
          </cell>
          <cell r="J3026" t="str">
            <v>7B</v>
          </cell>
          <cell r="L3026" t="str">
            <v>IR</v>
          </cell>
        </row>
        <row r="3027">
          <cell r="A3027" t="str">
            <v>RCY</v>
          </cell>
          <cell r="D3027">
            <v>5</v>
          </cell>
          <cell r="G3027">
            <v>0.86</v>
          </cell>
          <cell r="J3027" t="str">
            <v>7B</v>
          </cell>
          <cell r="L3027" t="str">
            <v>IR</v>
          </cell>
        </row>
        <row r="3028">
          <cell r="A3028" t="str">
            <v>RCY</v>
          </cell>
          <cell r="D3028">
            <v>5</v>
          </cell>
          <cell r="G3028">
            <v>0.49</v>
          </cell>
          <cell r="J3028" t="str">
            <v>7B</v>
          </cell>
          <cell r="L3028" t="str">
            <v>IR</v>
          </cell>
        </row>
        <row r="3029">
          <cell r="A3029" t="str">
            <v>RCY</v>
          </cell>
          <cell r="D3029">
            <v>5</v>
          </cell>
          <cell r="G3029">
            <v>0.27</v>
          </cell>
          <cell r="J3029" t="str">
            <v>7B</v>
          </cell>
          <cell r="L3029" t="str">
            <v>IR</v>
          </cell>
        </row>
        <row r="3030">
          <cell r="A3030" t="str">
            <v>MSW</v>
          </cell>
          <cell r="D3030">
            <v>5</v>
          </cell>
          <cell r="G3030">
            <v>0.97</v>
          </cell>
          <cell r="J3030" t="str">
            <v>7B</v>
          </cell>
          <cell r="L3030" t="str">
            <v>IR</v>
          </cell>
        </row>
        <row r="3031">
          <cell r="A3031" t="str">
            <v>RCY</v>
          </cell>
          <cell r="D3031">
            <v>6</v>
          </cell>
          <cell r="G3031">
            <v>0.46</v>
          </cell>
          <cell r="J3031" t="str">
            <v>7B</v>
          </cell>
          <cell r="L3031" t="str">
            <v>IR</v>
          </cell>
        </row>
        <row r="3032">
          <cell r="A3032" t="str">
            <v>RCY</v>
          </cell>
          <cell r="D3032">
            <v>6</v>
          </cell>
          <cell r="G3032">
            <v>0.27</v>
          </cell>
          <cell r="J3032" t="str">
            <v>7B</v>
          </cell>
          <cell r="L3032" t="str">
            <v>IR</v>
          </cell>
        </row>
        <row r="3033">
          <cell r="A3033" t="str">
            <v>RCY</v>
          </cell>
          <cell r="D3033">
            <v>6</v>
          </cell>
          <cell r="G3033">
            <v>0.6</v>
          </cell>
          <cell r="J3033" t="str">
            <v>7B</v>
          </cell>
          <cell r="L3033" t="str">
            <v>IR</v>
          </cell>
        </row>
        <row r="3034">
          <cell r="A3034" t="str">
            <v>RCY</v>
          </cell>
          <cell r="D3034">
            <v>6</v>
          </cell>
          <cell r="G3034">
            <v>0.79</v>
          </cell>
          <cell r="J3034" t="str">
            <v>7B</v>
          </cell>
          <cell r="L3034" t="str">
            <v>IR</v>
          </cell>
        </row>
        <row r="3035">
          <cell r="A3035" t="str">
            <v>RCY</v>
          </cell>
          <cell r="D3035">
            <v>6</v>
          </cell>
          <cell r="G3035">
            <v>0.52</v>
          </cell>
          <cell r="J3035" t="str">
            <v>7B</v>
          </cell>
          <cell r="L3035" t="str">
            <v>IR</v>
          </cell>
        </row>
        <row r="3036">
          <cell r="A3036" t="str">
            <v>RCY</v>
          </cell>
          <cell r="D3036">
            <v>6</v>
          </cell>
          <cell r="G3036">
            <v>0.41</v>
          </cell>
          <cell r="J3036" t="str">
            <v>7B</v>
          </cell>
          <cell r="L3036" t="str">
            <v>IR</v>
          </cell>
        </row>
        <row r="3037">
          <cell r="A3037" t="str">
            <v>RCY</v>
          </cell>
          <cell r="D3037">
            <v>6</v>
          </cell>
          <cell r="G3037">
            <v>0.76</v>
          </cell>
          <cell r="J3037" t="str">
            <v>7B</v>
          </cell>
          <cell r="L3037" t="str">
            <v>IR</v>
          </cell>
        </row>
        <row r="3038">
          <cell r="A3038" t="str">
            <v>RCY</v>
          </cell>
          <cell r="D3038">
            <v>6</v>
          </cell>
          <cell r="G3038">
            <v>0.32</v>
          </cell>
          <cell r="J3038" t="str">
            <v>7B</v>
          </cell>
          <cell r="L3038" t="str">
            <v>IR</v>
          </cell>
        </row>
        <row r="3039">
          <cell r="A3039" t="str">
            <v>RCY</v>
          </cell>
          <cell r="D3039">
            <v>6</v>
          </cell>
          <cell r="G3039">
            <v>0.34</v>
          </cell>
          <cell r="J3039" t="str">
            <v>7B</v>
          </cell>
          <cell r="L3039" t="str">
            <v>IR</v>
          </cell>
        </row>
        <row r="3040">
          <cell r="A3040" t="str">
            <v>MSW</v>
          </cell>
          <cell r="D3040">
            <v>6</v>
          </cell>
          <cell r="G3040">
            <v>0.68</v>
          </cell>
          <cell r="J3040" t="str">
            <v>7B</v>
          </cell>
          <cell r="L3040" t="str">
            <v>IR</v>
          </cell>
        </row>
        <row r="3041">
          <cell r="A3041" t="str">
            <v>RCY</v>
          </cell>
          <cell r="D3041">
            <v>6</v>
          </cell>
          <cell r="G3041">
            <v>0.31</v>
          </cell>
          <cell r="J3041" t="str">
            <v>7B</v>
          </cell>
          <cell r="L3041" t="str">
            <v>IR</v>
          </cell>
        </row>
        <row r="3042">
          <cell r="A3042" t="str">
            <v>RCY</v>
          </cell>
          <cell r="D3042">
            <v>6</v>
          </cell>
          <cell r="G3042">
            <v>0.37</v>
          </cell>
          <cell r="J3042" t="str">
            <v>7B</v>
          </cell>
          <cell r="L3042" t="str">
            <v>IR</v>
          </cell>
        </row>
        <row r="3043">
          <cell r="A3043" t="str">
            <v>RCY</v>
          </cell>
          <cell r="D3043">
            <v>6</v>
          </cell>
          <cell r="G3043">
            <v>0.22</v>
          </cell>
          <cell r="J3043" t="str">
            <v>7B</v>
          </cell>
          <cell r="L3043" t="str">
            <v>IR</v>
          </cell>
        </row>
        <row r="3044">
          <cell r="A3044" t="str">
            <v>RCY</v>
          </cell>
          <cell r="D3044">
            <v>6</v>
          </cell>
          <cell r="G3044">
            <v>0.4</v>
          </cell>
          <cell r="J3044" t="str">
            <v>7B</v>
          </cell>
          <cell r="L3044" t="str">
            <v>IR</v>
          </cell>
        </row>
        <row r="3045">
          <cell r="A3045" t="str">
            <v>RCY</v>
          </cell>
          <cell r="D3045">
            <v>6</v>
          </cell>
          <cell r="G3045">
            <v>0.33</v>
          </cell>
          <cell r="J3045" t="str">
            <v>7B</v>
          </cell>
          <cell r="L3045" t="str">
            <v>IR</v>
          </cell>
        </row>
        <row r="3046">
          <cell r="A3046" t="str">
            <v>RCY</v>
          </cell>
          <cell r="D3046">
            <v>6</v>
          </cell>
          <cell r="G3046">
            <v>0.57999999999999996</v>
          </cell>
          <cell r="J3046" t="str">
            <v>7B</v>
          </cell>
          <cell r="L3046" t="str">
            <v>IR</v>
          </cell>
        </row>
        <row r="3047">
          <cell r="A3047" t="str">
            <v>RCY</v>
          </cell>
          <cell r="D3047">
            <v>6</v>
          </cell>
          <cell r="G3047">
            <v>0.84</v>
          </cell>
          <cell r="J3047" t="str">
            <v>7B</v>
          </cell>
          <cell r="L3047" t="str">
            <v>IR</v>
          </cell>
        </row>
        <row r="3048">
          <cell r="A3048" t="str">
            <v>RCY</v>
          </cell>
          <cell r="D3048">
            <v>7</v>
          </cell>
          <cell r="G3048">
            <v>0.31</v>
          </cell>
          <cell r="J3048" t="str">
            <v>7B</v>
          </cell>
          <cell r="L3048" t="str">
            <v>IR</v>
          </cell>
        </row>
        <row r="3049">
          <cell r="A3049" t="str">
            <v>RCY</v>
          </cell>
          <cell r="D3049">
            <v>7</v>
          </cell>
          <cell r="G3049">
            <v>0.66</v>
          </cell>
          <cell r="J3049" t="str">
            <v>7B</v>
          </cell>
          <cell r="L3049" t="str">
            <v>IR</v>
          </cell>
        </row>
        <row r="3050">
          <cell r="A3050" t="str">
            <v>RCY</v>
          </cell>
          <cell r="D3050">
            <v>7</v>
          </cell>
          <cell r="G3050">
            <v>0.4</v>
          </cell>
          <cell r="J3050" t="str">
            <v>7B</v>
          </cell>
          <cell r="L3050" t="str">
            <v>IR</v>
          </cell>
        </row>
        <row r="3051">
          <cell r="A3051" t="str">
            <v>RCY</v>
          </cell>
          <cell r="D3051">
            <v>7</v>
          </cell>
          <cell r="G3051">
            <v>0.48</v>
          </cell>
          <cell r="J3051" t="str">
            <v>7B</v>
          </cell>
          <cell r="L3051" t="str">
            <v>IR</v>
          </cell>
        </row>
        <row r="3052">
          <cell r="A3052" t="str">
            <v>RCY</v>
          </cell>
          <cell r="D3052">
            <v>7</v>
          </cell>
          <cell r="G3052">
            <v>0.9</v>
          </cell>
          <cell r="J3052" t="str">
            <v>7B</v>
          </cell>
          <cell r="L3052" t="str">
            <v>IR</v>
          </cell>
        </row>
        <row r="3053">
          <cell r="A3053" t="str">
            <v>RCY</v>
          </cell>
          <cell r="D3053">
            <v>7</v>
          </cell>
          <cell r="G3053">
            <v>0.5</v>
          </cell>
          <cell r="J3053" t="str">
            <v>7B</v>
          </cell>
          <cell r="L3053" t="str">
            <v>IR</v>
          </cell>
        </row>
        <row r="3054">
          <cell r="A3054" t="str">
            <v>RCY</v>
          </cell>
          <cell r="D3054">
            <v>7</v>
          </cell>
          <cell r="G3054">
            <v>0.57999999999999996</v>
          </cell>
          <cell r="J3054" t="str">
            <v>7B</v>
          </cell>
          <cell r="L3054" t="str">
            <v>IR</v>
          </cell>
        </row>
        <row r="3055">
          <cell r="A3055" t="str">
            <v>RCY</v>
          </cell>
          <cell r="D3055">
            <v>7</v>
          </cell>
          <cell r="G3055">
            <v>0.92</v>
          </cell>
          <cell r="J3055" t="str">
            <v>7B</v>
          </cell>
          <cell r="L3055" t="str">
            <v>IR</v>
          </cell>
        </row>
        <row r="3056">
          <cell r="A3056" t="str">
            <v>RCY</v>
          </cell>
          <cell r="D3056">
            <v>7</v>
          </cell>
          <cell r="G3056">
            <v>0.31</v>
          </cell>
          <cell r="J3056" t="str">
            <v>7B</v>
          </cell>
          <cell r="L3056" t="str">
            <v>IR</v>
          </cell>
        </row>
        <row r="3057">
          <cell r="A3057" t="str">
            <v>RCY</v>
          </cell>
          <cell r="D3057">
            <v>7</v>
          </cell>
          <cell r="G3057">
            <v>0.17</v>
          </cell>
          <cell r="J3057" t="str">
            <v>7B</v>
          </cell>
          <cell r="L3057" t="str">
            <v>IR</v>
          </cell>
        </row>
        <row r="3058">
          <cell r="A3058" t="str">
            <v>RCY</v>
          </cell>
          <cell r="D3058">
            <v>7</v>
          </cell>
          <cell r="G3058">
            <v>1.46</v>
          </cell>
          <cell r="J3058" t="str">
            <v>7B</v>
          </cell>
          <cell r="L3058" t="str">
            <v>IR</v>
          </cell>
        </row>
        <row r="3059">
          <cell r="A3059" t="str">
            <v>RCY</v>
          </cell>
          <cell r="D3059">
            <v>7</v>
          </cell>
          <cell r="G3059">
            <v>0.45</v>
          </cell>
          <cell r="J3059" t="str">
            <v>7B</v>
          </cell>
          <cell r="L3059" t="str">
            <v>IR</v>
          </cell>
        </row>
        <row r="3060">
          <cell r="A3060" t="str">
            <v>RCY</v>
          </cell>
          <cell r="D3060">
            <v>7</v>
          </cell>
          <cell r="G3060">
            <v>0.2</v>
          </cell>
          <cell r="J3060" t="str">
            <v>7B</v>
          </cell>
          <cell r="L3060" t="str">
            <v>IR</v>
          </cell>
        </row>
        <row r="3061">
          <cell r="A3061" t="str">
            <v>RCY</v>
          </cell>
          <cell r="D3061">
            <v>7</v>
          </cell>
          <cell r="G3061">
            <v>0.27</v>
          </cell>
          <cell r="J3061" t="str">
            <v>7B</v>
          </cell>
          <cell r="L3061" t="str">
            <v>IR</v>
          </cell>
        </row>
        <row r="3062">
          <cell r="A3062" t="str">
            <v>RCY</v>
          </cell>
          <cell r="D3062">
            <v>7</v>
          </cell>
          <cell r="G3062">
            <v>0.71</v>
          </cell>
          <cell r="J3062" t="str">
            <v>7B</v>
          </cell>
          <cell r="L3062" t="str">
            <v>IR</v>
          </cell>
        </row>
        <row r="3063">
          <cell r="A3063" t="str">
            <v>RCY</v>
          </cell>
          <cell r="D3063">
            <v>7</v>
          </cell>
          <cell r="G3063">
            <v>0.43</v>
          </cell>
          <cell r="J3063" t="str">
            <v>7B</v>
          </cell>
          <cell r="L3063" t="str">
            <v>IR</v>
          </cell>
        </row>
        <row r="3064">
          <cell r="A3064" t="str">
            <v>RCY</v>
          </cell>
          <cell r="D3064">
            <v>7</v>
          </cell>
          <cell r="G3064">
            <v>0.7</v>
          </cell>
          <cell r="J3064" t="str">
            <v>7B</v>
          </cell>
          <cell r="L3064" t="str">
            <v>IR</v>
          </cell>
        </row>
        <row r="3065">
          <cell r="A3065" t="str">
            <v>RCY</v>
          </cell>
          <cell r="D3065">
            <v>8</v>
          </cell>
          <cell r="G3065">
            <v>0.47</v>
          </cell>
          <cell r="J3065" t="str">
            <v>7B</v>
          </cell>
          <cell r="L3065" t="str">
            <v>IR</v>
          </cell>
        </row>
        <row r="3066">
          <cell r="A3066" t="str">
            <v>RCY</v>
          </cell>
          <cell r="D3066">
            <v>8</v>
          </cell>
          <cell r="G3066">
            <v>1.1399999999999999</v>
          </cell>
          <cell r="J3066" t="str">
            <v>7B</v>
          </cell>
          <cell r="L3066" t="str">
            <v>IR</v>
          </cell>
        </row>
        <row r="3067">
          <cell r="A3067" t="str">
            <v>RCY</v>
          </cell>
          <cell r="D3067">
            <v>8</v>
          </cell>
          <cell r="G3067">
            <v>1.45</v>
          </cell>
          <cell r="J3067" t="str">
            <v>7B</v>
          </cell>
          <cell r="L3067" t="str">
            <v>IR</v>
          </cell>
        </row>
        <row r="3068">
          <cell r="A3068" t="str">
            <v>RCY</v>
          </cell>
          <cell r="D3068">
            <v>8</v>
          </cell>
          <cell r="G3068">
            <v>0.55000000000000004</v>
          </cell>
          <cell r="J3068" t="str">
            <v>7B</v>
          </cell>
          <cell r="L3068" t="str">
            <v>IR</v>
          </cell>
        </row>
        <row r="3069">
          <cell r="A3069" t="str">
            <v>RCY</v>
          </cell>
          <cell r="D3069">
            <v>8</v>
          </cell>
          <cell r="G3069">
            <v>0.56999999999999995</v>
          </cell>
          <cell r="J3069" t="str">
            <v>7B</v>
          </cell>
          <cell r="L3069" t="str">
            <v>IR</v>
          </cell>
        </row>
        <row r="3070">
          <cell r="A3070" t="str">
            <v>RCY</v>
          </cell>
          <cell r="D3070">
            <v>8</v>
          </cell>
          <cell r="G3070">
            <v>0.28000000000000003</v>
          </cell>
          <cell r="J3070" t="str">
            <v>7B</v>
          </cell>
          <cell r="L3070" t="str">
            <v>IR</v>
          </cell>
        </row>
        <row r="3071">
          <cell r="A3071" t="str">
            <v>RCY</v>
          </cell>
          <cell r="D3071">
            <v>8</v>
          </cell>
          <cell r="G3071">
            <v>0.31</v>
          </cell>
          <cell r="J3071" t="str">
            <v>7B</v>
          </cell>
          <cell r="L3071" t="str">
            <v>IR</v>
          </cell>
        </row>
        <row r="3072">
          <cell r="A3072" t="str">
            <v>RCY</v>
          </cell>
          <cell r="D3072">
            <v>8</v>
          </cell>
          <cell r="G3072">
            <v>0.19</v>
          </cell>
          <cell r="J3072" t="str">
            <v>7B</v>
          </cell>
          <cell r="L3072" t="str">
            <v>IR</v>
          </cell>
        </row>
        <row r="3073">
          <cell r="A3073" t="str">
            <v>MSW</v>
          </cell>
          <cell r="D3073">
            <v>8</v>
          </cell>
          <cell r="G3073">
            <v>1.08</v>
          </cell>
          <cell r="J3073" t="str">
            <v>7B</v>
          </cell>
          <cell r="L3073" t="str">
            <v>IR</v>
          </cell>
        </row>
        <row r="3074">
          <cell r="A3074" t="str">
            <v>RCY</v>
          </cell>
          <cell r="D3074">
            <v>8</v>
          </cell>
          <cell r="G3074">
            <v>0.28999999999999998</v>
          </cell>
          <cell r="J3074" t="str">
            <v>7B</v>
          </cell>
          <cell r="L3074" t="str">
            <v>IR</v>
          </cell>
        </row>
        <row r="3075">
          <cell r="A3075" t="str">
            <v>RCY</v>
          </cell>
          <cell r="D3075">
            <v>8</v>
          </cell>
          <cell r="G3075">
            <v>0.46</v>
          </cell>
          <cell r="J3075" t="str">
            <v>7B</v>
          </cell>
          <cell r="L3075" t="str">
            <v>IR</v>
          </cell>
        </row>
        <row r="3076">
          <cell r="A3076" t="str">
            <v>RCY</v>
          </cell>
          <cell r="D3076">
            <v>8</v>
          </cell>
          <cell r="G3076">
            <v>0.41</v>
          </cell>
          <cell r="J3076" t="str">
            <v>7B</v>
          </cell>
          <cell r="L3076" t="str">
            <v>IR</v>
          </cell>
        </row>
        <row r="3077">
          <cell r="A3077" t="str">
            <v>RCY</v>
          </cell>
          <cell r="D3077">
            <v>8</v>
          </cell>
          <cell r="G3077">
            <v>0.55000000000000004</v>
          </cell>
          <cell r="J3077" t="str">
            <v>7B</v>
          </cell>
          <cell r="L3077" t="str">
            <v>IR</v>
          </cell>
        </row>
        <row r="3078">
          <cell r="A3078" t="str">
            <v>RCY</v>
          </cell>
          <cell r="D3078">
            <v>8</v>
          </cell>
          <cell r="G3078">
            <v>0.56999999999999995</v>
          </cell>
          <cell r="J3078" t="str">
            <v>7B</v>
          </cell>
          <cell r="L3078" t="str">
            <v>IR</v>
          </cell>
        </row>
        <row r="3079">
          <cell r="A3079" t="str">
            <v>RCY</v>
          </cell>
          <cell r="D3079">
            <v>8</v>
          </cell>
          <cell r="G3079">
            <v>0.51</v>
          </cell>
          <cell r="J3079" t="str">
            <v>7B</v>
          </cell>
          <cell r="L3079" t="str">
            <v>IR</v>
          </cell>
        </row>
        <row r="3080">
          <cell r="A3080" t="str">
            <v>RCY</v>
          </cell>
          <cell r="D3080">
            <v>8</v>
          </cell>
          <cell r="G3080">
            <v>0.32</v>
          </cell>
          <cell r="J3080" t="str">
            <v>7B</v>
          </cell>
          <cell r="L3080" t="str">
            <v>IR</v>
          </cell>
        </row>
        <row r="3081">
          <cell r="A3081" t="str">
            <v>RCY</v>
          </cell>
          <cell r="D3081">
            <v>8</v>
          </cell>
          <cell r="G3081">
            <v>0.6</v>
          </cell>
          <cell r="J3081" t="str">
            <v>7B</v>
          </cell>
          <cell r="L3081" t="str">
            <v>IR</v>
          </cell>
        </row>
        <row r="3082">
          <cell r="A3082" t="str">
            <v>RCY</v>
          </cell>
          <cell r="D3082">
            <v>9</v>
          </cell>
          <cell r="G3082">
            <v>0.14000000000000001</v>
          </cell>
          <cell r="J3082" t="str">
            <v>7B</v>
          </cell>
          <cell r="L3082" t="str">
            <v>IR</v>
          </cell>
        </row>
        <row r="3083">
          <cell r="A3083" t="str">
            <v>RCY</v>
          </cell>
          <cell r="D3083">
            <v>9</v>
          </cell>
          <cell r="G3083">
            <v>0.62</v>
          </cell>
          <cell r="J3083" t="str">
            <v>7B</v>
          </cell>
          <cell r="L3083" t="str">
            <v>IR</v>
          </cell>
        </row>
        <row r="3084">
          <cell r="A3084" t="str">
            <v>RCY</v>
          </cell>
          <cell r="D3084">
            <v>9</v>
          </cell>
          <cell r="G3084">
            <v>0.59</v>
          </cell>
          <cell r="J3084" t="str">
            <v>7B</v>
          </cell>
          <cell r="L3084" t="str">
            <v>IR</v>
          </cell>
        </row>
        <row r="3085">
          <cell r="A3085" t="str">
            <v>RCY</v>
          </cell>
          <cell r="D3085">
            <v>9</v>
          </cell>
          <cell r="G3085">
            <v>0.45</v>
          </cell>
          <cell r="J3085" t="str">
            <v>7B</v>
          </cell>
          <cell r="L3085" t="str">
            <v>IR</v>
          </cell>
        </row>
        <row r="3086">
          <cell r="A3086" t="str">
            <v>RCY</v>
          </cell>
          <cell r="D3086">
            <v>9</v>
          </cell>
          <cell r="G3086">
            <v>0.23</v>
          </cell>
          <cell r="J3086" t="str">
            <v>7B</v>
          </cell>
          <cell r="L3086" t="str">
            <v>IR</v>
          </cell>
        </row>
        <row r="3087">
          <cell r="A3087" t="str">
            <v>RCY</v>
          </cell>
          <cell r="D3087">
            <v>9</v>
          </cell>
          <cell r="G3087">
            <v>0.24</v>
          </cell>
          <cell r="J3087" t="str">
            <v>7B</v>
          </cell>
          <cell r="L3087" t="str">
            <v>IR</v>
          </cell>
        </row>
        <row r="3088">
          <cell r="A3088" t="str">
            <v>RCY</v>
          </cell>
          <cell r="D3088">
            <v>9</v>
          </cell>
          <cell r="G3088">
            <v>0.91</v>
          </cell>
          <cell r="J3088" t="str">
            <v>7B</v>
          </cell>
          <cell r="L3088" t="str">
            <v>IR</v>
          </cell>
        </row>
        <row r="3089">
          <cell r="A3089" t="str">
            <v>RCY</v>
          </cell>
          <cell r="D3089">
            <v>9</v>
          </cell>
          <cell r="G3089">
            <v>0.35</v>
          </cell>
          <cell r="J3089" t="str">
            <v>7B</v>
          </cell>
          <cell r="L3089" t="str">
            <v>IR</v>
          </cell>
        </row>
        <row r="3090">
          <cell r="A3090" t="str">
            <v>RCY</v>
          </cell>
          <cell r="D3090">
            <v>9</v>
          </cell>
          <cell r="G3090">
            <v>0.16</v>
          </cell>
          <cell r="J3090" t="str">
            <v>7B</v>
          </cell>
          <cell r="L3090" t="str">
            <v>IR</v>
          </cell>
        </row>
        <row r="3091">
          <cell r="A3091" t="str">
            <v>RCY</v>
          </cell>
          <cell r="D3091">
            <v>9</v>
          </cell>
          <cell r="G3091">
            <v>0.45</v>
          </cell>
          <cell r="J3091" t="str">
            <v>7B</v>
          </cell>
          <cell r="L3091" t="str">
            <v>IR</v>
          </cell>
        </row>
        <row r="3092">
          <cell r="A3092" t="str">
            <v>RCY</v>
          </cell>
          <cell r="D3092">
            <v>9</v>
          </cell>
          <cell r="G3092">
            <v>0.19</v>
          </cell>
          <cell r="J3092" t="str">
            <v>7B</v>
          </cell>
          <cell r="L3092" t="str">
            <v>IR</v>
          </cell>
        </row>
        <row r="3093">
          <cell r="A3093" t="str">
            <v>MSW</v>
          </cell>
          <cell r="D3093">
            <v>9</v>
          </cell>
          <cell r="G3093">
            <v>0.12</v>
          </cell>
          <cell r="J3093" t="str">
            <v>7B</v>
          </cell>
          <cell r="L3093" t="str">
            <v>IR</v>
          </cell>
        </row>
        <row r="3094">
          <cell r="A3094" t="str">
            <v>RCY</v>
          </cell>
          <cell r="D3094">
            <v>9</v>
          </cell>
          <cell r="G3094">
            <v>0.37</v>
          </cell>
          <cell r="J3094" t="str">
            <v>7B</v>
          </cell>
          <cell r="L3094" t="str">
            <v>IR</v>
          </cell>
        </row>
        <row r="3095">
          <cell r="A3095" t="str">
            <v>RCY</v>
          </cell>
          <cell r="D3095">
            <v>9</v>
          </cell>
          <cell r="G3095">
            <v>0.78</v>
          </cell>
          <cell r="J3095" t="str">
            <v>7B</v>
          </cell>
          <cell r="L3095" t="str">
            <v>IR</v>
          </cell>
        </row>
        <row r="3096">
          <cell r="A3096" t="str">
            <v>RCY</v>
          </cell>
          <cell r="D3096">
            <v>9</v>
          </cell>
          <cell r="G3096">
            <v>0.27</v>
          </cell>
          <cell r="J3096" t="str">
            <v>7B</v>
          </cell>
          <cell r="L3096" t="str">
            <v>IR</v>
          </cell>
        </row>
        <row r="3097">
          <cell r="A3097" t="str">
            <v>RCY</v>
          </cell>
          <cell r="D3097">
            <v>9</v>
          </cell>
          <cell r="G3097">
            <v>0.28000000000000003</v>
          </cell>
          <cell r="J3097" t="str">
            <v>7B</v>
          </cell>
          <cell r="L3097" t="str">
            <v>IR</v>
          </cell>
        </row>
        <row r="3098">
          <cell r="A3098" t="str">
            <v>RCY</v>
          </cell>
          <cell r="D3098">
            <v>10</v>
          </cell>
          <cell r="G3098">
            <v>0.4</v>
          </cell>
          <cell r="J3098" t="str">
            <v>7B</v>
          </cell>
          <cell r="L3098" t="str">
            <v>IR</v>
          </cell>
        </row>
        <row r="3099">
          <cell r="A3099" t="str">
            <v>RCY</v>
          </cell>
          <cell r="D3099">
            <v>10</v>
          </cell>
          <cell r="G3099">
            <v>0.37</v>
          </cell>
          <cell r="J3099" t="str">
            <v>7B</v>
          </cell>
          <cell r="L3099" t="str">
            <v>IR</v>
          </cell>
        </row>
        <row r="3100">
          <cell r="A3100" t="str">
            <v>RCY</v>
          </cell>
          <cell r="D3100">
            <v>10</v>
          </cell>
          <cell r="G3100">
            <v>0.3</v>
          </cell>
          <cell r="J3100" t="str">
            <v>7B</v>
          </cell>
          <cell r="L3100" t="str">
            <v>IR</v>
          </cell>
        </row>
        <row r="3101">
          <cell r="A3101" t="str">
            <v>RCY</v>
          </cell>
          <cell r="D3101">
            <v>10</v>
          </cell>
          <cell r="G3101">
            <v>0.38</v>
          </cell>
          <cell r="J3101" t="str">
            <v>7B</v>
          </cell>
          <cell r="L3101" t="str">
            <v>IR</v>
          </cell>
        </row>
        <row r="3102">
          <cell r="A3102" t="str">
            <v>RCY</v>
          </cell>
          <cell r="D3102">
            <v>10</v>
          </cell>
          <cell r="G3102">
            <v>0.36</v>
          </cell>
          <cell r="J3102" t="str">
            <v>7B</v>
          </cell>
          <cell r="L3102" t="str">
            <v>IR</v>
          </cell>
        </row>
        <row r="3103">
          <cell r="A3103" t="str">
            <v>RCY</v>
          </cell>
          <cell r="D3103">
            <v>10</v>
          </cell>
          <cell r="G3103">
            <v>0.61</v>
          </cell>
          <cell r="J3103" t="str">
            <v>7B</v>
          </cell>
          <cell r="L3103" t="str">
            <v>IR</v>
          </cell>
        </row>
        <row r="3104">
          <cell r="A3104" t="str">
            <v>RCY</v>
          </cell>
          <cell r="D3104">
            <v>10</v>
          </cell>
          <cell r="G3104">
            <v>0.55000000000000004</v>
          </cell>
          <cell r="J3104" t="str">
            <v>7B</v>
          </cell>
          <cell r="L3104" t="str">
            <v>IR</v>
          </cell>
        </row>
        <row r="3105">
          <cell r="A3105" t="str">
            <v>RCY</v>
          </cell>
          <cell r="D3105">
            <v>10</v>
          </cell>
          <cell r="G3105">
            <v>0.3</v>
          </cell>
          <cell r="J3105" t="str">
            <v>7B</v>
          </cell>
          <cell r="L3105" t="str">
            <v>IR</v>
          </cell>
        </row>
        <row r="3106">
          <cell r="A3106" t="str">
            <v>RCY</v>
          </cell>
          <cell r="D3106">
            <v>10</v>
          </cell>
          <cell r="G3106">
            <v>0.19</v>
          </cell>
          <cell r="J3106" t="str">
            <v>7B</v>
          </cell>
          <cell r="L3106" t="str">
            <v>IR</v>
          </cell>
        </row>
        <row r="3107">
          <cell r="A3107" t="str">
            <v>RCY</v>
          </cell>
          <cell r="D3107">
            <v>10</v>
          </cell>
          <cell r="G3107">
            <v>0.43</v>
          </cell>
          <cell r="J3107" t="str">
            <v>7B</v>
          </cell>
          <cell r="L3107" t="str">
            <v>IR</v>
          </cell>
        </row>
        <row r="3108">
          <cell r="A3108" t="str">
            <v>RCY</v>
          </cell>
          <cell r="D3108">
            <v>10</v>
          </cell>
          <cell r="G3108">
            <v>0.26</v>
          </cell>
          <cell r="J3108" t="str">
            <v>7B</v>
          </cell>
          <cell r="L3108" t="str">
            <v>IR</v>
          </cell>
        </row>
        <row r="3109">
          <cell r="A3109" t="str">
            <v>RCY</v>
          </cell>
          <cell r="D3109">
            <v>10</v>
          </cell>
          <cell r="G3109">
            <v>0.57999999999999996</v>
          </cell>
          <cell r="J3109" t="str">
            <v>7B</v>
          </cell>
          <cell r="L3109" t="str">
            <v>IR</v>
          </cell>
        </row>
        <row r="3110">
          <cell r="A3110" t="str">
            <v>RCY</v>
          </cell>
          <cell r="D3110">
            <v>10</v>
          </cell>
          <cell r="G3110">
            <v>0.2</v>
          </cell>
          <cell r="J3110" t="str">
            <v>7B</v>
          </cell>
          <cell r="L3110" t="str">
            <v>IR</v>
          </cell>
        </row>
        <row r="3111">
          <cell r="A3111" t="str">
            <v>RCY</v>
          </cell>
          <cell r="D3111">
            <v>10</v>
          </cell>
          <cell r="G3111">
            <v>0.49</v>
          </cell>
          <cell r="J3111" t="str">
            <v>7B</v>
          </cell>
          <cell r="L3111" t="str">
            <v>IR</v>
          </cell>
        </row>
        <row r="3112">
          <cell r="A3112" t="str">
            <v>RCY</v>
          </cell>
          <cell r="D3112">
            <v>10</v>
          </cell>
          <cell r="G3112">
            <v>0.76</v>
          </cell>
          <cell r="J3112" t="str">
            <v>7B</v>
          </cell>
          <cell r="L3112" t="str">
            <v>IR</v>
          </cell>
        </row>
        <row r="3113">
          <cell r="A3113" t="str">
            <v>RCY</v>
          </cell>
          <cell r="D3113">
            <v>11</v>
          </cell>
          <cell r="G3113">
            <v>0.46</v>
          </cell>
          <cell r="J3113" t="str">
            <v>7B</v>
          </cell>
          <cell r="L3113" t="str">
            <v>IR</v>
          </cell>
        </row>
        <row r="3114">
          <cell r="A3114" t="str">
            <v>RCY</v>
          </cell>
          <cell r="D3114">
            <v>11</v>
          </cell>
          <cell r="G3114">
            <v>0.42</v>
          </cell>
          <cell r="J3114" t="str">
            <v>7B</v>
          </cell>
          <cell r="L3114" t="str">
            <v>IR</v>
          </cell>
        </row>
        <row r="3115">
          <cell r="A3115" t="str">
            <v>RCY</v>
          </cell>
          <cell r="D3115">
            <v>11</v>
          </cell>
          <cell r="G3115">
            <v>0.56000000000000005</v>
          </cell>
          <cell r="J3115" t="str">
            <v>7B</v>
          </cell>
          <cell r="L3115" t="str">
            <v>IR</v>
          </cell>
        </row>
        <row r="3116">
          <cell r="A3116" t="str">
            <v>RCY</v>
          </cell>
          <cell r="D3116">
            <v>11</v>
          </cell>
          <cell r="G3116">
            <v>0.95</v>
          </cell>
          <cell r="J3116" t="str">
            <v>7B</v>
          </cell>
          <cell r="L3116" t="str">
            <v>IR</v>
          </cell>
        </row>
        <row r="3117">
          <cell r="A3117" t="str">
            <v>RCY</v>
          </cell>
          <cell r="D3117">
            <v>11</v>
          </cell>
          <cell r="G3117">
            <v>1.24</v>
          </cell>
          <cell r="J3117" t="str">
            <v>7B</v>
          </cell>
          <cell r="L3117" t="str">
            <v>IR</v>
          </cell>
        </row>
        <row r="3118">
          <cell r="A3118" t="str">
            <v>RCY</v>
          </cell>
          <cell r="D3118">
            <v>11</v>
          </cell>
          <cell r="G3118">
            <v>1.94</v>
          </cell>
          <cell r="J3118" t="str">
            <v>7B</v>
          </cell>
          <cell r="L3118" t="str">
            <v>IR</v>
          </cell>
        </row>
        <row r="3119">
          <cell r="A3119" t="str">
            <v>RCY</v>
          </cell>
          <cell r="D3119">
            <v>11</v>
          </cell>
          <cell r="G3119">
            <v>0.57999999999999996</v>
          </cell>
          <cell r="J3119" t="str">
            <v>7B</v>
          </cell>
          <cell r="L3119" t="str">
            <v>IR</v>
          </cell>
        </row>
        <row r="3120">
          <cell r="A3120" t="str">
            <v>RCY</v>
          </cell>
          <cell r="D3120">
            <v>11</v>
          </cell>
          <cell r="G3120">
            <v>0.49</v>
          </cell>
          <cell r="J3120" t="str">
            <v>7B</v>
          </cell>
          <cell r="L3120" t="str">
            <v>IR</v>
          </cell>
        </row>
        <row r="3121">
          <cell r="A3121" t="str">
            <v>RCY</v>
          </cell>
          <cell r="D3121">
            <v>11</v>
          </cell>
          <cell r="G3121">
            <v>0.22</v>
          </cell>
          <cell r="J3121" t="str">
            <v>7B</v>
          </cell>
          <cell r="L3121" t="str">
            <v>IR</v>
          </cell>
        </row>
        <row r="3122">
          <cell r="A3122" t="str">
            <v>RCY</v>
          </cell>
          <cell r="D3122">
            <v>11</v>
          </cell>
          <cell r="G3122">
            <v>0.27</v>
          </cell>
          <cell r="J3122" t="str">
            <v>7B</v>
          </cell>
          <cell r="L3122" t="str">
            <v>IR</v>
          </cell>
        </row>
        <row r="3123">
          <cell r="A3123" t="str">
            <v>RCY</v>
          </cell>
          <cell r="D3123">
            <v>11</v>
          </cell>
          <cell r="G3123">
            <v>0.4</v>
          </cell>
          <cell r="J3123" t="str">
            <v>7B</v>
          </cell>
          <cell r="L3123" t="str">
            <v>IR</v>
          </cell>
        </row>
        <row r="3124">
          <cell r="A3124" t="str">
            <v>RCY</v>
          </cell>
          <cell r="D3124">
            <v>11</v>
          </cell>
          <cell r="G3124">
            <v>0.41</v>
          </cell>
          <cell r="J3124" t="str">
            <v>7B</v>
          </cell>
          <cell r="L3124" t="str">
            <v>IR</v>
          </cell>
        </row>
        <row r="3125">
          <cell r="A3125" t="str">
            <v>RCY</v>
          </cell>
          <cell r="D3125">
            <v>11</v>
          </cell>
          <cell r="G3125">
            <v>0.26</v>
          </cell>
          <cell r="J3125" t="str">
            <v>7B</v>
          </cell>
          <cell r="L3125" t="str">
            <v>IR</v>
          </cell>
        </row>
        <row r="3126">
          <cell r="A3126" t="str">
            <v>MSW</v>
          </cell>
          <cell r="D3126">
            <v>11</v>
          </cell>
          <cell r="G3126">
            <v>0.28999999999999998</v>
          </cell>
          <cell r="J3126" t="str">
            <v>7B</v>
          </cell>
          <cell r="L3126" t="str">
            <v>IR</v>
          </cell>
        </row>
        <row r="3127">
          <cell r="A3127" t="str">
            <v>RCY</v>
          </cell>
          <cell r="D3127">
            <v>12</v>
          </cell>
          <cell r="G3127">
            <v>0.73</v>
          </cell>
          <cell r="J3127" t="str">
            <v>7B</v>
          </cell>
          <cell r="L3127" t="str">
            <v>IR</v>
          </cell>
        </row>
        <row r="3128">
          <cell r="A3128" t="str">
            <v>RCY</v>
          </cell>
          <cell r="D3128">
            <v>12</v>
          </cell>
          <cell r="G3128">
            <v>0.51</v>
          </cell>
          <cell r="J3128" t="str">
            <v>7B</v>
          </cell>
          <cell r="L3128" t="str">
            <v>IR</v>
          </cell>
        </row>
        <row r="3129">
          <cell r="A3129" t="str">
            <v>RCY</v>
          </cell>
          <cell r="D3129">
            <v>12</v>
          </cell>
          <cell r="G3129">
            <v>0.49</v>
          </cell>
          <cell r="J3129" t="str">
            <v>7B</v>
          </cell>
          <cell r="L3129" t="str">
            <v>IR</v>
          </cell>
        </row>
        <row r="3130">
          <cell r="A3130" t="str">
            <v>RCY</v>
          </cell>
          <cell r="D3130">
            <v>12</v>
          </cell>
          <cell r="G3130">
            <v>0.31</v>
          </cell>
          <cell r="J3130" t="str">
            <v>7B</v>
          </cell>
          <cell r="L3130" t="str">
            <v>IR</v>
          </cell>
        </row>
        <row r="3131">
          <cell r="A3131" t="str">
            <v>RCY</v>
          </cell>
          <cell r="D3131">
            <v>12</v>
          </cell>
          <cell r="G3131">
            <v>0.52</v>
          </cell>
          <cell r="J3131" t="str">
            <v>7B</v>
          </cell>
          <cell r="L3131" t="str">
            <v>IR</v>
          </cell>
        </row>
        <row r="3132">
          <cell r="A3132" t="str">
            <v>RCY</v>
          </cell>
          <cell r="D3132">
            <v>12</v>
          </cell>
          <cell r="G3132">
            <v>0.33</v>
          </cell>
          <cell r="J3132" t="str">
            <v>7B</v>
          </cell>
          <cell r="L3132" t="str">
            <v>IR</v>
          </cell>
        </row>
        <row r="3133">
          <cell r="A3133" t="str">
            <v>RCY</v>
          </cell>
          <cell r="D3133">
            <v>12</v>
          </cell>
          <cell r="G3133">
            <v>0.3</v>
          </cell>
          <cell r="J3133" t="str">
            <v>7B</v>
          </cell>
          <cell r="L3133" t="str">
            <v>IR</v>
          </cell>
        </row>
        <row r="3134">
          <cell r="A3134" t="str">
            <v>RCY</v>
          </cell>
          <cell r="D3134">
            <v>12</v>
          </cell>
          <cell r="G3134">
            <v>0.83</v>
          </cell>
          <cell r="J3134" t="str">
            <v>7B</v>
          </cell>
          <cell r="L3134" t="str">
            <v>IR</v>
          </cell>
        </row>
        <row r="3135">
          <cell r="A3135" t="str">
            <v>RCY</v>
          </cell>
          <cell r="D3135">
            <v>12</v>
          </cell>
          <cell r="G3135">
            <v>0.65</v>
          </cell>
          <cell r="J3135" t="str">
            <v>7B</v>
          </cell>
          <cell r="L3135" t="str">
            <v>IR</v>
          </cell>
        </row>
        <row r="3136">
          <cell r="A3136" t="str">
            <v>RCY</v>
          </cell>
          <cell r="D3136">
            <v>12</v>
          </cell>
          <cell r="G3136">
            <v>0.27</v>
          </cell>
          <cell r="J3136" t="str">
            <v>7B</v>
          </cell>
          <cell r="L3136" t="str">
            <v>IR</v>
          </cell>
        </row>
        <row r="3137">
          <cell r="A3137" t="str">
            <v>RCY</v>
          </cell>
          <cell r="D3137">
            <v>12</v>
          </cell>
          <cell r="G3137">
            <v>0.37</v>
          </cell>
          <cell r="J3137" t="str">
            <v>7B</v>
          </cell>
          <cell r="L3137" t="str">
            <v>IR</v>
          </cell>
        </row>
        <row r="3138">
          <cell r="A3138" t="str">
            <v>RCY</v>
          </cell>
          <cell r="D3138">
            <v>12</v>
          </cell>
          <cell r="G3138">
            <v>0.56000000000000005</v>
          </cell>
          <cell r="J3138" t="str">
            <v>7B</v>
          </cell>
          <cell r="L3138" t="str">
            <v>IR</v>
          </cell>
        </row>
        <row r="3139">
          <cell r="A3139" t="str">
            <v>RCY</v>
          </cell>
          <cell r="D3139">
            <v>12</v>
          </cell>
          <cell r="G3139">
            <v>0.23</v>
          </cell>
          <cell r="J3139" t="str">
            <v>7B</v>
          </cell>
          <cell r="L3139" t="str">
            <v>IR</v>
          </cell>
        </row>
        <row r="3140">
          <cell r="A3140" t="str">
            <v>RCY</v>
          </cell>
          <cell r="D3140">
            <v>12</v>
          </cell>
          <cell r="G3140">
            <v>0.4</v>
          </cell>
          <cell r="J3140" t="str">
            <v>7B</v>
          </cell>
          <cell r="L3140" t="str">
            <v>IR</v>
          </cell>
        </row>
        <row r="3141">
          <cell r="A3141" t="str">
            <v>MSW</v>
          </cell>
          <cell r="D3141">
            <v>2</v>
          </cell>
          <cell r="G3141">
            <v>6.98</v>
          </cell>
          <cell r="J3141">
            <v>25</v>
          </cell>
          <cell r="L3141" t="str">
            <v>RO</v>
          </cell>
        </row>
        <row r="3142">
          <cell r="A3142" t="str">
            <v>MSW</v>
          </cell>
          <cell r="D3142">
            <v>3</v>
          </cell>
          <cell r="G3142">
            <v>5.57</v>
          </cell>
          <cell r="J3142">
            <v>25</v>
          </cell>
          <cell r="L3142" t="str">
            <v>RO</v>
          </cell>
        </row>
        <row r="3143">
          <cell r="A3143" t="str">
            <v>MSW</v>
          </cell>
          <cell r="D3143">
            <v>6</v>
          </cell>
          <cell r="G3143">
            <v>8.34</v>
          </cell>
          <cell r="J3143">
            <v>25</v>
          </cell>
          <cell r="L3143" t="str">
            <v>RO</v>
          </cell>
        </row>
        <row r="3144">
          <cell r="A3144" t="str">
            <v>MSW</v>
          </cell>
          <cell r="D3144">
            <v>8</v>
          </cell>
          <cell r="G3144">
            <v>8.77</v>
          </cell>
          <cell r="J3144">
            <v>25</v>
          </cell>
          <cell r="L3144" t="str">
            <v>RO</v>
          </cell>
        </row>
        <row r="3145">
          <cell r="A3145" t="str">
            <v>MSW</v>
          </cell>
          <cell r="D3145">
            <v>10</v>
          </cell>
          <cell r="G3145">
            <v>6.62</v>
          </cell>
          <cell r="J3145">
            <v>25</v>
          </cell>
          <cell r="L3145" t="str">
            <v>RO</v>
          </cell>
        </row>
        <row r="3146">
          <cell r="A3146" t="str">
            <v>MSW</v>
          </cell>
          <cell r="D3146">
            <v>11</v>
          </cell>
          <cell r="G3146">
            <v>5.62</v>
          </cell>
          <cell r="J3146">
            <v>25</v>
          </cell>
          <cell r="L3146" t="str">
            <v>RO</v>
          </cell>
        </row>
        <row r="3147">
          <cell r="A3147" t="str">
            <v>MSW</v>
          </cell>
          <cell r="D3147">
            <v>12</v>
          </cell>
          <cell r="G3147">
            <v>6.7</v>
          </cell>
          <cell r="J3147">
            <v>25</v>
          </cell>
          <cell r="L3147" t="str">
            <v>RO</v>
          </cell>
        </row>
        <row r="3148">
          <cell r="A3148" t="str">
            <v>RCY</v>
          </cell>
          <cell r="D3148">
            <v>1</v>
          </cell>
          <cell r="G3148">
            <v>3.55</v>
          </cell>
          <cell r="J3148" t="str">
            <v>7B</v>
          </cell>
          <cell r="L3148" t="str">
            <v>IR</v>
          </cell>
        </row>
        <row r="3149">
          <cell r="A3149" t="str">
            <v>RCY</v>
          </cell>
          <cell r="D3149">
            <v>1</v>
          </cell>
          <cell r="G3149">
            <v>2.59</v>
          </cell>
          <cell r="J3149" t="str">
            <v>7B</v>
          </cell>
          <cell r="L3149" t="str">
            <v>IR</v>
          </cell>
        </row>
        <row r="3150">
          <cell r="A3150" t="str">
            <v>RCY</v>
          </cell>
          <cell r="D3150">
            <v>1</v>
          </cell>
          <cell r="G3150">
            <v>2.65</v>
          </cell>
          <cell r="J3150" t="str">
            <v>7B</v>
          </cell>
          <cell r="L3150" t="str">
            <v>IR</v>
          </cell>
        </row>
        <row r="3151">
          <cell r="A3151" t="str">
            <v>RCY</v>
          </cell>
          <cell r="D3151">
            <v>1</v>
          </cell>
          <cell r="G3151">
            <v>1.75</v>
          </cell>
          <cell r="J3151" t="str">
            <v>7B</v>
          </cell>
          <cell r="L3151" t="str">
            <v>IR</v>
          </cell>
        </row>
        <row r="3152">
          <cell r="A3152" t="str">
            <v>RCY</v>
          </cell>
          <cell r="D3152">
            <v>2</v>
          </cell>
          <cell r="G3152">
            <v>2.98</v>
          </cell>
          <cell r="J3152" t="str">
            <v>7B</v>
          </cell>
          <cell r="L3152" t="str">
            <v>IR</v>
          </cell>
        </row>
        <row r="3153">
          <cell r="A3153" t="str">
            <v>RCY</v>
          </cell>
          <cell r="D3153">
            <v>2</v>
          </cell>
          <cell r="G3153">
            <v>3.42</v>
          </cell>
          <cell r="J3153" t="str">
            <v>7B</v>
          </cell>
          <cell r="L3153" t="str">
            <v>IR</v>
          </cell>
        </row>
        <row r="3154">
          <cell r="A3154" t="str">
            <v>RCY</v>
          </cell>
          <cell r="D3154">
            <v>2</v>
          </cell>
          <cell r="G3154">
            <v>2.36</v>
          </cell>
          <cell r="J3154" t="str">
            <v>7B</v>
          </cell>
          <cell r="L3154" t="str">
            <v>IR</v>
          </cell>
        </row>
        <row r="3155">
          <cell r="A3155" t="str">
            <v>RCY</v>
          </cell>
          <cell r="D3155">
            <v>2</v>
          </cell>
          <cell r="G3155">
            <v>3.61</v>
          </cell>
          <cell r="J3155" t="str">
            <v>7B</v>
          </cell>
          <cell r="L3155" t="str">
            <v>IR</v>
          </cell>
        </row>
        <row r="3156">
          <cell r="A3156" t="str">
            <v>RCY</v>
          </cell>
          <cell r="D3156">
            <v>3</v>
          </cell>
          <cell r="G3156">
            <v>2.4</v>
          </cell>
          <cell r="J3156" t="str">
            <v>7B</v>
          </cell>
          <cell r="L3156" t="str">
            <v>IR</v>
          </cell>
        </row>
        <row r="3157">
          <cell r="A3157" t="str">
            <v>RCY</v>
          </cell>
          <cell r="D3157">
            <v>3</v>
          </cell>
          <cell r="G3157">
            <v>1.87</v>
          </cell>
          <cell r="J3157" t="str">
            <v>7B</v>
          </cell>
          <cell r="L3157" t="str">
            <v>IR</v>
          </cell>
        </row>
        <row r="3158">
          <cell r="A3158" t="str">
            <v>RCY</v>
          </cell>
          <cell r="D3158">
            <v>3</v>
          </cell>
          <cell r="G3158">
            <v>3.08</v>
          </cell>
          <cell r="J3158" t="str">
            <v>7B</v>
          </cell>
          <cell r="L3158" t="str">
            <v>IR</v>
          </cell>
        </row>
        <row r="3159">
          <cell r="A3159" t="str">
            <v>RCY</v>
          </cell>
          <cell r="D3159">
            <v>3</v>
          </cell>
          <cell r="G3159">
            <v>1.98</v>
          </cell>
          <cell r="J3159" t="str">
            <v>7B</v>
          </cell>
          <cell r="L3159" t="str">
            <v>IR</v>
          </cell>
        </row>
        <row r="3160">
          <cell r="A3160" t="str">
            <v>RCY</v>
          </cell>
          <cell r="D3160">
            <v>3</v>
          </cell>
          <cell r="G3160">
            <v>3.38</v>
          </cell>
          <cell r="J3160" t="str">
            <v>7B</v>
          </cell>
          <cell r="L3160" t="str">
            <v>IR</v>
          </cell>
        </row>
        <row r="3161">
          <cell r="A3161" t="str">
            <v>RCY</v>
          </cell>
          <cell r="D3161">
            <v>3</v>
          </cell>
          <cell r="G3161">
            <v>2.91</v>
          </cell>
          <cell r="J3161" t="str">
            <v>7B</v>
          </cell>
          <cell r="L3161" t="str">
            <v>IR</v>
          </cell>
        </row>
        <row r="3162">
          <cell r="A3162" t="str">
            <v>RCY</v>
          </cell>
          <cell r="D3162">
            <v>4</v>
          </cell>
          <cell r="G3162">
            <v>3</v>
          </cell>
          <cell r="J3162" t="str">
            <v>7B</v>
          </cell>
          <cell r="L3162" t="str">
            <v>IR</v>
          </cell>
        </row>
        <row r="3163">
          <cell r="A3163" t="str">
            <v>RCY</v>
          </cell>
          <cell r="D3163">
            <v>4</v>
          </cell>
          <cell r="G3163">
            <v>4.17</v>
          </cell>
          <cell r="J3163" t="str">
            <v>7B</v>
          </cell>
          <cell r="L3163" t="str">
            <v>IR</v>
          </cell>
        </row>
        <row r="3164">
          <cell r="A3164" t="str">
            <v>RCY</v>
          </cell>
          <cell r="D3164">
            <v>4</v>
          </cell>
          <cell r="G3164">
            <v>2.78</v>
          </cell>
          <cell r="J3164" t="str">
            <v>7B</v>
          </cell>
          <cell r="L3164" t="str">
            <v>IR</v>
          </cell>
        </row>
        <row r="3165">
          <cell r="A3165" t="str">
            <v>RCY</v>
          </cell>
          <cell r="D3165">
            <v>4</v>
          </cell>
          <cell r="G3165">
            <v>2.8</v>
          </cell>
          <cell r="J3165" t="str">
            <v>7B</v>
          </cell>
          <cell r="L3165" t="str">
            <v>IR</v>
          </cell>
        </row>
        <row r="3166">
          <cell r="A3166" t="str">
            <v>RCY</v>
          </cell>
          <cell r="D3166">
            <v>5</v>
          </cell>
          <cell r="G3166">
            <v>3.01</v>
          </cell>
          <cell r="J3166" t="str">
            <v>7B</v>
          </cell>
          <cell r="L3166" t="str">
            <v>IR</v>
          </cell>
        </row>
        <row r="3167">
          <cell r="A3167" t="str">
            <v>RCY</v>
          </cell>
          <cell r="D3167">
            <v>5</v>
          </cell>
          <cell r="G3167">
            <v>4.5</v>
          </cell>
          <cell r="J3167" t="str">
            <v>7B</v>
          </cell>
          <cell r="L3167" t="str">
            <v>IR</v>
          </cell>
        </row>
        <row r="3168">
          <cell r="A3168" t="str">
            <v>RCY</v>
          </cell>
          <cell r="D3168">
            <v>5</v>
          </cell>
          <cell r="G3168">
            <v>4.04</v>
          </cell>
          <cell r="J3168" t="str">
            <v>7B</v>
          </cell>
          <cell r="L3168" t="str">
            <v>IR</v>
          </cell>
        </row>
        <row r="3169">
          <cell r="A3169" t="str">
            <v>RCY</v>
          </cell>
          <cell r="D3169">
            <v>5</v>
          </cell>
          <cell r="G3169">
            <v>3.38</v>
          </cell>
          <cell r="J3169" t="str">
            <v>7B</v>
          </cell>
          <cell r="L3169" t="str">
            <v>IR</v>
          </cell>
        </row>
        <row r="3170">
          <cell r="A3170" t="str">
            <v>RCY</v>
          </cell>
          <cell r="D3170">
            <v>5</v>
          </cell>
          <cell r="G3170">
            <v>2.42</v>
          </cell>
          <cell r="J3170" t="str">
            <v>7B</v>
          </cell>
          <cell r="L3170" t="str">
            <v>IR</v>
          </cell>
        </row>
        <row r="3171">
          <cell r="A3171" t="str">
            <v>RCY</v>
          </cell>
          <cell r="D3171">
            <v>6</v>
          </cell>
          <cell r="G3171">
            <v>3.19</v>
          </cell>
          <cell r="J3171" t="str">
            <v>7B</v>
          </cell>
          <cell r="L3171" t="str">
            <v>IR</v>
          </cell>
        </row>
        <row r="3172">
          <cell r="A3172" t="str">
            <v>RCY</v>
          </cell>
          <cell r="D3172">
            <v>6</v>
          </cell>
          <cell r="G3172">
            <v>3.69</v>
          </cell>
          <cell r="J3172" t="str">
            <v>7B</v>
          </cell>
          <cell r="L3172" t="str">
            <v>IR</v>
          </cell>
        </row>
        <row r="3173">
          <cell r="A3173" t="str">
            <v>RCY</v>
          </cell>
          <cell r="D3173">
            <v>6</v>
          </cell>
          <cell r="G3173">
            <v>2.2000000000000002</v>
          </cell>
          <cell r="J3173" t="str">
            <v>7B</v>
          </cell>
          <cell r="L3173" t="str">
            <v>IR</v>
          </cell>
        </row>
        <row r="3174">
          <cell r="A3174" t="str">
            <v>RCY</v>
          </cell>
          <cell r="D3174">
            <v>6</v>
          </cell>
          <cell r="G3174">
            <v>3.89</v>
          </cell>
          <cell r="J3174" t="str">
            <v>7B</v>
          </cell>
          <cell r="L3174" t="str">
            <v>IR</v>
          </cell>
        </row>
        <row r="3175">
          <cell r="A3175" t="str">
            <v>RCY</v>
          </cell>
          <cell r="D3175">
            <v>7</v>
          </cell>
          <cell r="G3175">
            <v>2.62</v>
          </cell>
          <cell r="J3175" t="str">
            <v>7B</v>
          </cell>
          <cell r="L3175" t="str">
            <v>IR</v>
          </cell>
        </row>
        <row r="3176">
          <cell r="A3176" t="str">
            <v>RCY</v>
          </cell>
          <cell r="D3176">
            <v>7</v>
          </cell>
          <cell r="G3176">
            <v>3.33</v>
          </cell>
          <cell r="J3176" t="str">
            <v>7B</v>
          </cell>
          <cell r="L3176" t="str">
            <v>IR</v>
          </cell>
        </row>
        <row r="3177">
          <cell r="A3177" t="str">
            <v>RCY</v>
          </cell>
          <cell r="D3177">
            <v>7</v>
          </cell>
          <cell r="G3177">
            <v>1.92</v>
          </cell>
          <cell r="J3177" t="str">
            <v>7B</v>
          </cell>
          <cell r="L3177" t="str">
            <v>IR</v>
          </cell>
        </row>
        <row r="3178">
          <cell r="A3178" t="str">
            <v>RCY</v>
          </cell>
          <cell r="D3178">
            <v>7</v>
          </cell>
          <cell r="G3178">
            <v>3.28</v>
          </cell>
          <cell r="J3178" t="str">
            <v>7B</v>
          </cell>
          <cell r="L3178" t="str">
            <v>IR</v>
          </cell>
        </row>
        <row r="3179">
          <cell r="A3179" t="str">
            <v>RCY</v>
          </cell>
          <cell r="D3179">
            <v>8</v>
          </cell>
          <cell r="G3179">
            <v>2.46</v>
          </cell>
          <cell r="J3179" t="str">
            <v>7B</v>
          </cell>
          <cell r="L3179" t="str">
            <v>IR</v>
          </cell>
        </row>
        <row r="3180">
          <cell r="A3180" t="str">
            <v>RCY</v>
          </cell>
          <cell r="D3180">
            <v>8</v>
          </cell>
          <cell r="G3180">
            <v>3.99</v>
          </cell>
          <cell r="J3180" t="str">
            <v>7B</v>
          </cell>
          <cell r="L3180" t="str">
            <v>IR</v>
          </cell>
        </row>
        <row r="3181">
          <cell r="A3181" t="str">
            <v>RCY</v>
          </cell>
          <cell r="D3181">
            <v>8</v>
          </cell>
          <cell r="G3181">
            <v>4.26</v>
          </cell>
          <cell r="J3181" t="str">
            <v>7B</v>
          </cell>
          <cell r="L3181" t="str">
            <v>IR</v>
          </cell>
        </row>
        <row r="3182">
          <cell r="A3182" t="str">
            <v>RCY</v>
          </cell>
          <cell r="D3182">
            <v>8</v>
          </cell>
          <cell r="G3182">
            <v>3.82</v>
          </cell>
          <cell r="J3182" t="str">
            <v>7B</v>
          </cell>
          <cell r="L3182" t="str">
            <v>IR</v>
          </cell>
        </row>
        <row r="3183">
          <cell r="A3183" t="str">
            <v>RCY</v>
          </cell>
          <cell r="D3183">
            <v>9</v>
          </cell>
          <cell r="G3183">
            <v>3.02</v>
          </cell>
          <cell r="J3183" t="str">
            <v>7B</v>
          </cell>
          <cell r="L3183" t="str">
            <v>IR</v>
          </cell>
        </row>
        <row r="3184">
          <cell r="A3184" t="str">
            <v>RCY</v>
          </cell>
          <cell r="D3184">
            <v>9</v>
          </cell>
          <cell r="G3184">
            <v>2.7</v>
          </cell>
          <cell r="J3184" t="str">
            <v>7B</v>
          </cell>
          <cell r="L3184" t="str">
            <v>IR</v>
          </cell>
        </row>
        <row r="3185">
          <cell r="A3185" t="str">
            <v>RCY</v>
          </cell>
          <cell r="D3185">
            <v>9</v>
          </cell>
          <cell r="G3185">
            <v>3.27</v>
          </cell>
          <cell r="J3185" t="str">
            <v>7B</v>
          </cell>
          <cell r="L3185" t="str">
            <v>IR</v>
          </cell>
        </row>
        <row r="3186">
          <cell r="A3186" t="str">
            <v>RCY</v>
          </cell>
          <cell r="D3186">
            <v>9</v>
          </cell>
          <cell r="G3186">
            <v>3.19</v>
          </cell>
          <cell r="J3186" t="str">
            <v>7B</v>
          </cell>
          <cell r="L3186" t="str">
            <v>IR</v>
          </cell>
        </row>
        <row r="3187">
          <cell r="A3187" t="str">
            <v>RCY</v>
          </cell>
          <cell r="D3187">
            <v>10</v>
          </cell>
          <cell r="G3187">
            <v>3.76</v>
          </cell>
          <cell r="J3187" t="str">
            <v>7B</v>
          </cell>
          <cell r="L3187" t="str">
            <v>IR</v>
          </cell>
        </row>
        <row r="3188">
          <cell r="A3188" t="str">
            <v>RCY</v>
          </cell>
          <cell r="D3188">
            <v>10</v>
          </cell>
          <cell r="G3188">
            <v>2.4300000000000002</v>
          </cell>
          <cell r="J3188" t="str">
            <v>7B</v>
          </cell>
          <cell r="L3188" t="str">
            <v>IR</v>
          </cell>
        </row>
        <row r="3189">
          <cell r="A3189" t="str">
            <v>RCY</v>
          </cell>
          <cell r="D3189">
            <v>10</v>
          </cell>
          <cell r="G3189">
            <v>1.96</v>
          </cell>
          <cell r="J3189" t="str">
            <v>7B</v>
          </cell>
          <cell r="L3189" t="str">
            <v>IR</v>
          </cell>
        </row>
        <row r="3190">
          <cell r="A3190" t="str">
            <v>RCY</v>
          </cell>
          <cell r="D3190">
            <v>10</v>
          </cell>
          <cell r="G3190">
            <v>2.29</v>
          </cell>
          <cell r="J3190" t="str">
            <v>7B</v>
          </cell>
          <cell r="L3190" t="str">
            <v>IR</v>
          </cell>
        </row>
        <row r="3191">
          <cell r="A3191" t="str">
            <v>RCY</v>
          </cell>
          <cell r="D3191">
            <v>11</v>
          </cell>
          <cell r="G3191">
            <v>2.76</v>
          </cell>
          <cell r="J3191" t="str">
            <v>7B</v>
          </cell>
          <cell r="L3191" t="str">
            <v>IR</v>
          </cell>
        </row>
        <row r="3192">
          <cell r="A3192" t="str">
            <v>RCY</v>
          </cell>
          <cell r="D3192">
            <v>11</v>
          </cell>
          <cell r="G3192">
            <v>2.75</v>
          </cell>
          <cell r="J3192" t="str">
            <v>7B</v>
          </cell>
          <cell r="L3192" t="str">
            <v>IR</v>
          </cell>
        </row>
        <row r="3193">
          <cell r="A3193" t="str">
            <v>RCY</v>
          </cell>
          <cell r="D3193">
            <v>11</v>
          </cell>
          <cell r="G3193">
            <v>1.95</v>
          </cell>
          <cell r="J3193" t="str">
            <v>7B</v>
          </cell>
          <cell r="L3193" t="str">
            <v>IR</v>
          </cell>
        </row>
        <row r="3194">
          <cell r="A3194" t="str">
            <v>RCY</v>
          </cell>
          <cell r="D3194">
            <v>11</v>
          </cell>
          <cell r="G3194">
            <v>2.1800000000000002</v>
          </cell>
          <cell r="J3194" t="str">
            <v>7B</v>
          </cell>
          <cell r="L3194" t="str">
            <v>IR</v>
          </cell>
        </row>
        <row r="3195">
          <cell r="A3195" t="str">
            <v>RCY</v>
          </cell>
          <cell r="D3195">
            <v>11</v>
          </cell>
          <cell r="G3195">
            <v>1.36</v>
          </cell>
          <cell r="J3195" t="str">
            <v>7B</v>
          </cell>
          <cell r="L3195" t="str">
            <v>IR</v>
          </cell>
        </row>
        <row r="3196">
          <cell r="A3196" t="str">
            <v>RCY</v>
          </cell>
          <cell r="D3196">
            <v>12</v>
          </cell>
          <cell r="G3196">
            <v>2.8</v>
          </cell>
          <cell r="J3196" t="str">
            <v>7B</v>
          </cell>
          <cell r="L3196" t="str">
            <v>IR</v>
          </cell>
        </row>
        <row r="3197">
          <cell r="A3197" t="str">
            <v>RCY</v>
          </cell>
          <cell r="D3197">
            <v>12</v>
          </cell>
          <cell r="G3197">
            <v>3.17</v>
          </cell>
          <cell r="J3197" t="str">
            <v>7B</v>
          </cell>
          <cell r="L3197" t="str">
            <v>IR</v>
          </cell>
        </row>
        <row r="3198">
          <cell r="A3198" t="str">
            <v>RCY</v>
          </cell>
          <cell r="D3198">
            <v>12</v>
          </cell>
          <cell r="G3198">
            <v>2.21</v>
          </cell>
          <cell r="J3198" t="str">
            <v>7B</v>
          </cell>
          <cell r="L3198" t="str">
            <v>IR</v>
          </cell>
        </row>
        <row r="3199">
          <cell r="A3199" t="str">
            <v>RCY</v>
          </cell>
          <cell r="D3199">
            <v>1</v>
          </cell>
          <cell r="G3199">
            <v>2.81</v>
          </cell>
          <cell r="J3199" t="str">
            <v>7B</v>
          </cell>
          <cell r="L3199" t="str">
            <v>IR</v>
          </cell>
        </row>
        <row r="3200">
          <cell r="A3200" t="str">
            <v>RCY</v>
          </cell>
          <cell r="D3200">
            <v>2</v>
          </cell>
          <cell r="G3200">
            <v>2.68</v>
          </cell>
          <cell r="J3200" t="str">
            <v>7B</v>
          </cell>
          <cell r="L3200" t="str">
            <v>IR</v>
          </cell>
        </row>
        <row r="3201">
          <cell r="A3201" t="str">
            <v>RCY</v>
          </cell>
          <cell r="D3201">
            <v>3</v>
          </cell>
          <cell r="G3201">
            <v>2.4900000000000002</v>
          </cell>
          <cell r="J3201" t="str">
            <v>7B</v>
          </cell>
          <cell r="L3201" t="str">
            <v>IR</v>
          </cell>
        </row>
        <row r="3202">
          <cell r="A3202" t="str">
            <v>RCY</v>
          </cell>
          <cell r="D3202">
            <v>5</v>
          </cell>
          <cell r="G3202">
            <v>2.04</v>
          </cell>
          <cell r="J3202" t="str">
            <v>7B</v>
          </cell>
          <cell r="L3202" t="str">
            <v>IR</v>
          </cell>
        </row>
        <row r="3203">
          <cell r="A3203" t="str">
            <v>RCY</v>
          </cell>
          <cell r="D3203">
            <v>5</v>
          </cell>
          <cell r="G3203">
            <v>2.44</v>
          </cell>
          <cell r="J3203" t="str">
            <v>7B</v>
          </cell>
          <cell r="L3203" t="str">
            <v>IR</v>
          </cell>
        </row>
        <row r="3204">
          <cell r="A3204" t="str">
            <v>RCY</v>
          </cell>
          <cell r="D3204">
            <v>6</v>
          </cell>
          <cell r="G3204">
            <v>2.36</v>
          </cell>
          <cell r="J3204" t="str">
            <v>7B</v>
          </cell>
          <cell r="L3204" t="str">
            <v>IR</v>
          </cell>
        </row>
        <row r="3205">
          <cell r="A3205" t="str">
            <v>RCY</v>
          </cell>
          <cell r="D3205">
            <v>7</v>
          </cell>
          <cell r="G3205">
            <v>1.45</v>
          </cell>
          <cell r="J3205" t="str">
            <v>7B</v>
          </cell>
          <cell r="L3205" t="str">
            <v>IR</v>
          </cell>
        </row>
        <row r="3206">
          <cell r="A3206" t="str">
            <v>RCY</v>
          </cell>
          <cell r="D3206">
            <v>8</v>
          </cell>
          <cell r="G3206">
            <v>2.67</v>
          </cell>
          <cell r="J3206" t="str">
            <v>7B</v>
          </cell>
          <cell r="L3206" t="str">
            <v>IR</v>
          </cell>
        </row>
        <row r="3207">
          <cell r="A3207" t="str">
            <v>RCY</v>
          </cell>
          <cell r="D3207">
            <v>8</v>
          </cell>
          <cell r="G3207">
            <v>2.3199999999999998</v>
          </cell>
          <cell r="J3207" t="str">
            <v>7B</v>
          </cell>
          <cell r="L3207" t="str">
            <v>IR</v>
          </cell>
        </row>
        <row r="3208">
          <cell r="A3208" t="str">
            <v>RCY</v>
          </cell>
          <cell r="D3208">
            <v>9</v>
          </cell>
          <cell r="G3208">
            <v>1.89</v>
          </cell>
          <cell r="J3208" t="str">
            <v>7B</v>
          </cell>
          <cell r="L3208" t="str">
            <v>IR</v>
          </cell>
        </row>
        <row r="3209">
          <cell r="A3209" t="str">
            <v>RCY</v>
          </cell>
          <cell r="D3209">
            <v>10</v>
          </cell>
          <cell r="G3209">
            <v>2.36</v>
          </cell>
          <cell r="J3209" t="str">
            <v>7B</v>
          </cell>
          <cell r="L3209" t="str">
            <v>IR</v>
          </cell>
        </row>
        <row r="3210">
          <cell r="A3210" t="str">
            <v>RCY</v>
          </cell>
          <cell r="D3210">
            <v>11</v>
          </cell>
          <cell r="G3210">
            <v>2.21</v>
          </cell>
          <cell r="J3210" t="str">
            <v>7B</v>
          </cell>
          <cell r="L3210" t="str">
            <v>IR</v>
          </cell>
        </row>
        <row r="3211">
          <cell r="A3211" t="str">
            <v>RCY</v>
          </cell>
          <cell r="D3211">
            <v>12</v>
          </cell>
          <cell r="G3211">
            <v>2.93</v>
          </cell>
          <cell r="J3211" t="str">
            <v>7B</v>
          </cell>
          <cell r="L3211" t="str">
            <v>IR</v>
          </cell>
        </row>
        <row r="3212">
          <cell r="A3212" t="str">
            <v>YW</v>
          </cell>
          <cell r="D3212">
            <v>1</v>
          </cell>
          <cell r="G3212">
            <v>7.66</v>
          </cell>
          <cell r="J3212" t="str">
            <v>7B</v>
          </cell>
          <cell r="L3212" t="str">
            <v>IR</v>
          </cell>
        </row>
        <row r="3213">
          <cell r="A3213" t="str">
            <v>YW</v>
          </cell>
          <cell r="D3213">
            <v>2</v>
          </cell>
          <cell r="G3213">
            <v>5.57</v>
          </cell>
          <cell r="J3213" t="str">
            <v>7B</v>
          </cell>
          <cell r="L3213" t="str">
            <v>IR</v>
          </cell>
        </row>
        <row r="3214">
          <cell r="A3214" t="str">
            <v>YW</v>
          </cell>
          <cell r="D3214">
            <v>2</v>
          </cell>
          <cell r="G3214">
            <v>5.94</v>
          </cell>
          <cell r="J3214" t="str">
            <v>7B</v>
          </cell>
          <cell r="L3214" t="str">
            <v>IR</v>
          </cell>
        </row>
        <row r="3215">
          <cell r="A3215" t="str">
            <v>YW</v>
          </cell>
          <cell r="D3215">
            <v>3</v>
          </cell>
          <cell r="G3215">
            <v>5.0199999999999996</v>
          </cell>
          <cell r="J3215" t="str">
            <v>7B</v>
          </cell>
          <cell r="L3215" t="str">
            <v>IR</v>
          </cell>
        </row>
        <row r="3216">
          <cell r="A3216" t="str">
            <v>YW</v>
          </cell>
          <cell r="D3216">
            <v>3</v>
          </cell>
          <cell r="G3216">
            <v>4.4800000000000004</v>
          </cell>
          <cell r="J3216" t="str">
            <v>7B</v>
          </cell>
          <cell r="L3216" t="str">
            <v>IR</v>
          </cell>
        </row>
        <row r="3217">
          <cell r="A3217" t="str">
            <v>YW</v>
          </cell>
          <cell r="D3217">
            <v>4</v>
          </cell>
          <cell r="G3217">
            <v>5.73</v>
          </cell>
          <cell r="J3217" t="str">
            <v>7B</v>
          </cell>
          <cell r="L3217" t="str">
            <v>IR</v>
          </cell>
        </row>
        <row r="3218">
          <cell r="A3218" t="str">
            <v>YW</v>
          </cell>
          <cell r="D3218">
            <v>4</v>
          </cell>
          <cell r="G3218">
            <v>3.9</v>
          </cell>
          <cell r="J3218" t="str">
            <v>7B</v>
          </cell>
          <cell r="L3218" t="str">
            <v>IR</v>
          </cell>
        </row>
        <row r="3219">
          <cell r="A3219" t="str">
            <v>YW</v>
          </cell>
          <cell r="D3219">
            <v>4</v>
          </cell>
          <cell r="G3219">
            <v>3.91</v>
          </cell>
          <cell r="J3219" t="str">
            <v>7B</v>
          </cell>
          <cell r="L3219" t="str">
            <v>IR</v>
          </cell>
        </row>
        <row r="3220">
          <cell r="A3220" t="str">
            <v>YW</v>
          </cell>
          <cell r="D3220">
            <v>5</v>
          </cell>
          <cell r="G3220">
            <v>6.85</v>
          </cell>
          <cell r="J3220" t="str">
            <v>7B</v>
          </cell>
          <cell r="L3220" t="str">
            <v>IR</v>
          </cell>
        </row>
        <row r="3221">
          <cell r="A3221" t="str">
            <v>YW</v>
          </cell>
          <cell r="D3221">
            <v>6</v>
          </cell>
          <cell r="G3221">
            <v>4.9000000000000004</v>
          </cell>
          <cell r="J3221" t="str">
            <v>7B</v>
          </cell>
          <cell r="L3221" t="str">
            <v>IR</v>
          </cell>
        </row>
        <row r="3222">
          <cell r="A3222" t="str">
            <v>YW</v>
          </cell>
          <cell r="D3222">
            <v>6</v>
          </cell>
          <cell r="G3222">
            <v>4.3899999999999997</v>
          </cell>
          <cell r="J3222" t="str">
            <v>7B</v>
          </cell>
          <cell r="L3222" t="str">
            <v>IR</v>
          </cell>
        </row>
        <row r="3223">
          <cell r="A3223" t="str">
            <v>YW</v>
          </cell>
          <cell r="D3223">
            <v>6</v>
          </cell>
          <cell r="G3223">
            <v>3.12</v>
          </cell>
          <cell r="J3223" t="str">
            <v>7B</v>
          </cell>
          <cell r="L3223" t="str">
            <v>IR</v>
          </cell>
        </row>
        <row r="3224">
          <cell r="A3224" t="str">
            <v>YW</v>
          </cell>
          <cell r="D3224">
            <v>7</v>
          </cell>
          <cell r="G3224">
            <v>5.67</v>
          </cell>
          <cell r="J3224" t="str">
            <v>7B</v>
          </cell>
          <cell r="L3224" t="str">
            <v>IR</v>
          </cell>
        </row>
        <row r="3225">
          <cell r="A3225" t="str">
            <v>YW</v>
          </cell>
          <cell r="D3225">
            <v>7</v>
          </cell>
          <cell r="G3225">
            <v>3.22</v>
          </cell>
          <cell r="J3225" t="str">
            <v>7B</v>
          </cell>
          <cell r="L3225" t="str">
            <v>IR</v>
          </cell>
        </row>
        <row r="3226">
          <cell r="A3226" t="str">
            <v>YW</v>
          </cell>
          <cell r="D3226">
            <v>7</v>
          </cell>
          <cell r="G3226">
            <v>5.89</v>
          </cell>
          <cell r="J3226" t="str">
            <v>7B</v>
          </cell>
          <cell r="L3226" t="str">
            <v>IR</v>
          </cell>
        </row>
        <row r="3227">
          <cell r="A3227" t="str">
            <v>YW</v>
          </cell>
          <cell r="D3227">
            <v>8</v>
          </cell>
          <cell r="G3227">
            <v>3.08</v>
          </cell>
          <cell r="J3227" t="str">
            <v>7B</v>
          </cell>
          <cell r="L3227" t="str">
            <v>IR</v>
          </cell>
        </row>
        <row r="3228">
          <cell r="A3228" t="str">
            <v>YW</v>
          </cell>
          <cell r="D3228">
            <v>8</v>
          </cell>
          <cell r="G3228">
            <v>4.08</v>
          </cell>
          <cell r="J3228" t="str">
            <v>7B</v>
          </cell>
          <cell r="L3228" t="str">
            <v>IR</v>
          </cell>
        </row>
        <row r="3229">
          <cell r="A3229" t="str">
            <v>YW</v>
          </cell>
          <cell r="D3229">
            <v>9</v>
          </cell>
          <cell r="G3229">
            <v>2.57</v>
          </cell>
          <cell r="J3229" t="str">
            <v>7B</v>
          </cell>
          <cell r="L3229" t="str">
            <v>IR</v>
          </cell>
        </row>
        <row r="3230">
          <cell r="A3230" t="str">
            <v>YW</v>
          </cell>
          <cell r="D3230">
            <v>9</v>
          </cell>
          <cell r="G3230">
            <v>2.0499999999999998</v>
          </cell>
          <cell r="J3230" t="str">
            <v>7B</v>
          </cell>
          <cell r="L3230" t="str">
            <v>IR</v>
          </cell>
        </row>
        <row r="3231">
          <cell r="A3231" t="str">
            <v>YW</v>
          </cell>
          <cell r="D3231">
            <v>9</v>
          </cell>
          <cell r="G3231">
            <v>2.74</v>
          </cell>
          <cell r="J3231" t="str">
            <v>7B</v>
          </cell>
          <cell r="L3231" t="str">
            <v>IR</v>
          </cell>
        </row>
        <row r="3232">
          <cell r="A3232" t="str">
            <v>YW</v>
          </cell>
          <cell r="D3232">
            <v>10</v>
          </cell>
          <cell r="G3232">
            <v>3.63</v>
          </cell>
          <cell r="J3232" t="str">
            <v>7B</v>
          </cell>
          <cell r="L3232" t="str">
            <v>IR</v>
          </cell>
        </row>
        <row r="3233">
          <cell r="A3233" t="str">
            <v>YW</v>
          </cell>
          <cell r="D3233">
            <v>10</v>
          </cell>
          <cell r="G3233">
            <v>3.52</v>
          </cell>
          <cell r="J3233" t="str">
            <v>7B</v>
          </cell>
          <cell r="L3233" t="str">
            <v>IR</v>
          </cell>
        </row>
        <row r="3234">
          <cell r="A3234" t="str">
            <v>YW</v>
          </cell>
          <cell r="D3234">
            <v>11</v>
          </cell>
          <cell r="G3234">
            <v>7.1</v>
          </cell>
          <cell r="J3234" t="str">
            <v>7B</v>
          </cell>
          <cell r="L3234" t="str">
            <v>IR</v>
          </cell>
        </row>
        <row r="3235">
          <cell r="A3235" t="str">
            <v>YW</v>
          </cell>
          <cell r="D3235">
            <v>11</v>
          </cell>
          <cell r="G3235">
            <v>7.88</v>
          </cell>
          <cell r="J3235" t="str">
            <v>7B</v>
          </cell>
          <cell r="L3235" t="str">
            <v>IR</v>
          </cell>
        </row>
        <row r="3236">
          <cell r="A3236" t="str">
            <v>YW</v>
          </cell>
          <cell r="D3236">
            <v>11</v>
          </cell>
          <cell r="G3236">
            <v>5.25</v>
          </cell>
          <cell r="J3236" t="str">
            <v>7B</v>
          </cell>
          <cell r="L3236" t="str">
            <v>IR</v>
          </cell>
        </row>
        <row r="3237">
          <cell r="A3237" t="str">
            <v>YW</v>
          </cell>
          <cell r="D3237">
            <v>11</v>
          </cell>
          <cell r="G3237">
            <v>3.01</v>
          </cell>
          <cell r="J3237" t="str">
            <v>7B</v>
          </cell>
          <cell r="L3237" t="str">
            <v>IR</v>
          </cell>
        </row>
        <row r="3238">
          <cell r="A3238" t="str">
            <v>YW</v>
          </cell>
          <cell r="D3238">
            <v>12</v>
          </cell>
          <cell r="G3238">
            <v>7.16</v>
          </cell>
          <cell r="J3238" t="str">
            <v>7B</v>
          </cell>
          <cell r="L3238" t="str">
            <v>IR</v>
          </cell>
        </row>
        <row r="3239">
          <cell r="A3239" t="str">
            <v>YW</v>
          </cell>
          <cell r="D3239">
            <v>12</v>
          </cell>
          <cell r="G3239">
            <v>9.1999999999999993</v>
          </cell>
          <cell r="J3239" t="str">
            <v>7B</v>
          </cell>
          <cell r="L3239" t="str">
            <v>IR</v>
          </cell>
        </row>
        <row r="3240">
          <cell r="A3240" t="str">
            <v>RCY</v>
          </cell>
          <cell r="D3240">
            <v>1</v>
          </cell>
          <cell r="G3240">
            <v>2.63</v>
          </cell>
          <cell r="J3240" t="str">
            <v>7B</v>
          </cell>
          <cell r="L3240" t="str">
            <v>IR</v>
          </cell>
        </row>
        <row r="3241">
          <cell r="A3241" t="str">
            <v>RCY</v>
          </cell>
          <cell r="D3241">
            <v>5</v>
          </cell>
          <cell r="G3241">
            <v>1.32</v>
          </cell>
          <cell r="J3241" t="str">
            <v>7B</v>
          </cell>
          <cell r="L3241" t="str">
            <v>IR</v>
          </cell>
        </row>
        <row r="3242">
          <cell r="A3242" t="str">
            <v>RCY</v>
          </cell>
          <cell r="D3242">
            <v>7</v>
          </cell>
          <cell r="G3242">
            <v>2.16</v>
          </cell>
          <cell r="J3242" t="str">
            <v>7B</v>
          </cell>
          <cell r="L3242" t="str">
            <v>IR</v>
          </cell>
        </row>
        <row r="3243">
          <cell r="A3243" t="str">
            <v>RCY</v>
          </cell>
          <cell r="D3243">
            <v>11</v>
          </cell>
          <cell r="G3243">
            <v>0.85</v>
          </cell>
          <cell r="J3243" t="str">
            <v>7B</v>
          </cell>
          <cell r="L3243" t="str">
            <v>IR</v>
          </cell>
        </row>
        <row r="3244">
          <cell r="A3244" t="str">
            <v>RCY</v>
          </cell>
          <cell r="D3244">
            <v>1</v>
          </cell>
          <cell r="G3244">
            <v>2.04</v>
          </cell>
          <cell r="J3244" t="str">
            <v>7B</v>
          </cell>
          <cell r="L3244" t="str">
            <v>IR</v>
          </cell>
        </row>
        <row r="3245">
          <cell r="A3245" t="str">
            <v>RCY</v>
          </cell>
          <cell r="D3245">
            <v>1</v>
          </cell>
          <cell r="G3245">
            <v>1.17</v>
          </cell>
          <cell r="J3245" t="str">
            <v>7B</v>
          </cell>
          <cell r="L3245" t="str">
            <v>IR</v>
          </cell>
        </row>
        <row r="3246">
          <cell r="A3246" t="str">
            <v>RCY</v>
          </cell>
          <cell r="D3246">
            <v>2</v>
          </cell>
          <cell r="G3246">
            <v>2.73</v>
          </cell>
          <cell r="J3246" t="str">
            <v>7B</v>
          </cell>
          <cell r="L3246" t="str">
            <v>IR</v>
          </cell>
        </row>
        <row r="3247">
          <cell r="A3247" t="str">
            <v>RCY</v>
          </cell>
          <cell r="D3247">
            <v>2</v>
          </cell>
          <cell r="G3247">
            <v>2.31</v>
          </cell>
          <cell r="J3247" t="str">
            <v>7B</v>
          </cell>
          <cell r="L3247" t="str">
            <v>IR</v>
          </cell>
        </row>
        <row r="3248">
          <cell r="A3248" t="str">
            <v>RCY</v>
          </cell>
          <cell r="D3248">
            <v>3</v>
          </cell>
          <cell r="G3248">
            <v>2.63</v>
          </cell>
          <cell r="J3248" t="str">
            <v>7B</v>
          </cell>
          <cell r="L3248" t="str">
            <v>IR</v>
          </cell>
        </row>
        <row r="3249">
          <cell r="A3249" t="str">
            <v>RCY</v>
          </cell>
          <cell r="D3249">
            <v>4</v>
          </cell>
          <cell r="G3249">
            <v>2.1</v>
          </cell>
          <cell r="J3249" t="str">
            <v>7B</v>
          </cell>
          <cell r="L3249" t="str">
            <v>IR</v>
          </cell>
        </row>
        <row r="3250">
          <cell r="A3250" t="str">
            <v>RCY</v>
          </cell>
          <cell r="D3250">
            <v>4</v>
          </cell>
          <cell r="G3250">
            <v>2.1</v>
          </cell>
          <cell r="J3250" t="str">
            <v>7B</v>
          </cell>
          <cell r="L3250" t="str">
            <v>IR</v>
          </cell>
        </row>
        <row r="3251">
          <cell r="A3251" t="str">
            <v>RCY</v>
          </cell>
          <cell r="D3251">
            <v>4</v>
          </cell>
          <cell r="G3251">
            <v>1.9</v>
          </cell>
          <cell r="J3251" t="str">
            <v>7B</v>
          </cell>
          <cell r="L3251" t="str">
            <v>IR</v>
          </cell>
        </row>
        <row r="3252">
          <cell r="A3252" t="str">
            <v>RCY</v>
          </cell>
          <cell r="D3252">
            <v>5</v>
          </cell>
          <cell r="G3252">
            <v>2.25</v>
          </cell>
          <cell r="J3252" t="str">
            <v>7B</v>
          </cell>
          <cell r="L3252" t="str">
            <v>IR</v>
          </cell>
        </row>
        <row r="3253">
          <cell r="A3253" t="str">
            <v>RCY</v>
          </cell>
          <cell r="D3253">
            <v>5</v>
          </cell>
          <cell r="G3253">
            <v>1.42</v>
          </cell>
          <cell r="J3253" t="str">
            <v>7B</v>
          </cell>
          <cell r="L3253" t="str">
            <v>IR</v>
          </cell>
        </row>
        <row r="3254">
          <cell r="A3254" t="str">
            <v>RCY</v>
          </cell>
          <cell r="D3254">
            <v>6</v>
          </cell>
          <cell r="G3254">
            <v>1.83</v>
          </cell>
          <cell r="J3254" t="str">
            <v>7B</v>
          </cell>
          <cell r="L3254" t="str">
            <v>IR</v>
          </cell>
        </row>
        <row r="3255">
          <cell r="A3255" t="str">
            <v>RCY</v>
          </cell>
          <cell r="D3255">
            <v>6</v>
          </cell>
          <cell r="G3255">
            <v>2.44</v>
          </cell>
          <cell r="J3255" t="str">
            <v>7B</v>
          </cell>
          <cell r="L3255" t="str">
            <v>IR</v>
          </cell>
        </row>
        <row r="3256">
          <cell r="A3256" t="str">
            <v>RCY</v>
          </cell>
          <cell r="D3256">
            <v>6</v>
          </cell>
          <cell r="G3256">
            <v>0.17</v>
          </cell>
          <cell r="J3256" t="str">
            <v>7B</v>
          </cell>
          <cell r="L3256" t="str">
            <v>IR</v>
          </cell>
        </row>
        <row r="3257">
          <cell r="A3257" t="str">
            <v>RCY</v>
          </cell>
          <cell r="D3257">
            <v>7</v>
          </cell>
          <cell r="G3257">
            <v>2.0499999999999998</v>
          </cell>
          <cell r="J3257" t="str">
            <v>7B</v>
          </cell>
          <cell r="L3257" t="str">
            <v>IR</v>
          </cell>
        </row>
        <row r="3258">
          <cell r="A3258" t="str">
            <v>RCY</v>
          </cell>
          <cell r="D3258">
            <v>7</v>
          </cell>
          <cell r="G3258">
            <v>0.75</v>
          </cell>
          <cell r="J3258" t="str">
            <v>7B</v>
          </cell>
          <cell r="L3258" t="str">
            <v>IR</v>
          </cell>
        </row>
        <row r="3259">
          <cell r="A3259" t="str">
            <v>RCY</v>
          </cell>
          <cell r="D3259">
            <v>8</v>
          </cell>
          <cell r="G3259">
            <v>1.96</v>
          </cell>
          <cell r="J3259" t="str">
            <v>7B</v>
          </cell>
          <cell r="L3259" t="str">
            <v>IR</v>
          </cell>
        </row>
        <row r="3260">
          <cell r="A3260" t="str">
            <v>RCY</v>
          </cell>
          <cell r="D3260">
            <v>8</v>
          </cell>
          <cell r="G3260">
            <v>2.76</v>
          </cell>
          <cell r="J3260" t="str">
            <v>7B</v>
          </cell>
          <cell r="L3260" t="str">
            <v>IR</v>
          </cell>
        </row>
        <row r="3261">
          <cell r="A3261" t="str">
            <v>RCY</v>
          </cell>
          <cell r="D3261">
            <v>9</v>
          </cell>
          <cell r="G3261">
            <v>1.36</v>
          </cell>
          <cell r="J3261" t="str">
            <v>7B</v>
          </cell>
          <cell r="L3261" t="str">
            <v>IR</v>
          </cell>
        </row>
        <row r="3262">
          <cell r="A3262" t="str">
            <v>RCY</v>
          </cell>
          <cell r="D3262">
            <v>9</v>
          </cell>
          <cell r="G3262">
            <v>2.14</v>
          </cell>
          <cell r="J3262" t="str">
            <v>7B</v>
          </cell>
          <cell r="L3262" t="str">
            <v>IR</v>
          </cell>
        </row>
        <row r="3263">
          <cell r="A3263" t="str">
            <v>RCY</v>
          </cell>
          <cell r="D3263">
            <v>9</v>
          </cell>
          <cell r="G3263">
            <v>2.4500000000000002</v>
          </cell>
          <cell r="J3263" t="str">
            <v>7B</v>
          </cell>
          <cell r="L3263" t="str">
            <v>IR</v>
          </cell>
        </row>
        <row r="3264">
          <cell r="A3264" t="str">
            <v>RCY</v>
          </cell>
          <cell r="D3264">
            <v>10</v>
          </cell>
          <cell r="G3264">
            <v>2.5099999999999998</v>
          </cell>
          <cell r="J3264" t="str">
            <v>7B</v>
          </cell>
          <cell r="L3264" t="str">
            <v>IR</v>
          </cell>
        </row>
        <row r="3265">
          <cell r="A3265" t="str">
            <v>RCY</v>
          </cell>
          <cell r="D3265">
            <v>11</v>
          </cell>
          <cell r="G3265">
            <v>3.09</v>
          </cell>
          <cell r="J3265" t="str">
            <v>7B</v>
          </cell>
          <cell r="L3265" t="str">
            <v>IR</v>
          </cell>
        </row>
        <row r="3266">
          <cell r="A3266" t="str">
            <v>RCY</v>
          </cell>
          <cell r="D3266">
            <v>12</v>
          </cell>
          <cell r="G3266">
            <v>3.76</v>
          </cell>
          <cell r="J3266" t="str">
            <v>7B</v>
          </cell>
          <cell r="L3266" t="str">
            <v>IR</v>
          </cell>
        </row>
        <row r="3267">
          <cell r="A3267" t="str">
            <v>RCY</v>
          </cell>
          <cell r="D3267">
            <v>1</v>
          </cell>
          <cell r="G3267">
            <v>1.66</v>
          </cell>
          <cell r="J3267">
            <v>72</v>
          </cell>
          <cell r="L3267" t="str">
            <v>IR</v>
          </cell>
        </row>
        <row r="3268">
          <cell r="A3268" t="str">
            <v>RCY</v>
          </cell>
          <cell r="D3268">
            <v>1</v>
          </cell>
          <cell r="G3268">
            <v>0.91</v>
          </cell>
          <cell r="J3268">
            <v>72</v>
          </cell>
          <cell r="L3268" t="str">
            <v>IR</v>
          </cell>
        </row>
        <row r="3269">
          <cell r="A3269" t="str">
            <v>RCY</v>
          </cell>
          <cell r="D3269">
            <v>1</v>
          </cell>
          <cell r="G3269">
            <v>0.71</v>
          </cell>
          <cell r="J3269">
            <v>72</v>
          </cell>
          <cell r="L3269" t="str">
            <v>IR</v>
          </cell>
        </row>
        <row r="3270">
          <cell r="A3270" t="str">
            <v>RCY</v>
          </cell>
          <cell r="D3270">
            <v>1</v>
          </cell>
          <cell r="G3270">
            <v>1.35</v>
          </cell>
          <cell r="J3270">
            <v>72</v>
          </cell>
          <cell r="L3270" t="str">
            <v>IR</v>
          </cell>
        </row>
        <row r="3271">
          <cell r="A3271" t="str">
            <v>RCY</v>
          </cell>
          <cell r="D3271">
            <v>1</v>
          </cell>
          <cell r="G3271">
            <v>1.1000000000000001</v>
          </cell>
          <cell r="J3271">
            <v>72</v>
          </cell>
          <cell r="L3271" t="str">
            <v>IR</v>
          </cell>
        </row>
        <row r="3272">
          <cell r="A3272" t="str">
            <v>RCY</v>
          </cell>
          <cell r="D3272">
            <v>1</v>
          </cell>
          <cell r="G3272">
            <v>0.86</v>
          </cell>
          <cell r="J3272">
            <v>72</v>
          </cell>
          <cell r="L3272" t="str">
            <v>IR</v>
          </cell>
        </row>
        <row r="3273">
          <cell r="A3273" t="str">
            <v>RCY</v>
          </cell>
          <cell r="D3273">
            <v>1</v>
          </cell>
          <cell r="G3273">
            <v>0.73</v>
          </cell>
          <cell r="J3273">
            <v>72</v>
          </cell>
          <cell r="L3273" t="str">
            <v>IR</v>
          </cell>
        </row>
        <row r="3274">
          <cell r="A3274" t="str">
            <v>RCY</v>
          </cell>
          <cell r="D3274">
            <v>1</v>
          </cell>
          <cell r="G3274">
            <v>1.37</v>
          </cell>
          <cell r="J3274">
            <v>72</v>
          </cell>
          <cell r="L3274" t="str">
            <v>IR</v>
          </cell>
        </row>
        <row r="3275">
          <cell r="A3275" t="str">
            <v>RCY</v>
          </cell>
          <cell r="D3275">
            <v>1</v>
          </cell>
          <cell r="G3275">
            <v>1.6</v>
          </cell>
          <cell r="J3275">
            <v>72</v>
          </cell>
          <cell r="L3275" t="str">
            <v>IR</v>
          </cell>
        </row>
        <row r="3276">
          <cell r="A3276" t="str">
            <v>RCY</v>
          </cell>
          <cell r="D3276">
            <v>1</v>
          </cell>
          <cell r="G3276">
            <v>2.02</v>
          </cell>
          <cell r="J3276">
            <v>72</v>
          </cell>
          <cell r="L3276" t="str">
            <v>IR</v>
          </cell>
        </row>
        <row r="3277">
          <cell r="A3277" t="str">
            <v>RCY</v>
          </cell>
          <cell r="D3277">
            <v>1</v>
          </cell>
          <cell r="G3277">
            <v>1.53</v>
          </cell>
          <cell r="J3277">
            <v>72</v>
          </cell>
          <cell r="L3277" t="str">
            <v>IR</v>
          </cell>
        </row>
        <row r="3278">
          <cell r="A3278" t="str">
            <v>RCY</v>
          </cell>
          <cell r="D3278">
            <v>1</v>
          </cell>
          <cell r="G3278">
            <v>0.82</v>
          </cell>
          <cell r="J3278">
            <v>72</v>
          </cell>
          <cell r="L3278" t="str">
            <v>IR</v>
          </cell>
        </row>
        <row r="3279">
          <cell r="A3279" t="str">
            <v>RCY</v>
          </cell>
          <cell r="D3279">
            <v>1</v>
          </cell>
          <cell r="G3279">
            <v>1.51</v>
          </cell>
          <cell r="J3279">
            <v>72</v>
          </cell>
          <cell r="L3279" t="str">
            <v>IR</v>
          </cell>
        </row>
        <row r="3280">
          <cell r="A3280" t="str">
            <v>RCY</v>
          </cell>
          <cell r="D3280">
            <v>1</v>
          </cell>
          <cell r="G3280">
            <v>2.06</v>
          </cell>
          <cell r="J3280">
            <v>72</v>
          </cell>
          <cell r="L3280" t="str">
            <v>IR</v>
          </cell>
        </row>
        <row r="3281">
          <cell r="A3281" t="str">
            <v>RCY</v>
          </cell>
          <cell r="D3281">
            <v>1</v>
          </cell>
          <cell r="G3281">
            <v>1.3</v>
          </cell>
          <cell r="J3281">
            <v>72</v>
          </cell>
          <cell r="L3281" t="str">
            <v>IR</v>
          </cell>
        </row>
        <row r="3282">
          <cell r="A3282" t="str">
            <v>RCY</v>
          </cell>
          <cell r="D3282">
            <v>1</v>
          </cell>
          <cell r="G3282">
            <v>1.35</v>
          </cell>
          <cell r="J3282">
            <v>72</v>
          </cell>
          <cell r="L3282" t="str">
            <v>IR</v>
          </cell>
        </row>
        <row r="3283">
          <cell r="A3283" t="str">
            <v>RCY</v>
          </cell>
          <cell r="D3283">
            <v>1</v>
          </cell>
          <cell r="G3283">
            <v>0.95</v>
          </cell>
          <cell r="J3283">
            <v>72</v>
          </cell>
          <cell r="L3283" t="str">
            <v>IR</v>
          </cell>
        </row>
        <row r="3284">
          <cell r="A3284" t="str">
            <v>RCY</v>
          </cell>
          <cell r="D3284">
            <v>1</v>
          </cell>
          <cell r="G3284">
            <v>0.46</v>
          </cell>
          <cell r="J3284">
            <v>72</v>
          </cell>
          <cell r="L3284" t="str">
            <v>IR</v>
          </cell>
        </row>
        <row r="3285">
          <cell r="A3285" t="str">
            <v>RCY</v>
          </cell>
          <cell r="D3285">
            <v>1</v>
          </cell>
          <cell r="G3285">
            <v>1.1000000000000001</v>
          </cell>
          <cell r="J3285">
            <v>72</v>
          </cell>
          <cell r="L3285" t="str">
            <v>IR</v>
          </cell>
        </row>
        <row r="3286">
          <cell r="A3286" t="str">
            <v>RCY</v>
          </cell>
          <cell r="D3286">
            <v>1</v>
          </cell>
          <cell r="G3286">
            <v>0.68</v>
          </cell>
          <cell r="J3286">
            <v>72</v>
          </cell>
          <cell r="L3286" t="str">
            <v>IR</v>
          </cell>
        </row>
        <row r="3287">
          <cell r="A3287" t="str">
            <v>RCY</v>
          </cell>
          <cell r="D3287">
            <v>1</v>
          </cell>
          <cell r="G3287">
            <v>1.27</v>
          </cell>
          <cell r="J3287">
            <v>72</v>
          </cell>
          <cell r="L3287" t="str">
            <v>IR</v>
          </cell>
        </row>
        <row r="3288">
          <cell r="A3288" t="str">
            <v>RCY</v>
          </cell>
          <cell r="D3288">
            <v>1</v>
          </cell>
          <cell r="G3288">
            <v>0.55000000000000004</v>
          </cell>
          <cell r="J3288">
            <v>72</v>
          </cell>
          <cell r="L3288" t="str">
            <v>IR</v>
          </cell>
        </row>
        <row r="3289">
          <cell r="A3289" t="str">
            <v>RCY</v>
          </cell>
          <cell r="D3289">
            <v>1</v>
          </cell>
          <cell r="G3289">
            <v>1.54</v>
          </cell>
          <cell r="J3289">
            <v>72</v>
          </cell>
          <cell r="L3289" t="str">
            <v>IR</v>
          </cell>
        </row>
        <row r="3290">
          <cell r="A3290" t="str">
            <v>RCY</v>
          </cell>
          <cell r="D3290">
            <v>1</v>
          </cell>
          <cell r="G3290">
            <v>1.06</v>
          </cell>
          <cell r="J3290">
            <v>72</v>
          </cell>
          <cell r="L3290" t="str">
            <v>IR</v>
          </cell>
        </row>
        <row r="3291">
          <cell r="A3291" t="str">
            <v>RCY</v>
          </cell>
          <cell r="D3291">
            <v>1</v>
          </cell>
          <cell r="G3291">
            <v>0.99</v>
          </cell>
          <cell r="J3291">
            <v>72</v>
          </cell>
          <cell r="L3291" t="str">
            <v>IR</v>
          </cell>
        </row>
        <row r="3292">
          <cell r="A3292" t="str">
            <v>RCY</v>
          </cell>
          <cell r="D3292">
            <v>1</v>
          </cell>
          <cell r="G3292">
            <v>0.84</v>
          </cell>
          <cell r="J3292">
            <v>72</v>
          </cell>
          <cell r="L3292" t="str">
            <v>IR</v>
          </cell>
        </row>
        <row r="3293">
          <cell r="A3293" t="str">
            <v>RCY</v>
          </cell>
          <cell r="D3293">
            <v>1</v>
          </cell>
          <cell r="G3293">
            <v>0.86</v>
          </cell>
          <cell r="J3293">
            <v>72</v>
          </cell>
          <cell r="L3293" t="str">
            <v>IR</v>
          </cell>
        </row>
        <row r="3294">
          <cell r="A3294" t="str">
            <v>RCY</v>
          </cell>
          <cell r="D3294">
            <v>1</v>
          </cell>
          <cell r="G3294">
            <v>0.83</v>
          </cell>
          <cell r="J3294">
            <v>72</v>
          </cell>
          <cell r="L3294" t="str">
            <v>IR</v>
          </cell>
        </row>
        <row r="3295">
          <cell r="A3295" t="str">
            <v>RCY</v>
          </cell>
          <cell r="D3295">
            <v>1</v>
          </cell>
          <cell r="G3295">
            <v>0.95</v>
          </cell>
          <cell r="J3295">
            <v>72</v>
          </cell>
          <cell r="L3295" t="str">
            <v>IR</v>
          </cell>
        </row>
        <row r="3296">
          <cell r="A3296" t="str">
            <v>RCY</v>
          </cell>
          <cell r="D3296">
            <v>1</v>
          </cell>
          <cell r="G3296">
            <v>0.56999999999999995</v>
          </cell>
          <cell r="J3296">
            <v>72</v>
          </cell>
          <cell r="L3296" t="str">
            <v>IR</v>
          </cell>
        </row>
        <row r="3297">
          <cell r="A3297" t="str">
            <v>RCY</v>
          </cell>
          <cell r="D3297">
            <v>1</v>
          </cell>
          <cell r="G3297">
            <v>0.77</v>
          </cell>
          <cell r="J3297">
            <v>72</v>
          </cell>
          <cell r="L3297" t="str">
            <v>IR</v>
          </cell>
        </row>
        <row r="3298">
          <cell r="A3298" t="str">
            <v>RCY</v>
          </cell>
          <cell r="D3298">
            <v>1</v>
          </cell>
          <cell r="G3298">
            <v>0.64</v>
          </cell>
          <cell r="J3298">
            <v>72</v>
          </cell>
          <cell r="L3298" t="str">
            <v>IR</v>
          </cell>
        </row>
        <row r="3299">
          <cell r="A3299" t="str">
            <v>RCY</v>
          </cell>
          <cell r="D3299">
            <v>1</v>
          </cell>
          <cell r="G3299">
            <v>0.83</v>
          </cell>
          <cell r="J3299">
            <v>72</v>
          </cell>
          <cell r="L3299" t="str">
            <v>IR</v>
          </cell>
        </row>
        <row r="3300">
          <cell r="A3300" t="str">
            <v>RCY</v>
          </cell>
          <cell r="D3300">
            <v>1</v>
          </cell>
          <cell r="G3300">
            <v>0.96</v>
          </cell>
          <cell r="J3300">
            <v>72</v>
          </cell>
          <cell r="L3300" t="str">
            <v>IR</v>
          </cell>
        </row>
        <row r="3301">
          <cell r="A3301" t="str">
            <v>RCY</v>
          </cell>
          <cell r="D3301">
            <v>2</v>
          </cell>
          <cell r="G3301">
            <v>1.65</v>
          </cell>
          <cell r="J3301">
            <v>72</v>
          </cell>
          <cell r="L3301" t="str">
            <v>IR</v>
          </cell>
        </row>
        <row r="3302">
          <cell r="A3302" t="str">
            <v>RCY</v>
          </cell>
          <cell r="D3302">
            <v>2</v>
          </cell>
          <cell r="G3302">
            <v>1.06</v>
          </cell>
          <cell r="J3302">
            <v>72</v>
          </cell>
          <cell r="L3302" t="str">
            <v>IR</v>
          </cell>
        </row>
        <row r="3303">
          <cell r="A3303" t="str">
            <v>RCY</v>
          </cell>
          <cell r="D3303">
            <v>2</v>
          </cell>
          <cell r="G3303">
            <v>1.02</v>
          </cell>
          <cell r="J3303">
            <v>72</v>
          </cell>
          <cell r="L3303" t="str">
            <v>IR</v>
          </cell>
        </row>
        <row r="3304">
          <cell r="A3304" t="str">
            <v>RCY</v>
          </cell>
          <cell r="D3304">
            <v>2</v>
          </cell>
          <cell r="G3304">
            <v>0.72</v>
          </cell>
          <cell r="J3304">
            <v>72</v>
          </cell>
          <cell r="L3304" t="str">
            <v>IR</v>
          </cell>
        </row>
        <row r="3305">
          <cell r="A3305" t="str">
            <v>RCY</v>
          </cell>
          <cell r="D3305">
            <v>2</v>
          </cell>
          <cell r="G3305">
            <v>0.49</v>
          </cell>
          <cell r="J3305">
            <v>72</v>
          </cell>
          <cell r="L3305" t="str">
            <v>IR</v>
          </cell>
        </row>
        <row r="3306">
          <cell r="A3306" t="str">
            <v>RCY</v>
          </cell>
          <cell r="D3306">
            <v>2</v>
          </cell>
          <cell r="G3306">
            <v>0.56000000000000005</v>
          </cell>
          <cell r="J3306">
            <v>72</v>
          </cell>
          <cell r="L3306" t="str">
            <v>IR</v>
          </cell>
        </row>
        <row r="3307">
          <cell r="A3307" t="str">
            <v>RCY</v>
          </cell>
          <cell r="D3307">
            <v>2</v>
          </cell>
          <cell r="G3307">
            <v>0.55000000000000004</v>
          </cell>
          <cell r="J3307">
            <v>72</v>
          </cell>
          <cell r="L3307" t="str">
            <v>IR</v>
          </cell>
        </row>
        <row r="3308">
          <cell r="A3308" t="str">
            <v>RCY</v>
          </cell>
          <cell r="D3308">
            <v>2</v>
          </cell>
          <cell r="G3308">
            <v>1</v>
          </cell>
          <cell r="J3308">
            <v>72</v>
          </cell>
          <cell r="L3308" t="str">
            <v>IR</v>
          </cell>
        </row>
        <row r="3309">
          <cell r="A3309" t="str">
            <v>RCY</v>
          </cell>
          <cell r="D3309">
            <v>2</v>
          </cell>
          <cell r="G3309">
            <v>2.19</v>
          </cell>
          <cell r="J3309">
            <v>72</v>
          </cell>
          <cell r="L3309" t="str">
            <v>IR</v>
          </cell>
        </row>
        <row r="3310">
          <cell r="A3310" t="str">
            <v>RCY</v>
          </cell>
          <cell r="D3310">
            <v>2</v>
          </cell>
          <cell r="G3310">
            <v>1</v>
          </cell>
          <cell r="J3310">
            <v>72</v>
          </cell>
          <cell r="L3310" t="str">
            <v>IR</v>
          </cell>
        </row>
        <row r="3311">
          <cell r="A3311" t="str">
            <v>RCY</v>
          </cell>
          <cell r="D3311">
            <v>2</v>
          </cell>
          <cell r="G3311">
            <v>1.1200000000000001</v>
          </cell>
          <cell r="J3311">
            <v>72</v>
          </cell>
          <cell r="L3311" t="str">
            <v>IR</v>
          </cell>
        </row>
        <row r="3312">
          <cell r="A3312" t="str">
            <v>RCY</v>
          </cell>
          <cell r="D3312">
            <v>2</v>
          </cell>
          <cell r="G3312">
            <v>1.68</v>
          </cell>
          <cell r="J3312">
            <v>72</v>
          </cell>
          <cell r="L3312" t="str">
            <v>IR</v>
          </cell>
        </row>
        <row r="3313">
          <cell r="A3313" t="str">
            <v>RCY</v>
          </cell>
          <cell r="D3313">
            <v>2</v>
          </cell>
          <cell r="G3313">
            <v>0.82</v>
          </cell>
          <cell r="J3313">
            <v>72</v>
          </cell>
          <cell r="L3313" t="str">
            <v>IR</v>
          </cell>
        </row>
        <row r="3314">
          <cell r="A3314" t="str">
            <v>RCY</v>
          </cell>
          <cell r="D3314">
            <v>2</v>
          </cell>
          <cell r="G3314">
            <v>0.22</v>
          </cell>
          <cell r="J3314">
            <v>72</v>
          </cell>
          <cell r="L3314" t="str">
            <v>IR</v>
          </cell>
        </row>
        <row r="3315">
          <cell r="A3315" t="str">
            <v>RCY</v>
          </cell>
          <cell r="D3315">
            <v>2</v>
          </cell>
          <cell r="G3315">
            <v>1.3</v>
          </cell>
          <cell r="J3315">
            <v>72</v>
          </cell>
          <cell r="L3315" t="str">
            <v>IR</v>
          </cell>
        </row>
        <row r="3316">
          <cell r="A3316" t="str">
            <v>RCY</v>
          </cell>
          <cell r="D3316">
            <v>2</v>
          </cell>
          <cell r="G3316">
            <v>1.05</v>
          </cell>
          <cell r="J3316">
            <v>72</v>
          </cell>
          <cell r="L3316" t="str">
            <v>IR</v>
          </cell>
        </row>
        <row r="3317">
          <cell r="A3317" t="str">
            <v>RCY</v>
          </cell>
          <cell r="D3317">
            <v>2</v>
          </cell>
          <cell r="G3317">
            <v>1.17</v>
          </cell>
          <cell r="J3317">
            <v>72</v>
          </cell>
          <cell r="L3317" t="str">
            <v>IR</v>
          </cell>
        </row>
        <row r="3318">
          <cell r="A3318" t="str">
            <v>RCY</v>
          </cell>
          <cell r="D3318">
            <v>2</v>
          </cell>
          <cell r="G3318">
            <v>0.5</v>
          </cell>
          <cell r="J3318">
            <v>72</v>
          </cell>
          <cell r="L3318" t="str">
            <v>IR</v>
          </cell>
        </row>
        <row r="3319">
          <cell r="A3319" t="str">
            <v>RCY</v>
          </cell>
          <cell r="D3319">
            <v>2</v>
          </cell>
          <cell r="G3319">
            <v>1.19</v>
          </cell>
          <cell r="J3319">
            <v>72</v>
          </cell>
          <cell r="L3319" t="str">
            <v>IR</v>
          </cell>
        </row>
        <row r="3320">
          <cell r="A3320" t="str">
            <v>RCY</v>
          </cell>
          <cell r="D3320">
            <v>2</v>
          </cell>
          <cell r="G3320">
            <v>0.2</v>
          </cell>
          <cell r="J3320">
            <v>72</v>
          </cell>
          <cell r="L3320" t="str">
            <v>IR</v>
          </cell>
        </row>
        <row r="3321">
          <cell r="A3321" t="str">
            <v>RCY</v>
          </cell>
          <cell r="D3321">
            <v>2</v>
          </cell>
          <cell r="G3321">
            <v>0.21</v>
          </cell>
          <cell r="J3321">
            <v>72</v>
          </cell>
          <cell r="L3321" t="str">
            <v>IR</v>
          </cell>
        </row>
        <row r="3322">
          <cell r="A3322" t="str">
            <v>RCY</v>
          </cell>
          <cell r="D3322">
            <v>2</v>
          </cell>
          <cell r="G3322">
            <v>0.59</v>
          </cell>
          <cell r="J3322">
            <v>72</v>
          </cell>
          <cell r="L3322" t="str">
            <v>IR</v>
          </cell>
        </row>
        <row r="3323">
          <cell r="A3323" t="str">
            <v>RCY</v>
          </cell>
          <cell r="D3323">
            <v>2</v>
          </cell>
          <cell r="G3323">
            <v>0.57999999999999996</v>
          </cell>
          <cell r="J3323">
            <v>72</v>
          </cell>
          <cell r="L3323" t="str">
            <v>IR</v>
          </cell>
        </row>
        <row r="3324">
          <cell r="A3324" t="str">
            <v>RCY</v>
          </cell>
          <cell r="D3324">
            <v>2</v>
          </cell>
          <cell r="G3324">
            <v>1.07</v>
          </cell>
          <cell r="J3324">
            <v>72</v>
          </cell>
          <cell r="L3324" t="str">
            <v>IR</v>
          </cell>
        </row>
        <row r="3325">
          <cell r="A3325" t="str">
            <v>RCY</v>
          </cell>
          <cell r="D3325">
            <v>2</v>
          </cell>
          <cell r="G3325">
            <v>0.33</v>
          </cell>
          <cell r="J3325">
            <v>72</v>
          </cell>
          <cell r="L3325" t="str">
            <v>IR</v>
          </cell>
        </row>
        <row r="3326">
          <cell r="A3326" t="str">
            <v>RCY</v>
          </cell>
          <cell r="D3326">
            <v>2</v>
          </cell>
          <cell r="G3326">
            <v>0.08</v>
          </cell>
          <cell r="J3326">
            <v>72</v>
          </cell>
          <cell r="L3326" t="str">
            <v>IR</v>
          </cell>
        </row>
        <row r="3327">
          <cell r="A3327" t="str">
            <v>RCY</v>
          </cell>
          <cell r="D3327">
            <v>2</v>
          </cell>
          <cell r="G3327">
            <v>0.98</v>
          </cell>
          <cell r="J3327">
            <v>72</v>
          </cell>
          <cell r="L3327" t="str">
            <v>IR</v>
          </cell>
        </row>
        <row r="3328">
          <cell r="A3328" t="str">
            <v>RCY</v>
          </cell>
          <cell r="D3328">
            <v>2</v>
          </cell>
          <cell r="G3328">
            <v>0.67</v>
          </cell>
          <cell r="J3328">
            <v>72</v>
          </cell>
          <cell r="L3328" t="str">
            <v>IR</v>
          </cell>
        </row>
        <row r="3329">
          <cell r="A3329" t="str">
            <v>RCY</v>
          </cell>
          <cell r="D3329">
            <v>2</v>
          </cell>
          <cell r="G3329">
            <v>1.1499999999999999</v>
          </cell>
          <cell r="J3329">
            <v>72</v>
          </cell>
          <cell r="L3329" t="str">
            <v>IR</v>
          </cell>
        </row>
        <row r="3330">
          <cell r="A3330" t="str">
            <v>RCY</v>
          </cell>
          <cell r="D3330">
            <v>2</v>
          </cell>
          <cell r="G3330">
            <v>0.82</v>
          </cell>
          <cell r="J3330">
            <v>72</v>
          </cell>
          <cell r="L3330" t="str">
            <v>IR</v>
          </cell>
        </row>
        <row r="3331">
          <cell r="A3331" t="str">
            <v>RCY</v>
          </cell>
          <cell r="D3331">
            <v>2</v>
          </cell>
          <cell r="G3331">
            <v>0.33</v>
          </cell>
          <cell r="J3331">
            <v>72</v>
          </cell>
          <cell r="L3331" t="str">
            <v>IR</v>
          </cell>
        </row>
        <row r="3332">
          <cell r="A3332" t="str">
            <v>RCY</v>
          </cell>
          <cell r="D3332">
            <v>2</v>
          </cell>
          <cell r="G3332">
            <v>0.53</v>
          </cell>
          <cell r="J3332">
            <v>72</v>
          </cell>
          <cell r="L3332" t="str">
            <v>IR</v>
          </cell>
        </row>
        <row r="3333">
          <cell r="A3333" t="str">
            <v>RCY</v>
          </cell>
          <cell r="D3333">
            <v>2</v>
          </cell>
          <cell r="G3333">
            <v>0.9</v>
          </cell>
          <cell r="J3333">
            <v>72</v>
          </cell>
          <cell r="L3333" t="str">
            <v>IR</v>
          </cell>
        </row>
        <row r="3334">
          <cell r="A3334" t="str">
            <v>RCY</v>
          </cell>
          <cell r="D3334">
            <v>2</v>
          </cell>
          <cell r="G3334">
            <v>0.48</v>
          </cell>
          <cell r="J3334">
            <v>72</v>
          </cell>
          <cell r="L3334" t="str">
            <v>IR</v>
          </cell>
        </row>
        <row r="3335">
          <cell r="A3335" t="str">
            <v>RCY</v>
          </cell>
          <cell r="D3335">
            <v>2</v>
          </cell>
          <cell r="G3335">
            <v>0.23</v>
          </cell>
          <cell r="J3335">
            <v>72</v>
          </cell>
          <cell r="L3335" t="str">
            <v>IR</v>
          </cell>
        </row>
        <row r="3336">
          <cell r="A3336" t="str">
            <v>RCY</v>
          </cell>
          <cell r="D3336">
            <v>2</v>
          </cell>
          <cell r="G3336">
            <v>0.43</v>
          </cell>
          <cell r="J3336">
            <v>72</v>
          </cell>
          <cell r="L3336" t="str">
            <v>IR</v>
          </cell>
        </row>
        <row r="3337">
          <cell r="A3337" t="str">
            <v>RCY</v>
          </cell>
          <cell r="D3337">
            <v>2</v>
          </cell>
          <cell r="G3337">
            <v>0.71</v>
          </cell>
          <cell r="J3337">
            <v>72</v>
          </cell>
          <cell r="L3337" t="str">
            <v>IR</v>
          </cell>
        </row>
        <row r="3338">
          <cell r="A3338" t="str">
            <v>RCY</v>
          </cell>
          <cell r="D3338">
            <v>2</v>
          </cell>
          <cell r="G3338">
            <v>0.72</v>
          </cell>
          <cell r="J3338">
            <v>72</v>
          </cell>
          <cell r="L3338" t="str">
            <v>IR</v>
          </cell>
        </row>
        <row r="3339">
          <cell r="A3339" t="str">
            <v>RCY</v>
          </cell>
          <cell r="D3339">
            <v>2</v>
          </cell>
          <cell r="G3339">
            <v>1.69</v>
          </cell>
          <cell r="J3339">
            <v>72</v>
          </cell>
          <cell r="L3339" t="str">
            <v>IR</v>
          </cell>
        </row>
        <row r="3340">
          <cell r="A3340" t="str">
            <v>RCY</v>
          </cell>
          <cell r="D3340">
            <v>2</v>
          </cell>
          <cell r="G3340">
            <v>0.53</v>
          </cell>
          <cell r="J3340">
            <v>72</v>
          </cell>
          <cell r="L3340" t="str">
            <v>IR</v>
          </cell>
        </row>
        <row r="3341">
          <cell r="A3341" t="str">
            <v>RCY</v>
          </cell>
          <cell r="D3341">
            <v>3</v>
          </cell>
          <cell r="G3341">
            <v>1</v>
          </cell>
          <cell r="J3341">
            <v>72</v>
          </cell>
          <cell r="L3341" t="str">
            <v>IR</v>
          </cell>
        </row>
        <row r="3342">
          <cell r="A3342" t="str">
            <v>RCY</v>
          </cell>
          <cell r="D3342">
            <v>3</v>
          </cell>
          <cell r="G3342">
            <v>0.95</v>
          </cell>
          <cell r="J3342">
            <v>72</v>
          </cell>
          <cell r="L3342" t="str">
            <v>IR</v>
          </cell>
        </row>
        <row r="3343">
          <cell r="A3343" t="str">
            <v>RCY</v>
          </cell>
          <cell r="D3343">
            <v>3</v>
          </cell>
          <cell r="G3343">
            <v>0.95</v>
          </cell>
          <cell r="J3343">
            <v>72</v>
          </cell>
          <cell r="L3343" t="str">
            <v>IR</v>
          </cell>
        </row>
        <row r="3344">
          <cell r="A3344" t="str">
            <v>RCY</v>
          </cell>
          <cell r="D3344">
            <v>3</v>
          </cell>
          <cell r="G3344">
            <v>0.98</v>
          </cell>
          <cell r="J3344">
            <v>72</v>
          </cell>
          <cell r="L3344" t="str">
            <v>IR</v>
          </cell>
        </row>
        <row r="3345">
          <cell r="A3345" t="str">
            <v>RCY</v>
          </cell>
          <cell r="D3345">
            <v>3</v>
          </cell>
          <cell r="G3345">
            <v>0.8</v>
          </cell>
          <cell r="J3345">
            <v>72</v>
          </cell>
          <cell r="L3345" t="str">
            <v>IR</v>
          </cell>
        </row>
        <row r="3346">
          <cell r="A3346" t="str">
            <v>RCY</v>
          </cell>
          <cell r="D3346">
            <v>3</v>
          </cell>
          <cell r="G3346">
            <v>0.85</v>
          </cell>
          <cell r="J3346">
            <v>72</v>
          </cell>
          <cell r="L3346" t="str">
            <v>IR</v>
          </cell>
        </row>
        <row r="3347">
          <cell r="A3347" t="str">
            <v>RCY</v>
          </cell>
          <cell r="D3347">
            <v>3</v>
          </cell>
          <cell r="G3347">
            <v>0.76</v>
          </cell>
          <cell r="J3347">
            <v>72</v>
          </cell>
          <cell r="L3347" t="str">
            <v>IR</v>
          </cell>
        </row>
        <row r="3348">
          <cell r="A3348" t="str">
            <v>RCY</v>
          </cell>
          <cell r="D3348">
            <v>3</v>
          </cell>
          <cell r="G3348">
            <v>0.34</v>
          </cell>
          <cell r="J3348">
            <v>72</v>
          </cell>
          <cell r="L3348" t="str">
            <v>IR</v>
          </cell>
        </row>
        <row r="3349">
          <cell r="A3349" t="str">
            <v>RCY</v>
          </cell>
          <cell r="D3349">
            <v>3</v>
          </cell>
          <cell r="G3349">
            <v>1.45</v>
          </cell>
          <cell r="J3349">
            <v>72</v>
          </cell>
          <cell r="L3349" t="str">
            <v>IR</v>
          </cell>
        </row>
        <row r="3350">
          <cell r="A3350" t="str">
            <v>RCY</v>
          </cell>
          <cell r="D3350">
            <v>3</v>
          </cell>
          <cell r="G3350">
            <v>0.7</v>
          </cell>
          <cell r="J3350">
            <v>72</v>
          </cell>
          <cell r="L3350" t="str">
            <v>IR</v>
          </cell>
        </row>
        <row r="3351">
          <cell r="A3351" t="str">
            <v>RCY</v>
          </cell>
          <cell r="D3351">
            <v>3</v>
          </cell>
          <cell r="G3351">
            <v>1</v>
          </cell>
          <cell r="J3351">
            <v>72</v>
          </cell>
          <cell r="L3351" t="str">
            <v>IR</v>
          </cell>
        </row>
        <row r="3352">
          <cell r="A3352" t="str">
            <v>RCY</v>
          </cell>
          <cell r="D3352">
            <v>3</v>
          </cell>
          <cell r="G3352">
            <v>0.33</v>
          </cell>
          <cell r="J3352">
            <v>72</v>
          </cell>
          <cell r="L3352" t="str">
            <v>IR</v>
          </cell>
        </row>
        <row r="3353">
          <cell r="A3353" t="str">
            <v>RCY</v>
          </cell>
          <cell r="D3353">
            <v>3</v>
          </cell>
          <cell r="G3353">
            <v>0.57999999999999996</v>
          </cell>
          <cell r="J3353">
            <v>72</v>
          </cell>
          <cell r="L3353" t="str">
            <v>IR</v>
          </cell>
        </row>
        <row r="3354">
          <cell r="A3354" t="str">
            <v>RCY</v>
          </cell>
          <cell r="D3354">
            <v>3</v>
          </cell>
          <cell r="G3354">
            <v>1.36</v>
          </cell>
          <cell r="J3354">
            <v>72</v>
          </cell>
          <cell r="L3354" t="str">
            <v>IR</v>
          </cell>
        </row>
        <row r="3355">
          <cell r="A3355" t="str">
            <v>RCY</v>
          </cell>
          <cell r="D3355">
            <v>3</v>
          </cell>
          <cell r="G3355">
            <v>0.55000000000000004</v>
          </cell>
          <cell r="J3355">
            <v>72</v>
          </cell>
          <cell r="L3355" t="str">
            <v>IR</v>
          </cell>
        </row>
        <row r="3356">
          <cell r="A3356" t="str">
            <v>RCY</v>
          </cell>
          <cell r="D3356">
            <v>3</v>
          </cell>
          <cell r="G3356">
            <v>0.31</v>
          </cell>
          <cell r="J3356">
            <v>72</v>
          </cell>
          <cell r="L3356" t="str">
            <v>IR</v>
          </cell>
        </row>
        <row r="3357">
          <cell r="A3357" t="str">
            <v>RCY</v>
          </cell>
          <cell r="D3357">
            <v>3</v>
          </cell>
          <cell r="G3357">
            <v>0.38</v>
          </cell>
          <cell r="J3357">
            <v>72</v>
          </cell>
          <cell r="L3357" t="str">
            <v>IR</v>
          </cell>
        </row>
        <row r="3358">
          <cell r="A3358" t="str">
            <v>RCY</v>
          </cell>
          <cell r="D3358">
            <v>3</v>
          </cell>
          <cell r="G3358">
            <v>0.55000000000000004</v>
          </cell>
          <cell r="J3358">
            <v>72</v>
          </cell>
          <cell r="L3358" t="str">
            <v>IR</v>
          </cell>
        </row>
        <row r="3359">
          <cell r="A3359" t="str">
            <v>RCY</v>
          </cell>
          <cell r="D3359">
            <v>3</v>
          </cell>
          <cell r="G3359">
            <v>0.65</v>
          </cell>
          <cell r="J3359">
            <v>72</v>
          </cell>
          <cell r="L3359" t="str">
            <v>IR</v>
          </cell>
        </row>
        <row r="3360">
          <cell r="A3360" t="str">
            <v>RCY</v>
          </cell>
          <cell r="D3360">
            <v>3</v>
          </cell>
          <cell r="G3360">
            <v>0.41</v>
          </cell>
          <cell r="J3360">
            <v>72</v>
          </cell>
          <cell r="L3360" t="str">
            <v>IR</v>
          </cell>
        </row>
        <row r="3361">
          <cell r="A3361" t="str">
            <v>RCY</v>
          </cell>
          <cell r="D3361">
            <v>3</v>
          </cell>
          <cell r="G3361">
            <v>1.45</v>
          </cell>
          <cell r="J3361">
            <v>72</v>
          </cell>
          <cell r="L3361" t="str">
            <v>IR</v>
          </cell>
        </row>
        <row r="3362">
          <cell r="A3362" t="str">
            <v>RCY</v>
          </cell>
          <cell r="D3362">
            <v>3</v>
          </cell>
          <cell r="G3362">
            <v>0.69</v>
          </cell>
          <cell r="J3362">
            <v>72</v>
          </cell>
          <cell r="L3362" t="str">
            <v>IR</v>
          </cell>
        </row>
        <row r="3363">
          <cell r="A3363" t="str">
            <v>RCY</v>
          </cell>
          <cell r="D3363">
            <v>3</v>
          </cell>
          <cell r="G3363">
            <v>0.44</v>
          </cell>
          <cell r="J3363">
            <v>72</v>
          </cell>
          <cell r="L3363" t="str">
            <v>IR</v>
          </cell>
        </row>
        <row r="3364">
          <cell r="A3364" t="str">
            <v>RCY</v>
          </cell>
          <cell r="D3364">
            <v>3</v>
          </cell>
          <cell r="G3364">
            <v>0.37</v>
          </cell>
          <cell r="J3364">
            <v>72</v>
          </cell>
          <cell r="L3364" t="str">
            <v>IR</v>
          </cell>
        </row>
        <row r="3365">
          <cell r="A3365" t="str">
            <v>RCY</v>
          </cell>
          <cell r="D3365">
            <v>3</v>
          </cell>
          <cell r="G3365">
            <v>0.53</v>
          </cell>
          <cell r="J3365">
            <v>72</v>
          </cell>
          <cell r="L3365" t="str">
            <v>IR</v>
          </cell>
        </row>
        <row r="3366">
          <cell r="A3366" t="str">
            <v>RCY</v>
          </cell>
          <cell r="D3366">
            <v>3</v>
          </cell>
          <cell r="G3366">
            <v>0.87</v>
          </cell>
          <cell r="J3366">
            <v>72</v>
          </cell>
          <cell r="L3366" t="str">
            <v>IR</v>
          </cell>
        </row>
        <row r="3367">
          <cell r="A3367" t="str">
            <v>RCY</v>
          </cell>
          <cell r="D3367">
            <v>3</v>
          </cell>
          <cell r="G3367">
            <v>0.25</v>
          </cell>
          <cell r="J3367">
            <v>72</v>
          </cell>
          <cell r="L3367" t="str">
            <v>IR</v>
          </cell>
        </row>
        <row r="3368">
          <cell r="A3368" t="str">
            <v>RCY</v>
          </cell>
          <cell r="D3368">
            <v>3</v>
          </cell>
          <cell r="G3368">
            <v>0.68</v>
          </cell>
          <cell r="J3368">
            <v>72</v>
          </cell>
          <cell r="L3368" t="str">
            <v>IR</v>
          </cell>
        </row>
        <row r="3369">
          <cell r="A3369" t="str">
            <v>RCY</v>
          </cell>
          <cell r="D3369">
            <v>3</v>
          </cell>
          <cell r="G3369">
            <v>0.82</v>
          </cell>
          <cell r="J3369">
            <v>72</v>
          </cell>
          <cell r="L3369" t="str">
            <v>IR</v>
          </cell>
        </row>
        <row r="3370">
          <cell r="A3370" t="str">
            <v>RCY</v>
          </cell>
          <cell r="D3370">
            <v>3</v>
          </cell>
          <cell r="G3370">
            <v>3.2</v>
          </cell>
          <cell r="J3370">
            <v>72</v>
          </cell>
          <cell r="L3370" t="str">
            <v>IR</v>
          </cell>
        </row>
        <row r="3371">
          <cell r="A3371" t="str">
            <v>RCY</v>
          </cell>
          <cell r="D3371">
            <v>3</v>
          </cell>
          <cell r="G3371">
            <v>0.41</v>
          </cell>
          <cell r="J3371">
            <v>72</v>
          </cell>
          <cell r="L3371" t="str">
            <v>IR</v>
          </cell>
        </row>
        <row r="3372">
          <cell r="A3372" t="str">
            <v>RCY</v>
          </cell>
          <cell r="D3372">
            <v>3</v>
          </cell>
          <cell r="G3372">
            <v>1.01</v>
          </cell>
          <cell r="J3372">
            <v>72</v>
          </cell>
          <cell r="L3372" t="str">
            <v>IR</v>
          </cell>
        </row>
        <row r="3373">
          <cell r="A3373" t="str">
            <v>RCY</v>
          </cell>
          <cell r="D3373">
            <v>3</v>
          </cell>
          <cell r="G3373">
            <v>0.73</v>
          </cell>
          <cell r="J3373">
            <v>72</v>
          </cell>
          <cell r="L3373" t="str">
            <v>IR</v>
          </cell>
        </row>
        <row r="3374">
          <cell r="A3374" t="str">
            <v>RCY</v>
          </cell>
          <cell r="D3374">
            <v>3</v>
          </cell>
          <cell r="G3374">
            <v>0.75</v>
          </cell>
          <cell r="J3374">
            <v>72</v>
          </cell>
          <cell r="L3374" t="str">
            <v>IR</v>
          </cell>
        </row>
        <row r="3375">
          <cell r="A3375" t="str">
            <v>RCY</v>
          </cell>
          <cell r="D3375">
            <v>3</v>
          </cell>
          <cell r="G3375">
            <v>0.82</v>
          </cell>
          <cell r="J3375">
            <v>72</v>
          </cell>
          <cell r="L3375" t="str">
            <v>IR</v>
          </cell>
        </row>
        <row r="3376">
          <cell r="A3376" t="str">
            <v>RCY</v>
          </cell>
          <cell r="D3376">
            <v>3</v>
          </cell>
          <cell r="G3376">
            <v>0.37</v>
          </cell>
          <cell r="J3376">
            <v>72</v>
          </cell>
          <cell r="L3376" t="str">
            <v>IR</v>
          </cell>
        </row>
        <row r="3377">
          <cell r="A3377" t="str">
            <v>RCY</v>
          </cell>
          <cell r="D3377">
            <v>3</v>
          </cell>
          <cell r="G3377">
            <v>1.02</v>
          </cell>
          <cell r="J3377">
            <v>72</v>
          </cell>
          <cell r="L3377" t="str">
            <v>IR</v>
          </cell>
        </row>
        <row r="3378">
          <cell r="A3378" t="str">
            <v>RCY</v>
          </cell>
          <cell r="D3378">
            <v>3</v>
          </cell>
          <cell r="G3378">
            <v>0.19</v>
          </cell>
          <cell r="J3378">
            <v>72</v>
          </cell>
          <cell r="L3378" t="str">
            <v>IR</v>
          </cell>
        </row>
        <row r="3379">
          <cell r="A3379" t="str">
            <v>RCY</v>
          </cell>
          <cell r="D3379">
            <v>3</v>
          </cell>
          <cell r="G3379">
            <v>0.37</v>
          </cell>
          <cell r="J3379">
            <v>72</v>
          </cell>
          <cell r="L3379" t="str">
            <v>IR</v>
          </cell>
        </row>
        <row r="3380">
          <cell r="A3380" t="str">
            <v>RCY</v>
          </cell>
          <cell r="D3380">
            <v>3</v>
          </cell>
          <cell r="G3380">
            <v>0.61</v>
          </cell>
          <cell r="J3380">
            <v>72</v>
          </cell>
          <cell r="L3380" t="str">
            <v>IR</v>
          </cell>
        </row>
        <row r="3381">
          <cell r="A3381" t="str">
            <v>RCY</v>
          </cell>
          <cell r="D3381">
            <v>3</v>
          </cell>
          <cell r="G3381">
            <v>1.1000000000000001</v>
          </cell>
          <cell r="J3381">
            <v>72</v>
          </cell>
          <cell r="L3381" t="str">
            <v>IR</v>
          </cell>
        </row>
        <row r="3382">
          <cell r="A3382" t="str">
            <v>RCY</v>
          </cell>
          <cell r="D3382">
            <v>3</v>
          </cell>
          <cell r="G3382">
            <v>0.8</v>
          </cell>
          <cell r="J3382">
            <v>72</v>
          </cell>
          <cell r="L3382" t="str">
            <v>IR</v>
          </cell>
        </row>
        <row r="3383">
          <cell r="A3383" t="str">
            <v>RCY</v>
          </cell>
          <cell r="D3383">
            <v>4</v>
          </cell>
          <cell r="G3383">
            <v>0.71</v>
          </cell>
          <cell r="J3383">
            <v>72</v>
          </cell>
          <cell r="L3383" t="str">
            <v>IR</v>
          </cell>
        </row>
        <row r="3384">
          <cell r="A3384" t="str">
            <v>RCY</v>
          </cell>
          <cell r="D3384">
            <v>4</v>
          </cell>
          <cell r="G3384">
            <v>0.8</v>
          </cell>
          <cell r="J3384">
            <v>72</v>
          </cell>
          <cell r="L3384" t="str">
            <v>IR</v>
          </cell>
        </row>
        <row r="3385">
          <cell r="A3385" t="str">
            <v>RCY</v>
          </cell>
          <cell r="D3385">
            <v>4</v>
          </cell>
          <cell r="G3385">
            <v>1.04</v>
          </cell>
          <cell r="J3385">
            <v>72</v>
          </cell>
          <cell r="L3385" t="str">
            <v>IR</v>
          </cell>
        </row>
        <row r="3386">
          <cell r="A3386" t="str">
            <v>RCY</v>
          </cell>
          <cell r="D3386">
            <v>4</v>
          </cell>
          <cell r="G3386">
            <v>0.96</v>
          </cell>
          <cell r="J3386">
            <v>72</v>
          </cell>
          <cell r="L3386" t="str">
            <v>IR</v>
          </cell>
        </row>
        <row r="3387">
          <cell r="A3387" t="str">
            <v>RCY</v>
          </cell>
          <cell r="D3387">
            <v>4</v>
          </cell>
          <cell r="G3387">
            <v>0.32</v>
          </cell>
          <cell r="J3387">
            <v>72</v>
          </cell>
          <cell r="L3387" t="str">
            <v>IR</v>
          </cell>
        </row>
        <row r="3388">
          <cell r="A3388" t="str">
            <v>RCY</v>
          </cell>
          <cell r="D3388">
            <v>4</v>
          </cell>
          <cell r="G3388">
            <v>0.97</v>
          </cell>
          <cell r="J3388">
            <v>72</v>
          </cell>
          <cell r="L3388" t="str">
            <v>IR</v>
          </cell>
        </row>
        <row r="3389">
          <cell r="A3389" t="str">
            <v>RCY</v>
          </cell>
          <cell r="D3389">
            <v>4</v>
          </cell>
          <cell r="G3389">
            <v>0.61</v>
          </cell>
          <cell r="J3389">
            <v>72</v>
          </cell>
          <cell r="L3389" t="str">
            <v>IR</v>
          </cell>
        </row>
        <row r="3390">
          <cell r="A3390" t="str">
            <v>RCY</v>
          </cell>
          <cell r="D3390">
            <v>4</v>
          </cell>
          <cell r="G3390">
            <v>0.3</v>
          </cell>
          <cell r="J3390">
            <v>72</v>
          </cell>
          <cell r="L3390" t="str">
            <v>IR</v>
          </cell>
        </row>
        <row r="3391">
          <cell r="A3391" t="str">
            <v>RCY</v>
          </cell>
          <cell r="D3391">
            <v>4</v>
          </cell>
          <cell r="G3391">
            <v>0.38</v>
          </cell>
          <cell r="J3391">
            <v>72</v>
          </cell>
          <cell r="L3391" t="str">
            <v>IR</v>
          </cell>
        </row>
        <row r="3392">
          <cell r="A3392" t="str">
            <v>RCY</v>
          </cell>
          <cell r="D3392">
            <v>4</v>
          </cell>
          <cell r="G3392">
            <v>0.56000000000000005</v>
          </cell>
          <cell r="J3392">
            <v>72</v>
          </cell>
          <cell r="L3392" t="str">
            <v>IR</v>
          </cell>
        </row>
        <row r="3393">
          <cell r="A3393" t="str">
            <v>RCY</v>
          </cell>
          <cell r="D3393">
            <v>4</v>
          </cell>
          <cell r="G3393">
            <v>0.39</v>
          </cell>
          <cell r="J3393">
            <v>72</v>
          </cell>
          <cell r="L3393" t="str">
            <v>IR</v>
          </cell>
        </row>
        <row r="3394">
          <cell r="A3394" t="str">
            <v>RCY</v>
          </cell>
          <cell r="D3394">
            <v>4</v>
          </cell>
          <cell r="G3394">
            <v>0.89</v>
          </cell>
          <cell r="J3394">
            <v>72</v>
          </cell>
          <cell r="L3394" t="str">
            <v>IR</v>
          </cell>
        </row>
        <row r="3395">
          <cell r="A3395" t="str">
            <v>RCY</v>
          </cell>
          <cell r="D3395">
            <v>4</v>
          </cell>
          <cell r="G3395">
            <v>0.33</v>
          </cell>
          <cell r="J3395">
            <v>72</v>
          </cell>
          <cell r="L3395" t="str">
            <v>IR</v>
          </cell>
        </row>
        <row r="3396">
          <cell r="A3396" t="str">
            <v>RCY</v>
          </cell>
          <cell r="D3396">
            <v>4</v>
          </cell>
          <cell r="G3396">
            <v>0.33</v>
          </cell>
          <cell r="J3396">
            <v>72</v>
          </cell>
          <cell r="L3396" t="str">
            <v>IR</v>
          </cell>
        </row>
        <row r="3397">
          <cell r="A3397" t="str">
            <v>RCY</v>
          </cell>
          <cell r="D3397">
            <v>4</v>
          </cell>
          <cell r="G3397">
            <v>0.81</v>
          </cell>
          <cell r="J3397">
            <v>72</v>
          </cell>
          <cell r="L3397" t="str">
            <v>IR</v>
          </cell>
        </row>
        <row r="3398">
          <cell r="A3398" t="str">
            <v>RCY</v>
          </cell>
          <cell r="D3398">
            <v>4</v>
          </cell>
          <cell r="G3398">
            <v>0.92</v>
          </cell>
          <cell r="J3398">
            <v>72</v>
          </cell>
          <cell r="L3398" t="str">
            <v>IR</v>
          </cell>
        </row>
        <row r="3399">
          <cell r="A3399" t="str">
            <v>RCY</v>
          </cell>
          <cell r="D3399">
            <v>4</v>
          </cell>
          <cell r="G3399">
            <v>0.34</v>
          </cell>
          <cell r="J3399">
            <v>72</v>
          </cell>
          <cell r="L3399" t="str">
            <v>IR</v>
          </cell>
        </row>
        <row r="3400">
          <cell r="A3400" t="str">
            <v>RCY</v>
          </cell>
          <cell r="D3400">
            <v>4</v>
          </cell>
          <cell r="G3400">
            <v>0.35</v>
          </cell>
          <cell r="J3400">
            <v>72</v>
          </cell>
          <cell r="L3400" t="str">
            <v>IR</v>
          </cell>
        </row>
        <row r="3401">
          <cell r="A3401" t="str">
            <v>RCY</v>
          </cell>
          <cell r="D3401">
            <v>4</v>
          </cell>
          <cell r="G3401">
            <v>1.38</v>
          </cell>
          <cell r="J3401">
            <v>72</v>
          </cell>
          <cell r="L3401" t="str">
            <v>IR</v>
          </cell>
        </row>
        <row r="3402">
          <cell r="A3402" t="str">
            <v>RCY</v>
          </cell>
          <cell r="D3402">
            <v>4</v>
          </cell>
          <cell r="G3402">
            <v>0.54</v>
          </cell>
          <cell r="J3402">
            <v>72</v>
          </cell>
          <cell r="L3402" t="str">
            <v>IR</v>
          </cell>
        </row>
        <row r="3403">
          <cell r="A3403" t="str">
            <v>RCY</v>
          </cell>
          <cell r="D3403">
            <v>4</v>
          </cell>
          <cell r="G3403">
            <v>0.43</v>
          </cell>
          <cell r="J3403">
            <v>72</v>
          </cell>
          <cell r="L3403" t="str">
            <v>IR</v>
          </cell>
        </row>
        <row r="3404">
          <cell r="A3404" t="str">
            <v>RCY</v>
          </cell>
          <cell r="D3404">
            <v>4</v>
          </cell>
          <cell r="G3404">
            <v>0.52</v>
          </cell>
          <cell r="J3404">
            <v>72</v>
          </cell>
          <cell r="L3404" t="str">
            <v>IR</v>
          </cell>
        </row>
        <row r="3405">
          <cell r="A3405" t="str">
            <v>RCY</v>
          </cell>
          <cell r="D3405">
            <v>4</v>
          </cell>
          <cell r="G3405">
            <v>0.83</v>
          </cell>
          <cell r="J3405">
            <v>72</v>
          </cell>
          <cell r="L3405" t="str">
            <v>IR</v>
          </cell>
        </row>
        <row r="3406">
          <cell r="A3406" t="str">
            <v>RCY</v>
          </cell>
          <cell r="D3406">
            <v>4</v>
          </cell>
          <cell r="G3406">
            <v>0.45</v>
          </cell>
          <cell r="J3406">
            <v>72</v>
          </cell>
          <cell r="L3406" t="str">
            <v>IR</v>
          </cell>
        </row>
        <row r="3407">
          <cell r="A3407" t="str">
            <v>RCY</v>
          </cell>
          <cell r="D3407">
            <v>4</v>
          </cell>
          <cell r="G3407">
            <v>0.63</v>
          </cell>
          <cell r="J3407">
            <v>72</v>
          </cell>
          <cell r="L3407" t="str">
            <v>IR</v>
          </cell>
        </row>
        <row r="3408">
          <cell r="A3408" t="str">
            <v>RCY</v>
          </cell>
          <cell r="D3408">
            <v>4</v>
          </cell>
          <cell r="G3408">
            <v>0.21</v>
          </cell>
          <cell r="J3408">
            <v>72</v>
          </cell>
          <cell r="L3408" t="str">
            <v>IR</v>
          </cell>
        </row>
        <row r="3409">
          <cell r="A3409" t="str">
            <v>RCY</v>
          </cell>
          <cell r="D3409">
            <v>4</v>
          </cell>
          <cell r="G3409">
            <v>0.24</v>
          </cell>
          <cell r="J3409">
            <v>72</v>
          </cell>
          <cell r="L3409" t="str">
            <v>IR</v>
          </cell>
        </row>
        <row r="3410">
          <cell r="A3410" t="str">
            <v>RCY</v>
          </cell>
          <cell r="D3410">
            <v>4</v>
          </cell>
          <cell r="G3410">
            <v>0.56999999999999995</v>
          </cell>
          <cell r="J3410">
            <v>72</v>
          </cell>
          <cell r="L3410" t="str">
            <v>IR</v>
          </cell>
        </row>
        <row r="3411">
          <cell r="A3411" t="str">
            <v>RCY</v>
          </cell>
          <cell r="D3411">
            <v>4</v>
          </cell>
          <cell r="G3411">
            <v>1.1499999999999999</v>
          </cell>
          <cell r="J3411">
            <v>72</v>
          </cell>
          <cell r="L3411" t="str">
            <v>IR</v>
          </cell>
        </row>
        <row r="3412">
          <cell r="A3412" t="str">
            <v>RCY</v>
          </cell>
          <cell r="D3412">
            <v>4</v>
          </cell>
          <cell r="G3412">
            <v>0.82</v>
          </cell>
          <cell r="J3412">
            <v>72</v>
          </cell>
          <cell r="L3412" t="str">
            <v>IR</v>
          </cell>
        </row>
        <row r="3413">
          <cell r="A3413" t="str">
            <v>RCY</v>
          </cell>
          <cell r="D3413">
            <v>4</v>
          </cell>
          <cell r="G3413">
            <v>1.03</v>
          </cell>
          <cell r="J3413">
            <v>72</v>
          </cell>
          <cell r="L3413" t="str">
            <v>IR</v>
          </cell>
        </row>
        <row r="3414">
          <cell r="A3414" t="str">
            <v>RCY</v>
          </cell>
          <cell r="D3414">
            <v>4</v>
          </cell>
          <cell r="G3414">
            <v>1.8</v>
          </cell>
          <cell r="J3414">
            <v>72</v>
          </cell>
          <cell r="L3414" t="str">
            <v>IR</v>
          </cell>
        </row>
        <row r="3415">
          <cell r="A3415" t="str">
            <v>RCY</v>
          </cell>
          <cell r="D3415">
            <v>4</v>
          </cell>
          <cell r="G3415">
            <v>0.7</v>
          </cell>
          <cell r="J3415">
            <v>72</v>
          </cell>
          <cell r="L3415" t="str">
            <v>IR</v>
          </cell>
        </row>
        <row r="3416">
          <cell r="A3416" t="str">
            <v>RCY</v>
          </cell>
          <cell r="D3416">
            <v>4</v>
          </cell>
          <cell r="G3416">
            <v>1.34</v>
          </cell>
          <cell r="J3416">
            <v>72</v>
          </cell>
          <cell r="L3416" t="str">
            <v>IR</v>
          </cell>
        </row>
        <row r="3417">
          <cell r="A3417" t="str">
            <v>RCY</v>
          </cell>
          <cell r="D3417">
            <v>4</v>
          </cell>
          <cell r="G3417">
            <v>0.7</v>
          </cell>
          <cell r="J3417">
            <v>72</v>
          </cell>
          <cell r="L3417" t="str">
            <v>IR</v>
          </cell>
        </row>
        <row r="3418">
          <cell r="A3418" t="str">
            <v>RCY</v>
          </cell>
          <cell r="D3418">
            <v>4</v>
          </cell>
          <cell r="G3418">
            <v>0.28999999999999998</v>
          </cell>
          <cell r="J3418">
            <v>72</v>
          </cell>
          <cell r="L3418" t="str">
            <v>IR</v>
          </cell>
        </row>
        <row r="3419">
          <cell r="A3419" t="str">
            <v>RCY</v>
          </cell>
          <cell r="D3419">
            <v>4</v>
          </cell>
          <cell r="G3419">
            <v>0.3</v>
          </cell>
          <cell r="J3419">
            <v>72</v>
          </cell>
          <cell r="L3419" t="str">
            <v>IR</v>
          </cell>
        </row>
        <row r="3420">
          <cell r="A3420" t="str">
            <v>RCY</v>
          </cell>
          <cell r="D3420">
            <v>4</v>
          </cell>
          <cell r="G3420">
            <v>0.56999999999999995</v>
          </cell>
          <cell r="J3420">
            <v>72</v>
          </cell>
          <cell r="L3420" t="str">
            <v>IR</v>
          </cell>
        </row>
        <row r="3421">
          <cell r="A3421" t="str">
            <v>RCY</v>
          </cell>
          <cell r="D3421">
            <v>4</v>
          </cell>
          <cell r="G3421">
            <v>0.73</v>
          </cell>
          <cell r="J3421">
            <v>72</v>
          </cell>
          <cell r="L3421" t="str">
            <v>IR</v>
          </cell>
        </row>
        <row r="3422">
          <cell r="A3422" t="str">
            <v>RCY</v>
          </cell>
          <cell r="D3422">
            <v>4</v>
          </cell>
          <cell r="G3422">
            <v>0.18</v>
          </cell>
          <cell r="J3422">
            <v>72</v>
          </cell>
          <cell r="L3422" t="str">
            <v>IR</v>
          </cell>
        </row>
        <row r="3423">
          <cell r="A3423" t="str">
            <v>RCY</v>
          </cell>
          <cell r="D3423">
            <v>4</v>
          </cell>
          <cell r="G3423">
            <v>1.41</v>
          </cell>
          <cell r="J3423">
            <v>72</v>
          </cell>
          <cell r="L3423" t="str">
            <v>IR</v>
          </cell>
        </row>
        <row r="3424">
          <cell r="A3424" t="str">
            <v>RCY</v>
          </cell>
          <cell r="D3424">
            <v>4</v>
          </cell>
          <cell r="G3424">
            <v>0.43</v>
          </cell>
          <cell r="J3424">
            <v>72</v>
          </cell>
          <cell r="L3424" t="str">
            <v>IR</v>
          </cell>
        </row>
        <row r="3425">
          <cell r="A3425" t="str">
            <v>RCY</v>
          </cell>
          <cell r="D3425">
            <v>4</v>
          </cell>
          <cell r="G3425">
            <v>0.37</v>
          </cell>
          <cell r="J3425">
            <v>72</v>
          </cell>
          <cell r="L3425" t="str">
            <v>IR</v>
          </cell>
        </row>
        <row r="3426">
          <cell r="A3426" t="str">
            <v>RCY</v>
          </cell>
          <cell r="D3426">
            <v>4</v>
          </cell>
          <cell r="G3426">
            <v>0.62</v>
          </cell>
          <cell r="J3426">
            <v>72</v>
          </cell>
          <cell r="L3426" t="str">
            <v>IR</v>
          </cell>
        </row>
        <row r="3427">
          <cell r="A3427" t="str">
            <v>RCY</v>
          </cell>
          <cell r="D3427">
            <v>4</v>
          </cell>
          <cell r="G3427">
            <v>0.77</v>
          </cell>
          <cell r="J3427">
            <v>72</v>
          </cell>
          <cell r="L3427" t="str">
            <v>IR</v>
          </cell>
        </row>
        <row r="3428">
          <cell r="A3428" t="str">
            <v>RCY</v>
          </cell>
          <cell r="D3428">
            <v>4</v>
          </cell>
          <cell r="G3428">
            <v>1.19</v>
          </cell>
          <cell r="J3428">
            <v>72</v>
          </cell>
          <cell r="L3428" t="str">
            <v>IR</v>
          </cell>
        </row>
        <row r="3429">
          <cell r="A3429" t="str">
            <v>RCY</v>
          </cell>
          <cell r="D3429">
            <v>4</v>
          </cell>
          <cell r="G3429">
            <v>0.35</v>
          </cell>
          <cell r="J3429">
            <v>72</v>
          </cell>
          <cell r="L3429" t="str">
            <v>IR</v>
          </cell>
        </row>
        <row r="3430">
          <cell r="A3430" t="str">
            <v>RCY</v>
          </cell>
          <cell r="D3430">
            <v>4</v>
          </cell>
          <cell r="G3430">
            <v>0.49</v>
          </cell>
          <cell r="J3430">
            <v>72</v>
          </cell>
          <cell r="L3430" t="str">
            <v>IR</v>
          </cell>
        </row>
        <row r="3431">
          <cell r="A3431" t="str">
            <v>RCY</v>
          </cell>
          <cell r="D3431">
            <v>4</v>
          </cell>
          <cell r="G3431">
            <v>0.81</v>
          </cell>
          <cell r="J3431">
            <v>72</v>
          </cell>
          <cell r="L3431" t="str">
            <v>IR</v>
          </cell>
        </row>
        <row r="3432">
          <cell r="A3432" t="str">
            <v>RCY</v>
          </cell>
          <cell r="D3432">
            <v>5</v>
          </cell>
          <cell r="G3432">
            <v>0.28999999999999998</v>
          </cell>
          <cell r="J3432">
            <v>72</v>
          </cell>
          <cell r="L3432" t="str">
            <v>IR</v>
          </cell>
        </row>
        <row r="3433">
          <cell r="A3433" t="str">
            <v>RCY</v>
          </cell>
          <cell r="D3433">
            <v>5</v>
          </cell>
          <cell r="G3433">
            <v>0.68</v>
          </cell>
          <cell r="J3433">
            <v>72</v>
          </cell>
          <cell r="L3433" t="str">
            <v>IR</v>
          </cell>
        </row>
        <row r="3434">
          <cell r="A3434" t="str">
            <v>RCY</v>
          </cell>
          <cell r="D3434">
            <v>5</v>
          </cell>
          <cell r="G3434">
            <v>0.5</v>
          </cell>
          <cell r="J3434">
            <v>72</v>
          </cell>
          <cell r="L3434" t="str">
            <v>IR</v>
          </cell>
        </row>
        <row r="3435">
          <cell r="A3435" t="str">
            <v>RCY</v>
          </cell>
          <cell r="D3435">
            <v>5</v>
          </cell>
          <cell r="G3435">
            <v>0.7</v>
          </cell>
          <cell r="J3435">
            <v>72</v>
          </cell>
          <cell r="L3435" t="str">
            <v>IR</v>
          </cell>
        </row>
        <row r="3436">
          <cell r="A3436" t="str">
            <v>RCY</v>
          </cell>
          <cell r="D3436">
            <v>5</v>
          </cell>
          <cell r="G3436">
            <v>1.02</v>
          </cell>
          <cell r="J3436">
            <v>72</v>
          </cell>
          <cell r="L3436" t="str">
            <v>IR</v>
          </cell>
        </row>
        <row r="3437">
          <cell r="A3437" t="str">
            <v>RCY</v>
          </cell>
          <cell r="D3437">
            <v>5</v>
          </cell>
          <cell r="G3437">
            <v>0.62</v>
          </cell>
          <cell r="J3437">
            <v>72</v>
          </cell>
          <cell r="L3437" t="str">
            <v>IR</v>
          </cell>
        </row>
        <row r="3438">
          <cell r="A3438" t="str">
            <v>RCY</v>
          </cell>
          <cell r="D3438">
            <v>5</v>
          </cell>
          <cell r="G3438">
            <v>1.02</v>
          </cell>
          <cell r="J3438">
            <v>72</v>
          </cell>
          <cell r="L3438" t="str">
            <v>IR</v>
          </cell>
        </row>
        <row r="3439">
          <cell r="A3439" t="str">
            <v>RCY</v>
          </cell>
          <cell r="D3439">
            <v>5</v>
          </cell>
          <cell r="G3439">
            <v>0.79</v>
          </cell>
          <cell r="J3439">
            <v>72</v>
          </cell>
          <cell r="L3439" t="str">
            <v>IR</v>
          </cell>
        </row>
        <row r="3440">
          <cell r="A3440" t="str">
            <v>RCY</v>
          </cell>
          <cell r="D3440">
            <v>5</v>
          </cell>
          <cell r="G3440">
            <v>0.56000000000000005</v>
          </cell>
          <cell r="J3440">
            <v>72</v>
          </cell>
          <cell r="L3440" t="str">
            <v>IR</v>
          </cell>
        </row>
        <row r="3441">
          <cell r="A3441" t="str">
            <v>RCY</v>
          </cell>
          <cell r="D3441">
            <v>5</v>
          </cell>
          <cell r="G3441">
            <v>0.38</v>
          </cell>
          <cell r="J3441">
            <v>72</v>
          </cell>
          <cell r="L3441" t="str">
            <v>IR</v>
          </cell>
        </row>
        <row r="3442">
          <cell r="A3442" t="str">
            <v>RCY</v>
          </cell>
          <cell r="D3442">
            <v>5</v>
          </cell>
          <cell r="G3442">
            <v>0.66</v>
          </cell>
          <cell r="J3442">
            <v>72</v>
          </cell>
          <cell r="L3442" t="str">
            <v>IR</v>
          </cell>
        </row>
        <row r="3443">
          <cell r="A3443" t="str">
            <v>RCY</v>
          </cell>
          <cell r="D3443">
            <v>5</v>
          </cell>
          <cell r="G3443">
            <v>0.48</v>
          </cell>
          <cell r="J3443">
            <v>72</v>
          </cell>
          <cell r="L3443" t="str">
            <v>IR</v>
          </cell>
        </row>
        <row r="3444">
          <cell r="A3444" t="str">
            <v>RCY</v>
          </cell>
          <cell r="D3444">
            <v>5</v>
          </cell>
          <cell r="G3444">
            <v>0.78</v>
          </cell>
          <cell r="J3444">
            <v>72</v>
          </cell>
          <cell r="L3444" t="str">
            <v>IR</v>
          </cell>
        </row>
        <row r="3445">
          <cell r="A3445" t="str">
            <v>RCY</v>
          </cell>
          <cell r="D3445">
            <v>5</v>
          </cell>
          <cell r="G3445">
            <v>1.25</v>
          </cell>
          <cell r="J3445">
            <v>72</v>
          </cell>
          <cell r="L3445" t="str">
            <v>IR</v>
          </cell>
        </row>
        <row r="3446">
          <cell r="A3446" t="str">
            <v>RCY</v>
          </cell>
          <cell r="D3446">
            <v>5</v>
          </cell>
          <cell r="G3446">
            <v>0.31</v>
          </cell>
          <cell r="J3446">
            <v>72</v>
          </cell>
          <cell r="L3446" t="str">
            <v>IR</v>
          </cell>
        </row>
        <row r="3447">
          <cell r="A3447" t="str">
            <v>RCY</v>
          </cell>
          <cell r="D3447">
            <v>5</v>
          </cell>
          <cell r="G3447">
            <v>0.44</v>
          </cell>
          <cell r="J3447">
            <v>72</v>
          </cell>
          <cell r="L3447" t="str">
            <v>IR</v>
          </cell>
        </row>
        <row r="3448">
          <cell r="A3448" t="str">
            <v>RCY</v>
          </cell>
          <cell r="D3448">
            <v>5</v>
          </cell>
          <cell r="G3448">
            <v>0.55000000000000004</v>
          </cell>
          <cell r="J3448">
            <v>72</v>
          </cell>
          <cell r="L3448" t="str">
            <v>IR</v>
          </cell>
        </row>
        <row r="3449">
          <cell r="A3449" t="str">
            <v>RCY</v>
          </cell>
          <cell r="D3449">
            <v>5</v>
          </cell>
          <cell r="G3449">
            <v>0.92</v>
          </cell>
          <cell r="J3449">
            <v>72</v>
          </cell>
          <cell r="L3449" t="str">
            <v>IR</v>
          </cell>
        </row>
        <row r="3450">
          <cell r="A3450" t="str">
            <v>RCY</v>
          </cell>
          <cell r="D3450">
            <v>5</v>
          </cell>
          <cell r="G3450">
            <v>0.69</v>
          </cell>
          <cell r="J3450">
            <v>72</v>
          </cell>
          <cell r="L3450" t="str">
            <v>IR</v>
          </cell>
        </row>
        <row r="3451">
          <cell r="A3451" t="str">
            <v>RCY</v>
          </cell>
          <cell r="D3451">
            <v>5</v>
          </cell>
          <cell r="G3451">
            <v>0.99</v>
          </cell>
          <cell r="J3451">
            <v>72</v>
          </cell>
          <cell r="L3451" t="str">
            <v>IR</v>
          </cell>
        </row>
        <row r="3452">
          <cell r="A3452" t="str">
            <v>RCY</v>
          </cell>
          <cell r="D3452">
            <v>5</v>
          </cell>
          <cell r="G3452">
            <v>1.32</v>
          </cell>
          <cell r="J3452">
            <v>72</v>
          </cell>
          <cell r="L3452" t="str">
            <v>IR</v>
          </cell>
        </row>
        <row r="3453">
          <cell r="A3453" t="str">
            <v>RCY</v>
          </cell>
          <cell r="D3453">
            <v>5</v>
          </cell>
          <cell r="G3453">
            <v>0.97</v>
          </cell>
          <cell r="J3453">
            <v>72</v>
          </cell>
          <cell r="L3453" t="str">
            <v>IR</v>
          </cell>
        </row>
        <row r="3454">
          <cell r="A3454" t="str">
            <v>RCY</v>
          </cell>
          <cell r="D3454">
            <v>5</v>
          </cell>
          <cell r="G3454">
            <v>0.68</v>
          </cell>
          <cell r="J3454">
            <v>72</v>
          </cell>
          <cell r="L3454" t="str">
            <v>IR</v>
          </cell>
        </row>
        <row r="3455">
          <cell r="A3455" t="str">
            <v>RCY</v>
          </cell>
          <cell r="D3455">
            <v>5</v>
          </cell>
          <cell r="G3455">
            <v>0.63</v>
          </cell>
          <cell r="J3455">
            <v>72</v>
          </cell>
          <cell r="L3455" t="str">
            <v>IR</v>
          </cell>
        </row>
        <row r="3456">
          <cell r="A3456" t="str">
            <v>RCY</v>
          </cell>
          <cell r="D3456">
            <v>5</v>
          </cell>
          <cell r="G3456">
            <v>0.86</v>
          </cell>
          <cell r="J3456">
            <v>72</v>
          </cell>
          <cell r="L3456" t="str">
            <v>IR</v>
          </cell>
        </row>
        <row r="3457">
          <cell r="A3457" t="str">
            <v>RCY</v>
          </cell>
          <cell r="D3457">
            <v>5</v>
          </cell>
          <cell r="G3457">
            <v>0.63</v>
          </cell>
          <cell r="J3457">
            <v>72</v>
          </cell>
          <cell r="L3457" t="str">
            <v>IR</v>
          </cell>
        </row>
        <row r="3458">
          <cell r="A3458" t="str">
            <v>RCY</v>
          </cell>
          <cell r="D3458">
            <v>5</v>
          </cell>
          <cell r="G3458">
            <v>1.18</v>
          </cell>
          <cell r="J3458">
            <v>72</v>
          </cell>
          <cell r="L3458" t="str">
            <v>IR</v>
          </cell>
        </row>
        <row r="3459">
          <cell r="A3459" t="str">
            <v>RCY</v>
          </cell>
          <cell r="D3459">
            <v>5</v>
          </cell>
          <cell r="G3459">
            <v>1.08</v>
          </cell>
          <cell r="J3459">
            <v>72</v>
          </cell>
          <cell r="L3459" t="str">
            <v>IR</v>
          </cell>
        </row>
        <row r="3460">
          <cell r="A3460" t="str">
            <v>RCY</v>
          </cell>
          <cell r="D3460">
            <v>5</v>
          </cell>
          <cell r="G3460">
            <v>0.45</v>
          </cell>
          <cell r="J3460">
            <v>72</v>
          </cell>
          <cell r="L3460" t="str">
            <v>IR</v>
          </cell>
        </row>
        <row r="3461">
          <cell r="A3461" t="str">
            <v>RCY</v>
          </cell>
          <cell r="D3461">
            <v>5</v>
          </cell>
          <cell r="G3461">
            <v>1.33</v>
          </cell>
          <cell r="J3461">
            <v>72</v>
          </cell>
          <cell r="L3461" t="str">
            <v>IR</v>
          </cell>
        </row>
        <row r="3462">
          <cell r="A3462" t="str">
            <v>RCY</v>
          </cell>
          <cell r="D3462">
            <v>5</v>
          </cell>
          <cell r="G3462">
            <v>0.49</v>
          </cell>
          <cell r="J3462">
            <v>72</v>
          </cell>
          <cell r="L3462" t="str">
            <v>IR</v>
          </cell>
        </row>
        <row r="3463">
          <cell r="A3463" t="str">
            <v>RCY</v>
          </cell>
          <cell r="D3463">
            <v>5</v>
          </cell>
          <cell r="G3463">
            <v>0.61</v>
          </cell>
          <cell r="J3463">
            <v>72</v>
          </cell>
          <cell r="L3463" t="str">
            <v>IR</v>
          </cell>
        </row>
        <row r="3464">
          <cell r="A3464" t="str">
            <v>RCY</v>
          </cell>
          <cell r="D3464">
            <v>5</v>
          </cell>
          <cell r="G3464">
            <v>0.8</v>
          </cell>
          <cell r="J3464">
            <v>72</v>
          </cell>
          <cell r="L3464" t="str">
            <v>IR</v>
          </cell>
        </row>
        <row r="3465">
          <cell r="A3465" t="str">
            <v>RCY</v>
          </cell>
          <cell r="D3465">
            <v>5</v>
          </cell>
          <cell r="G3465">
            <v>0.49</v>
          </cell>
          <cell r="J3465">
            <v>72</v>
          </cell>
          <cell r="L3465" t="str">
            <v>IR</v>
          </cell>
        </row>
        <row r="3466">
          <cell r="A3466" t="str">
            <v>RCY</v>
          </cell>
          <cell r="D3466">
            <v>5</v>
          </cell>
          <cell r="G3466">
            <v>0.34</v>
          </cell>
          <cell r="J3466">
            <v>72</v>
          </cell>
          <cell r="L3466" t="str">
            <v>IR</v>
          </cell>
        </row>
        <row r="3467">
          <cell r="A3467" t="str">
            <v>RCY</v>
          </cell>
          <cell r="D3467">
            <v>5</v>
          </cell>
          <cell r="G3467">
            <v>0.21</v>
          </cell>
          <cell r="J3467">
            <v>72</v>
          </cell>
          <cell r="L3467" t="str">
            <v>IR</v>
          </cell>
        </row>
        <row r="3468">
          <cell r="A3468" t="str">
            <v>RCY</v>
          </cell>
          <cell r="D3468">
            <v>5</v>
          </cell>
          <cell r="G3468">
            <v>0.3</v>
          </cell>
          <cell r="J3468">
            <v>72</v>
          </cell>
          <cell r="L3468" t="str">
            <v>IR</v>
          </cell>
        </row>
        <row r="3469">
          <cell r="A3469" t="str">
            <v>RCY</v>
          </cell>
          <cell r="D3469">
            <v>5</v>
          </cell>
          <cell r="G3469">
            <v>1.23</v>
          </cell>
          <cell r="J3469">
            <v>72</v>
          </cell>
          <cell r="L3469" t="str">
            <v>IR</v>
          </cell>
        </row>
        <row r="3470">
          <cell r="A3470" t="str">
            <v>RCY</v>
          </cell>
          <cell r="D3470">
            <v>5</v>
          </cell>
          <cell r="G3470">
            <v>0.67</v>
          </cell>
          <cell r="J3470">
            <v>72</v>
          </cell>
          <cell r="L3470" t="str">
            <v>IR</v>
          </cell>
        </row>
        <row r="3471">
          <cell r="A3471" t="str">
            <v>RCY</v>
          </cell>
          <cell r="D3471">
            <v>6</v>
          </cell>
          <cell r="G3471">
            <v>0.56999999999999995</v>
          </cell>
          <cell r="J3471">
            <v>72</v>
          </cell>
          <cell r="L3471" t="str">
            <v>IR</v>
          </cell>
        </row>
        <row r="3472">
          <cell r="A3472" t="str">
            <v>RCY</v>
          </cell>
          <cell r="D3472">
            <v>6</v>
          </cell>
          <cell r="G3472">
            <v>0.57999999999999996</v>
          </cell>
          <cell r="J3472">
            <v>72</v>
          </cell>
          <cell r="L3472" t="str">
            <v>IR</v>
          </cell>
        </row>
        <row r="3473">
          <cell r="A3473" t="str">
            <v>RCY</v>
          </cell>
          <cell r="D3473">
            <v>6</v>
          </cell>
          <cell r="G3473">
            <v>0.87</v>
          </cell>
          <cell r="J3473">
            <v>72</v>
          </cell>
          <cell r="L3473" t="str">
            <v>IR</v>
          </cell>
        </row>
        <row r="3474">
          <cell r="A3474" t="str">
            <v>RCY</v>
          </cell>
          <cell r="D3474">
            <v>6</v>
          </cell>
          <cell r="G3474">
            <v>0.86</v>
          </cell>
          <cell r="J3474">
            <v>72</v>
          </cell>
          <cell r="L3474" t="str">
            <v>IR</v>
          </cell>
        </row>
        <row r="3475">
          <cell r="A3475" t="str">
            <v>RCY</v>
          </cell>
          <cell r="D3475">
            <v>6</v>
          </cell>
          <cell r="G3475">
            <v>0.47</v>
          </cell>
          <cell r="J3475">
            <v>72</v>
          </cell>
          <cell r="L3475" t="str">
            <v>IR</v>
          </cell>
        </row>
        <row r="3476">
          <cell r="A3476" t="str">
            <v>RCY</v>
          </cell>
          <cell r="D3476">
            <v>6</v>
          </cell>
          <cell r="G3476">
            <v>0.59</v>
          </cell>
          <cell r="J3476">
            <v>72</v>
          </cell>
          <cell r="L3476" t="str">
            <v>IR</v>
          </cell>
        </row>
        <row r="3477">
          <cell r="A3477" t="str">
            <v>RCY</v>
          </cell>
          <cell r="D3477">
            <v>6</v>
          </cell>
          <cell r="G3477">
            <v>1.1000000000000001</v>
          </cell>
          <cell r="J3477">
            <v>72</v>
          </cell>
          <cell r="L3477" t="str">
            <v>IR</v>
          </cell>
        </row>
        <row r="3478">
          <cell r="A3478" t="str">
            <v>RCY</v>
          </cell>
          <cell r="D3478">
            <v>6</v>
          </cell>
          <cell r="G3478">
            <v>1.42</v>
          </cell>
          <cell r="J3478">
            <v>72</v>
          </cell>
          <cell r="L3478" t="str">
            <v>IR</v>
          </cell>
        </row>
        <row r="3479">
          <cell r="A3479" t="str">
            <v>RCY</v>
          </cell>
          <cell r="D3479">
            <v>6</v>
          </cell>
          <cell r="G3479">
            <v>0.62</v>
          </cell>
          <cell r="J3479">
            <v>72</v>
          </cell>
          <cell r="L3479" t="str">
            <v>IR</v>
          </cell>
        </row>
        <row r="3480">
          <cell r="A3480" t="str">
            <v>RCY</v>
          </cell>
          <cell r="D3480">
            <v>6</v>
          </cell>
          <cell r="G3480">
            <v>0.63</v>
          </cell>
          <cell r="J3480">
            <v>72</v>
          </cell>
          <cell r="L3480" t="str">
            <v>IR</v>
          </cell>
        </row>
        <row r="3481">
          <cell r="A3481" t="str">
            <v>RCY</v>
          </cell>
          <cell r="D3481">
            <v>6</v>
          </cell>
          <cell r="G3481">
            <v>0.56999999999999995</v>
          </cell>
          <cell r="J3481">
            <v>72</v>
          </cell>
          <cell r="L3481" t="str">
            <v>IR</v>
          </cell>
        </row>
        <row r="3482">
          <cell r="A3482" t="str">
            <v>RCY</v>
          </cell>
          <cell r="D3482">
            <v>6</v>
          </cell>
          <cell r="G3482">
            <v>1.2</v>
          </cell>
          <cell r="J3482">
            <v>72</v>
          </cell>
          <cell r="L3482" t="str">
            <v>IR</v>
          </cell>
        </row>
        <row r="3483">
          <cell r="A3483" t="str">
            <v>RCY</v>
          </cell>
          <cell r="D3483">
            <v>6</v>
          </cell>
          <cell r="G3483">
            <v>1.46</v>
          </cell>
          <cell r="J3483">
            <v>72</v>
          </cell>
          <cell r="L3483" t="str">
            <v>IR</v>
          </cell>
        </row>
        <row r="3484">
          <cell r="A3484" t="str">
            <v>RCY</v>
          </cell>
          <cell r="D3484">
            <v>6</v>
          </cell>
          <cell r="G3484">
            <v>0.88</v>
          </cell>
          <cell r="J3484">
            <v>72</v>
          </cell>
          <cell r="L3484" t="str">
            <v>IR</v>
          </cell>
        </row>
        <row r="3485">
          <cell r="A3485" t="str">
            <v>RCY</v>
          </cell>
          <cell r="D3485">
            <v>6</v>
          </cell>
          <cell r="G3485">
            <v>1.27</v>
          </cell>
          <cell r="J3485">
            <v>72</v>
          </cell>
          <cell r="L3485" t="str">
            <v>IR</v>
          </cell>
        </row>
        <row r="3486">
          <cell r="A3486" t="str">
            <v>RCY</v>
          </cell>
          <cell r="D3486">
            <v>6</v>
          </cell>
          <cell r="G3486">
            <v>0.51</v>
          </cell>
          <cell r="J3486">
            <v>72</v>
          </cell>
          <cell r="L3486" t="str">
            <v>IR</v>
          </cell>
        </row>
        <row r="3487">
          <cell r="A3487" t="str">
            <v>RCY</v>
          </cell>
          <cell r="D3487">
            <v>6</v>
          </cell>
          <cell r="G3487">
            <v>0.3</v>
          </cell>
          <cell r="J3487">
            <v>72</v>
          </cell>
          <cell r="L3487" t="str">
            <v>IR</v>
          </cell>
        </row>
        <row r="3488">
          <cell r="A3488" t="str">
            <v>RCY</v>
          </cell>
          <cell r="D3488">
            <v>6</v>
          </cell>
          <cell r="G3488">
            <v>1.28</v>
          </cell>
          <cell r="J3488">
            <v>72</v>
          </cell>
          <cell r="L3488" t="str">
            <v>IR</v>
          </cell>
        </row>
        <row r="3489">
          <cell r="A3489" t="str">
            <v>RCY</v>
          </cell>
          <cell r="D3489">
            <v>6</v>
          </cell>
          <cell r="G3489">
            <v>1.32</v>
          </cell>
          <cell r="J3489">
            <v>72</v>
          </cell>
          <cell r="L3489" t="str">
            <v>IR</v>
          </cell>
        </row>
        <row r="3490">
          <cell r="A3490" t="str">
            <v>RCY</v>
          </cell>
          <cell r="D3490">
            <v>6</v>
          </cell>
          <cell r="G3490">
            <v>0.39</v>
          </cell>
          <cell r="J3490">
            <v>72</v>
          </cell>
          <cell r="L3490" t="str">
            <v>IR</v>
          </cell>
        </row>
        <row r="3491">
          <cell r="A3491" t="str">
            <v>RCY</v>
          </cell>
          <cell r="D3491">
            <v>6</v>
          </cell>
          <cell r="G3491">
            <v>0.54</v>
          </cell>
          <cell r="J3491">
            <v>72</v>
          </cell>
          <cell r="L3491" t="str">
            <v>IR</v>
          </cell>
        </row>
        <row r="3492">
          <cell r="A3492" t="str">
            <v>RCY</v>
          </cell>
          <cell r="D3492">
            <v>6</v>
          </cell>
          <cell r="G3492">
            <v>0.93</v>
          </cell>
          <cell r="J3492">
            <v>72</v>
          </cell>
          <cell r="L3492" t="str">
            <v>IR</v>
          </cell>
        </row>
        <row r="3493">
          <cell r="A3493" t="str">
            <v>RCY</v>
          </cell>
          <cell r="D3493">
            <v>6</v>
          </cell>
          <cell r="G3493">
            <v>1.84</v>
          </cell>
          <cell r="J3493">
            <v>72</v>
          </cell>
          <cell r="L3493" t="str">
            <v>IR</v>
          </cell>
        </row>
        <row r="3494">
          <cell r="A3494" t="str">
            <v>RCY</v>
          </cell>
          <cell r="D3494">
            <v>6</v>
          </cell>
          <cell r="G3494">
            <v>0.9</v>
          </cell>
          <cell r="J3494">
            <v>72</v>
          </cell>
          <cell r="L3494" t="str">
            <v>IR</v>
          </cell>
        </row>
        <row r="3495">
          <cell r="A3495" t="str">
            <v>RCY</v>
          </cell>
          <cell r="D3495">
            <v>6</v>
          </cell>
          <cell r="G3495">
            <v>0.6</v>
          </cell>
          <cell r="J3495">
            <v>72</v>
          </cell>
          <cell r="L3495" t="str">
            <v>IR</v>
          </cell>
        </row>
        <row r="3496">
          <cell r="A3496" t="str">
            <v>RCY</v>
          </cell>
          <cell r="D3496">
            <v>6</v>
          </cell>
          <cell r="G3496">
            <v>1</v>
          </cell>
          <cell r="J3496">
            <v>72</v>
          </cell>
          <cell r="L3496" t="str">
            <v>IR</v>
          </cell>
        </row>
        <row r="3497">
          <cell r="A3497" t="str">
            <v>RCY</v>
          </cell>
          <cell r="D3497">
            <v>6</v>
          </cell>
          <cell r="G3497">
            <v>0.39</v>
          </cell>
          <cell r="J3497">
            <v>72</v>
          </cell>
          <cell r="L3497" t="str">
            <v>IR</v>
          </cell>
        </row>
        <row r="3498">
          <cell r="A3498" t="str">
            <v>RCY</v>
          </cell>
          <cell r="D3498">
            <v>6</v>
          </cell>
          <cell r="G3498">
            <v>0.59</v>
          </cell>
          <cell r="J3498">
            <v>72</v>
          </cell>
          <cell r="L3498" t="str">
            <v>IR</v>
          </cell>
        </row>
        <row r="3499">
          <cell r="A3499" t="str">
            <v>RCY</v>
          </cell>
          <cell r="D3499">
            <v>6</v>
          </cell>
          <cell r="G3499">
            <v>0.65</v>
          </cell>
          <cell r="J3499">
            <v>72</v>
          </cell>
          <cell r="L3499" t="str">
            <v>IR</v>
          </cell>
        </row>
        <row r="3500">
          <cell r="A3500" t="str">
            <v>RCY</v>
          </cell>
          <cell r="D3500">
            <v>6</v>
          </cell>
          <cell r="G3500">
            <v>0.71</v>
          </cell>
          <cell r="J3500">
            <v>72</v>
          </cell>
          <cell r="L3500" t="str">
            <v>IR</v>
          </cell>
        </row>
        <row r="3501">
          <cell r="A3501" t="str">
            <v>RCY</v>
          </cell>
          <cell r="D3501">
            <v>6</v>
          </cell>
          <cell r="G3501">
            <v>2.0099999999999998</v>
          </cell>
          <cell r="J3501">
            <v>72</v>
          </cell>
          <cell r="L3501" t="str">
            <v>IR</v>
          </cell>
        </row>
        <row r="3502">
          <cell r="A3502" t="str">
            <v>RCY</v>
          </cell>
          <cell r="D3502">
            <v>6</v>
          </cell>
          <cell r="G3502">
            <v>1.57</v>
          </cell>
          <cell r="J3502">
            <v>72</v>
          </cell>
          <cell r="L3502" t="str">
            <v>IR</v>
          </cell>
        </row>
        <row r="3503">
          <cell r="A3503" t="str">
            <v>RCY</v>
          </cell>
          <cell r="D3503">
            <v>6</v>
          </cell>
          <cell r="G3503">
            <v>1.71</v>
          </cell>
          <cell r="J3503">
            <v>72</v>
          </cell>
          <cell r="L3503" t="str">
            <v>IR</v>
          </cell>
        </row>
        <row r="3504">
          <cell r="A3504" t="str">
            <v>RCY</v>
          </cell>
          <cell r="D3504">
            <v>6</v>
          </cell>
          <cell r="G3504">
            <v>1.6</v>
          </cell>
          <cell r="J3504">
            <v>72</v>
          </cell>
          <cell r="L3504" t="str">
            <v>IR</v>
          </cell>
        </row>
        <row r="3505">
          <cell r="A3505" t="str">
            <v>RCY</v>
          </cell>
          <cell r="D3505">
            <v>6</v>
          </cell>
          <cell r="G3505">
            <v>1.6</v>
          </cell>
          <cell r="J3505">
            <v>72</v>
          </cell>
          <cell r="L3505" t="str">
            <v>IR</v>
          </cell>
        </row>
        <row r="3506">
          <cell r="A3506" t="str">
            <v>RCY</v>
          </cell>
          <cell r="D3506">
            <v>6</v>
          </cell>
          <cell r="G3506">
            <v>0.44</v>
          </cell>
          <cell r="J3506">
            <v>72</v>
          </cell>
          <cell r="L3506" t="str">
            <v>IR</v>
          </cell>
        </row>
        <row r="3507">
          <cell r="A3507" t="str">
            <v>RCY</v>
          </cell>
          <cell r="D3507">
            <v>6</v>
          </cell>
          <cell r="G3507">
            <v>0.49</v>
          </cell>
          <cell r="J3507">
            <v>72</v>
          </cell>
          <cell r="L3507" t="str">
            <v>IR</v>
          </cell>
        </row>
        <row r="3508">
          <cell r="A3508" t="str">
            <v>RCY</v>
          </cell>
          <cell r="D3508">
            <v>6</v>
          </cell>
          <cell r="G3508">
            <v>1.26</v>
          </cell>
          <cell r="J3508">
            <v>72</v>
          </cell>
          <cell r="L3508" t="str">
            <v>IR</v>
          </cell>
        </row>
        <row r="3509">
          <cell r="A3509" t="str">
            <v>RCY</v>
          </cell>
          <cell r="D3509">
            <v>6</v>
          </cell>
          <cell r="G3509">
            <v>0.54</v>
          </cell>
          <cell r="J3509">
            <v>72</v>
          </cell>
          <cell r="L3509" t="str">
            <v>IR</v>
          </cell>
        </row>
        <row r="3510">
          <cell r="A3510" t="str">
            <v>RCY</v>
          </cell>
          <cell r="D3510">
            <v>6</v>
          </cell>
          <cell r="G3510">
            <v>0.54</v>
          </cell>
          <cell r="J3510">
            <v>72</v>
          </cell>
          <cell r="L3510" t="str">
            <v>IR</v>
          </cell>
        </row>
        <row r="3511">
          <cell r="A3511" t="str">
            <v>RCY</v>
          </cell>
          <cell r="D3511">
            <v>6</v>
          </cell>
          <cell r="G3511">
            <v>0.97</v>
          </cell>
          <cell r="J3511">
            <v>72</v>
          </cell>
          <cell r="L3511" t="str">
            <v>IR</v>
          </cell>
        </row>
        <row r="3512">
          <cell r="A3512" t="str">
            <v>RCY</v>
          </cell>
          <cell r="D3512">
            <v>6</v>
          </cell>
          <cell r="G3512">
            <v>1.68</v>
          </cell>
          <cell r="J3512">
            <v>72</v>
          </cell>
          <cell r="L3512" t="str">
            <v>IR</v>
          </cell>
        </row>
        <row r="3513">
          <cell r="A3513" t="str">
            <v>RCY</v>
          </cell>
          <cell r="D3513">
            <v>6</v>
          </cell>
          <cell r="G3513">
            <v>0.88</v>
          </cell>
          <cell r="J3513">
            <v>72</v>
          </cell>
          <cell r="L3513" t="str">
            <v>IR</v>
          </cell>
        </row>
        <row r="3514">
          <cell r="A3514" t="str">
            <v>RCY</v>
          </cell>
          <cell r="D3514">
            <v>6</v>
          </cell>
          <cell r="G3514">
            <v>1.34</v>
          </cell>
          <cell r="J3514">
            <v>72</v>
          </cell>
          <cell r="L3514" t="str">
            <v>IR</v>
          </cell>
        </row>
        <row r="3515">
          <cell r="A3515" t="str">
            <v>RCY</v>
          </cell>
          <cell r="D3515">
            <v>6</v>
          </cell>
          <cell r="G3515">
            <v>0.94</v>
          </cell>
          <cell r="J3515">
            <v>72</v>
          </cell>
          <cell r="L3515" t="str">
            <v>IR</v>
          </cell>
        </row>
        <row r="3516">
          <cell r="A3516" t="str">
            <v>RCY</v>
          </cell>
          <cell r="D3516">
            <v>6</v>
          </cell>
          <cell r="G3516">
            <v>0.7</v>
          </cell>
          <cell r="J3516">
            <v>72</v>
          </cell>
          <cell r="L3516" t="str">
            <v>IR</v>
          </cell>
        </row>
        <row r="3517">
          <cell r="A3517" t="str">
            <v>RCY</v>
          </cell>
          <cell r="D3517">
            <v>6</v>
          </cell>
          <cell r="G3517">
            <v>1.74</v>
          </cell>
          <cell r="J3517">
            <v>72</v>
          </cell>
          <cell r="L3517" t="str">
            <v>IR</v>
          </cell>
        </row>
        <row r="3518">
          <cell r="A3518" t="str">
            <v>RCY</v>
          </cell>
          <cell r="D3518">
            <v>6</v>
          </cell>
          <cell r="G3518">
            <v>0.31</v>
          </cell>
          <cell r="J3518">
            <v>72</v>
          </cell>
          <cell r="L3518" t="str">
            <v>IR</v>
          </cell>
        </row>
        <row r="3519">
          <cell r="A3519" t="str">
            <v>RCY</v>
          </cell>
          <cell r="D3519">
            <v>6</v>
          </cell>
          <cell r="G3519">
            <v>0.49</v>
          </cell>
          <cell r="J3519">
            <v>72</v>
          </cell>
          <cell r="L3519" t="str">
            <v>IR</v>
          </cell>
        </row>
        <row r="3520">
          <cell r="A3520" t="str">
            <v>RCY</v>
          </cell>
          <cell r="D3520">
            <v>7</v>
          </cell>
          <cell r="G3520">
            <v>1.1200000000000001</v>
          </cell>
          <cell r="J3520">
            <v>72</v>
          </cell>
          <cell r="L3520" t="str">
            <v>IR</v>
          </cell>
        </row>
        <row r="3521">
          <cell r="A3521" t="str">
            <v>RCY</v>
          </cell>
          <cell r="D3521">
            <v>7</v>
          </cell>
          <cell r="G3521">
            <v>0.77</v>
          </cell>
          <cell r="J3521">
            <v>72</v>
          </cell>
          <cell r="L3521" t="str">
            <v>IR</v>
          </cell>
        </row>
        <row r="3522">
          <cell r="A3522" t="str">
            <v>RCY</v>
          </cell>
          <cell r="D3522">
            <v>7</v>
          </cell>
          <cell r="G3522">
            <v>1.71</v>
          </cell>
          <cell r="J3522">
            <v>72</v>
          </cell>
          <cell r="L3522" t="str">
            <v>IR</v>
          </cell>
        </row>
        <row r="3523">
          <cell r="A3523" t="str">
            <v>RCY</v>
          </cell>
          <cell r="D3523">
            <v>7</v>
          </cell>
          <cell r="G3523">
            <v>1.47</v>
          </cell>
          <cell r="J3523">
            <v>72</v>
          </cell>
          <cell r="L3523" t="str">
            <v>IR</v>
          </cell>
        </row>
        <row r="3524">
          <cell r="A3524" t="str">
            <v>RCY</v>
          </cell>
          <cell r="D3524">
            <v>7</v>
          </cell>
          <cell r="G3524">
            <v>0.55000000000000004</v>
          </cell>
          <cell r="J3524">
            <v>72</v>
          </cell>
          <cell r="L3524" t="str">
            <v>IR</v>
          </cell>
        </row>
        <row r="3525">
          <cell r="A3525" t="str">
            <v>RCY</v>
          </cell>
          <cell r="D3525">
            <v>7</v>
          </cell>
          <cell r="G3525">
            <v>0.67</v>
          </cell>
          <cell r="J3525">
            <v>72</v>
          </cell>
          <cell r="L3525" t="str">
            <v>IR</v>
          </cell>
        </row>
        <row r="3526">
          <cell r="A3526" t="str">
            <v>RCY</v>
          </cell>
          <cell r="D3526">
            <v>7</v>
          </cell>
          <cell r="G3526">
            <v>1.25</v>
          </cell>
          <cell r="J3526">
            <v>72</v>
          </cell>
          <cell r="L3526" t="str">
            <v>IR</v>
          </cell>
        </row>
        <row r="3527">
          <cell r="A3527" t="str">
            <v>RCY</v>
          </cell>
          <cell r="D3527">
            <v>7</v>
          </cell>
          <cell r="G3527">
            <v>0.56000000000000005</v>
          </cell>
          <cell r="J3527">
            <v>72</v>
          </cell>
          <cell r="L3527" t="str">
            <v>IR</v>
          </cell>
        </row>
        <row r="3528">
          <cell r="A3528" t="str">
            <v>RCY</v>
          </cell>
          <cell r="D3528">
            <v>7</v>
          </cell>
          <cell r="G3528">
            <v>1.68</v>
          </cell>
          <cell r="J3528">
            <v>72</v>
          </cell>
          <cell r="L3528" t="str">
            <v>IR</v>
          </cell>
        </row>
        <row r="3529">
          <cell r="A3529" t="str">
            <v>RCY</v>
          </cell>
          <cell r="D3529">
            <v>7</v>
          </cell>
          <cell r="G3529">
            <v>1.1399999999999999</v>
          </cell>
          <cell r="J3529">
            <v>72</v>
          </cell>
          <cell r="L3529" t="str">
            <v>IR</v>
          </cell>
        </row>
        <row r="3530">
          <cell r="A3530" t="str">
            <v>RCY</v>
          </cell>
          <cell r="D3530">
            <v>7</v>
          </cell>
          <cell r="G3530">
            <v>0.68</v>
          </cell>
          <cell r="J3530">
            <v>72</v>
          </cell>
          <cell r="L3530" t="str">
            <v>IR</v>
          </cell>
        </row>
        <row r="3531">
          <cell r="A3531" t="str">
            <v>RCY</v>
          </cell>
          <cell r="D3531">
            <v>7</v>
          </cell>
          <cell r="G3531">
            <v>1.62</v>
          </cell>
          <cell r="J3531">
            <v>72</v>
          </cell>
          <cell r="L3531" t="str">
            <v>IR</v>
          </cell>
        </row>
        <row r="3532">
          <cell r="A3532" t="str">
            <v>RCY</v>
          </cell>
          <cell r="D3532">
            <v>7</v>
          </cell>
          <cell r="G3532">
            <v>0.62</v>
          </cell>
          <cell r="J3532">
            <v>72</v>
          </cell>
          <cell r="L3532" t="str">
            <v>IR</v>
          </cell>
        </row>
        <row r="3533">
          <cell r="A3533" t="str">
            <v>RCY</v>
          </cell>
          <cell r="D3533">
            <v>7</v>
          </cell>
          <cell r="G3533">
            <v>2.1</v>
          </cell>
          <cell r="J3533">
            <v>72</v>
          </cell>
          <cell r="L3533" t="str">
            <v>IR</v>
          </cell>
        </row>
        <row r="3534">
          <cell r="A3534" t="str">
            <v>RCY</v>
          </cell>
          <cell r="D3534">
            <v>7</v>
          </cell>
          <cell r="G3534">
            <v>2.76</v>
          </cell>
          <cell r="J3534">
            <v>72</v>
          </cell>
          <cell r="L3534" t="str">
            <v>IR</v>
          </cell>
        </row>
        <row r="3535">
          <cell r="A3535" t="str">
            <v>RCY</v>
          </cell>
          <cell r="D3535">
            <v>7</v>
          </cell>
          <cell r="G3535">
            <v>2.34</v>
          </cell>
          <cell r="J3535">
            <v>72</v>
          </cell>
          <cell r="L3535" t="str">
            <v>IR</v>
          </cell>
        </row>
        <row r="3536">
          <cell r="A3536" t="str">
            <v>RCY</v>
          </cell>
          <cell r="D3536">
            <v>7</v>
          </cell>
          <cell r="G3536">
            <v>1.22</v>
          </cell>
          <cell r="J3536">
            <v>72</v>
          </cell>
          <cell r="L3536" t="str">
            <v>IR</v>
          </cell>
        </row>
        <row r="3537">
          <cell r="A3537" t="str">
            <v>RCY</v>
          </cell>
          <cell r="D3537">
            <v>7</v>
          </cell>
          <cell r="G3537">
            <v>0.44</v>
          </cell>
          <cell r="J3537">
            <v>72</v>
          </cell>
          <cell r="L3537" t="str">
            <v>IR</v>
          </cell>
        </row>
        <row r="3538">
          <cell r="A3538" t="str">
            <v>RCY</v>
          </cell>
          <cell r="D3538">
            <v>7</v>
          </cell>
          <cell r="G3538">
            <v>1.34</v>
          </cell>
          <cell r="J3538">
            <v>72</v>
          </cell>
          <cell r="L3538" t="str">
            <v>IR</v>
          </cell>
        </row>
        <row r="3539">
          <cell r="A3539" t="str">
            <v>RCY</v>
          </cell>
          <cell r="D3539">
            <v>7</v>
          </cell>
          <cell r="G3539">
            <v>2.13</v>
          </cell>
          <cell r="J3539">
            <v>72</v>
          </cell>
          <cell r="L3539" t="str">
            <v>IR</v>
          </cell>
        </row>
        <row r="3540">
          <cell r="A3540" t="str">
            <v>RCY</v>
          </cell>
          <cell r="D3540">
            <v>7</v>
          </cell>
          <cell r="G3540">
            <v>1.2</v>
          </cell>
          <cell r="J3540">
            <v>72</v>
          </cell>
          <cell r="L3540" t="str">
            <v>IR</v>
          </cell>
        </row>
        <row r="3541">
          <cell r="A3541" t="str">
            <v>RCY</v>
          </cell>
          <cell r="D3541">
            <v>7</v>
          </cell>
          <cell r="G3541">
            <v>0.95</v>
          </cell>
          <cell r="J3541">
            <v>72</v>
          </cell>
          <cell r="L3541" t="str">
            <v>IR</v>
          </cell>
        </row>
        <row r="3542">
          <cell r="A3542" t="str">
            <v>RCY</v>
          </cell>
          <cell r="D3542">
            <v>7</v>
          </cell>
          <cell r="G3542">
            <v>1.9</v>
          </cell>
          <cell r="J3542">
            <v>72</v>
          </cell>
          <cell r="L3542" t="str">
            <v>IR</v>
          </cell>
        </row>
        <row r="3543">
          <cell r="A3543" t="str">
            <v>RCY</v>
          </cell>
          <cell r="D3543">
            <v>7</v>
          </cell>
          <cell r="G3543">
            <v>0.97</v>
          </cell>
          <cell r="J3543">
            <v>72</v>
          </cell>
          <cell r="L3543" t="str">
            <v>IR</v>
          </cell>
        </row>
        <row r="3544">
          <cell r="A3544" t="str">
            <v>RCY</v>
          </cell>
          <cell r="D3544">
            <v>7</v>
          </cell>
          <cell r="G3544">
            <v>1.1100000000000001</v>
          </cell>
          <cell r="J3544">
            <v>72</v>
          </cell>
          <cell r="L3544" t="str">
            <v>IR</v>
          </cell>
        </row>
        <row r="3545">
          <cell r="A3545" t="str">
            <v>RCY</v>
          </cell>
          <cell r="D3545">
            <v>7</v>
          </cell>
          <cell r="G3545">
            <v>1.28</v>
          </cell>
          <cell r="J3545">
            <v>72</v>
          </cell>
          <cell r="L3545" t="str">
            <v>IR</v>
          </cell>
        </row>
        <row r="3546">
          <cell r="A3546" t="str">
            <v>RCY</v>
          </cell>
          <cell r="D3546">
            <v>7</v>
          </cell>
          <cell r="G3546">
            <v>0.75</v>
          </cell>
          <cell r="J3546">
            <v>72</v>
          </cell>
          <cell r="L3546" t="str">
            <v>IR</v>
          </cell>
        </row>
        <row r="3547">
          <cell r="A3547" t="str">
            <v>RCY</v>
          </cell>
          <cell r="D3547">
            <v>7</v>
          </cell>
          <cell r="G3547">
            <v>0.75</v>
          </cell>
          <cell r="J3547">
            <v>72</v>
          </cell>
          <cell r="L3547" t="str">
            <v>IR</v>
          </cell>
        </row>
        <row r="3548">
          <cell r="A3548" t="str">
            <v>RCY</v>
          </cell>
          <cell r="D3548">
            <v>7</v>
          </cell>
          <cell r="G3548">
            <v>1.53</v>
          </cell>
          <cell r="J3548">
            <v>72</v>
          </cell>
          <cell r="L3548" t="str">
            <v>IR</v>
          </cell>
        </row>
        <row r="3549">
          <cell r="A3549" t="str">
            <v>RCY</v>
          </cell>
          <cell r="D3549">
            <v>7</v>
          </cell>
          <cell r="G3549">
            <v>0.86</v>
          </cell>
          <cell r="J3549">
            <v>72</v>
          </cell>
          <cell r="L3549" t="str">
            <v>IR</v>
          </cell>
        </row>
        <row r="3550">
          <cell r="A3550" t="str">
            <v>RCY</v>
          </cell>
          <cell r="D3550">
            <v>7</v>
          </cell>
          <cell r="G3550">
            <v>0.9</v>
          </cell>
          <cell r="J3550">
            <v>72</v>
          </cell>
          <cell r="L3550" t="str">
            <v>IR</v>
          </cell>
        </row>
        <row r="3551">
          <cell r="A3551" t="str">
            <v>RCY</v>
          </cell>
          <cell r="D3551">
            <v>7</v>
          </cell>
          <cell r="G3551">
            <v>0.26</v>
          </cell>
          <cell r="J3551">
            <v>72</v>
          </cell>
          <cell r="L3551" t="str">
            <v>IR</v>
          </cell>
        </row>
        <row r="3552">
          <cell r="A3552" t="str">
            <v>RCY</v>
          </cell>
          <cell r="D3552">
            <v>7</v>
          </cell>
          <cell r="G3552">
            <v>0.77</v>
          </cell>
          <cell r="J3552">
            <v>72</v>
          </cell>
          <cell r="L3552" t="str">
            <v>IR</v>
          </cell>
        </row>
        <row r="3553">
          <cell r="A3553" t="str">
            <v>RCY</v>
          </cell>
          <cell r="D3553">
            <v>7</v>
          </cell>
          <cell r="G3553">
            <v>0.85</v>
          </cell>
          <cell r="J3553">
            <v>72</v>
          </cell>
          <cell r="L3553" t="str">
            <v>IR</v>
          </cell>
        </row>
        <row r="3554">
          <cell r="A3554" t="str">
            <v>RCY</v>
          </cell>
          <cell r="D3554">
            <v>7</v>
          </cell>
          <cell r="G3554">
            <v>0.5</v>
          </cell>
          <cell r="J3554">
            <v>72</v>
          </cell>
          <cell r="L3554" t="str">
            <v>IR</v>
          </cell>
        </row>
        <row r="3555">
          <cell r="A3555" t="str">
            <v>RCY</v>
          </cell>
          <cell r="D3555">
            <v>7</v>
          </cell>
          <cell r="G3555">
            <v>0.33</v>
          </cell>
          <cell r="J3555">
            <v>72</v>
          </cell>
          <cell r="L3555" t="str">
            <v>IR</v>
          </cell>
        </row>
        <row r="3556">
          <cell r="A3556" t="str">
            <v>RCY</v>
          </cell>
          <cell r="D3556">
            <v>7</v>
          </cell>
          <cell r="G3556">
            <v>1.07</v>
          </cell>
          <cell r="J3556">
            <v>72</v>
          </cell>
          <cell r="L3556" t="str">
            <v>IR</v>
          </cell>
        </row>
        <row r="3557">
          <cell r="A3557" t="str">
            <v>RCY</v>
          </cell>
          <cell r="D3557">
            <v>7</v>
          </cell>
          <cell r="G3557">
            <v>1.1200000000000001</v>
          </cell>
          <cell r="J3557">
            <v>72</v>
          </cell>
          <cell r="L3557" t="str">
            <v>IR</v>
          </cell>
        </row>
        <row r="3558">
          <cell r="A3558" t="str">
            <v>RCY</v>
          </cell>
          <cell r="D3558">
            <v>7</v>
          </cell>
          <cell r="G3558">
            <v>0.89</v>
          </cell>
          <cell r="J3558">
            <v>72</v>
          </cell>
          <cell r="L3558" t="str">
            <v>IR</v>
          </cell>
        </row>
        <row r="3559">
          <cell r="A3559" t="str">
            <v>RCY</v>
          </cell>
          <cell r="D3559">
            <v>7</v>
          </cell>
          <cell r="G3559">
            <v>0.53</v>
          </cell>
          <cell r="J3559">
            <v>72</v>
          </cell>
          <cell r="L3559" t="str">
            <v>IR</v>
          </cell>
        </row>
        <row r="3560">
          <cell r="A3560" t="str">
            <v>RCY</v>
          </cell>
          <cell r="D3560">
            <v>8</v>
          </cell>
          <cell r="G3560">
            <v>2</v>
          </cell>
          <cell r="J3560">
            <v>72</v>
          </cell>
          <cell r="L3560" t="str">
            <v>IR</v>
          </cell>
        </row>
        <row r="3561">
          <cell r="A3561" t="str">
            <v>RCY</v>
          </cell>
          <cell r="D3561">
            <v>8</v>
          </cell>
          <cell r="G3561">
            <v>1.58</v>
          </cell>
          <cell r="J3561">
            <v>72</v>
          </cell>
          <cell r="L3561" t="str">
            <v>IR</v>
          </cell>
        </row>
        <row r="3562">
          <cell r="A3562" t="str">
            <v>RCY</v>
          </cell>
          <cell r="D3562">
            <v>8</v>
          </cell>
          <cell r="G3562">
            <v>1.63</v>
          </cell>
          <cell r="J3562">
            <v>72</v>
          </cell>
          <cell r="L3562" t="str">
            <v>IR</v>
          </cell>
        </row>
        <row r="3563">
          <cell r="A3563" t="str">
            <v>RCY</v>
          </cell>
          <cell r="D3563">
            <v>8</v>
          </cell>
          <cell r="G3563">
            <v>0.65</v>
          </cell>
          <cell r="J3563">
            <v>72</v>
          </cell>
          <cell r="L3563" t="str">
            <v>IR</v>
          </cell>
        </row>
        <row r="3564">
          <cell r="A3564" t="str">
            <v>RCY</v>
          </cell>
          <cell r="D3564">
            <v>8</v>
          </cell>
          <cell r="G3564">
            <v>1.06</v>
          </cell>
          <cell r="J3564">
            <v>72</v>
          </cell>
          <cell r="L3564" t="str">
            <v>IR</v>
          </cell>
        </row>
        <row r="3565">
          <cell r="A3565" t="str">
            <v>RCY</v>
          </cell>
          <cell r="D3565">
            <v>8</v>
          </cell>
          <cell r="G3565">
            <v>1.24</v>
          </cell>
          <cell r="J3565">
            <v>72</v>
          </cell>
          <cell r="L3565" t="str">
            <v>IR</v>
          </cell>
        </row>
        <row r="3566">
          <cell r="A3566" t="str">
            <v>RCY</v>
          </cell>
          <cell r="D3566">
            <v>8</v>
          </cell>
          <cell r="G3566">
            <v>0.9</v>
          </cell>
          <cell r="J3566">
            <v>72</v>
          </cell>
          <cell r="L3566" t="str">
            <v>IR</v>
          </cell>
        </row>
        <row r="3567">
          <cell r="A3567" t="str">
            <v>RCY</v>
          </cell>
          <cell r="D3567">
            <v>8</v>
          </cell>
          <cell r="G3567">
            <v>0.93</v>
          </cell>
          <cell r="J3567">
            <v>72</v>
          </cell>
          <cell r="L3567" t="str">
            <v>IR</v>
          </cell>
        </row>
        <row r="3568">
          <cell r="A3568" t="str">
            <v>RCY</v>
          </cell>
          <cell r="D3568">
            <v>8</v>
          </cell>
          <cell r="G3568">
            <v>0.47</v>
          </cell>
          <cell r="J3568">
            <v>72</v>
          </cell>
          <cell r="L3568" t="str">
            <v>IR</v>
          </cell>
        </row>
        <row r="3569">
          <cell r="A3569" t="str">
            <v>RCY</v>
          </cell>
          <cell r="D3569">
            <v>8</v>
          </cell>
          <cell r="G3569">
            <v>0.36</v>
          </cell>
          <cell r="J3569">
            <v>72</v>
          </cell>
          <cell r="L3569" t="str">
            <v>IR</v>
          </cell>
        </row>
        <row r="3570">
          <cell r="A3570" t="str">
            <v>RCY</v>
          </cell>
          <cell r="D3570">
            <v>8</v>
          </cell>
          <cell r="G3570">
            <v>0.81</v>
          </cell>
          <cell r="J3570">
            <v>72</v>
          </cell>
          <cell r="L3570" t="str">
            <v>IR</v>
          </cell>
        </row>
        <row r="3571">
          <cell r="A3571" t="str">
            <v>RCY</v>
          </cell>
          <cell r="D3571">
            <v>8</v>
          </cell>
          <cell r="G3571">
            <v>0.9</v>
          </cell>
          <cell r="J3571">
            <v>72</v>
          </cell>
          <cell r="L3571" t="str">
            <v>IR</v>
          </cell>
        </row>
        <row r="3572">
          <cell r="A3572" t="str">
            <v>RCY</v>
          </cell>
          <cell r="D3572">
            <v>8</v>
          </cell>
          <cell r="G3572">
            <v>1.01</v>
          </cell>
          <cell r="J3572">
            <v>72</v>
          </cell>
          <cell r="L3572" t="str">
            <v>IR</v>
          </cell>
        </row>
        <row r="3573">
          <cell r="A3573" t="str">
            <v>RCY</v>
          </cell>
          <cell r="D3573">
            <v>8</v>
          </cell>
          <cell r="G3573">
            <v>1.1499999999999999</v>
          </cell>
          <cell r="J3573">
            <v>72</v>
          </cell>
          <cell r="L3573" t="str">
            <v>IR</v>
          </cell>
        </row>
        <row r="3574">
          <cell r="A3574" t="str">
            <v>RCY</v>
          </cell>
          <cell r="D3574">
            <v>8</v>
          </cell>
          <cell r="G3574">
            <v>0.51</v>
          </cell>
          <cell r="J3574">
            <v>72</v>
          </cell>
          <cell r="L3574" t="str">
            <v>IR</v>
          </cell>
        </row>
        <row r="3575">
          <cell r="A3575" t="str">
            <v>RCY</v>
          </cell>
          <cell r="D3575">
            <v>8</v>
          </cell>
          <cell r="G3575">
            <v>0.9</v>
          </cell>
          <cell r="J3575">
            <v>72</v>
          </cell>
          <cell r="L3575" t="str">
            <v>IR</v>
          </cell>
        </row>
        <row r="3576">
          <cell r="A3576" t="str">
            <v>RCY</v>
          </cell>
          <cell r="D3576">
            <v>8</v>
          </cell>
          <cell r="G3576">
            <v>2.09</v>
          </cell>
          <cell r="J3576">
            <v>72</v>
          </cell>
          <cell r="L3576" t="str">
            <v>IR</v>
          </cell>
        </row>
        <row r="3577">
          <cell r="A3577" t="str">
            <v>RCY</v>
          </cell>
          <cell r="D3577">
            <v>8</v>
          </cell>
          <cell r="G3577">
            <v>1.05</v>
          </cell>
          <cell r="J3577">
            <v>72</v>
          </cell>
          <cell r="L3577" t="str">
            <v>IR</v>
          </cell>
        </row>
        <row r="3578">
          <cell r="A3578" t="str">
            <v>RCY</v>
          </cell>
          <cell r="D3578">
            <v>8</v>
          </cell>
          <cell r="G3578">
            <v>1.52</v>
          </cell>
          <cell r="J3578">
            <v>72</v>
          </cell>
          <cell r="L3578" t="str">
            <v>IR</v>
          </cell>
        </row>
        <row r="3579">
          <cell r="A3579" t="str">
            <v>RCY</v>
          </cell>
          <cell r="D3579">
            <v>8</v>
          </cell>
          <cell r="G3579">
            <v>1.03</v>
          </cell>
          <cell r="J3579">
            <v>72</v>
          </cell>
          <cell r="L3579" t="str">
            <v>IR</v>
          </cell>
        </row>
        <row r="3580">
          <cell r="A3580" t="str">
            <v>RCY</v>
          </cell>
          <cell r="D3580">
            <v>8</v>
          </cell>
          <cell r="G3580">
            <v>1.63</v>
          </cell>
          <cell r="J3580">
            <v>72</v>
          </cell>
          <cell r="L3580" t="str">
            <v>IR</v>
          </cell>
        </row>
        <row r="3581">
          <cell r="A3581" t="str">
            <v>RCY</v>
          </cell>
          <cell r="D3581">
            <v>8</v>
          </cell>
          <cell r="G3581">
            <v>0.62</v>
          </cell>
          <cell r="J3581">
            <v>72</v>
          </cell>
          <cell r="L3581" t="str">
            <v>IR</v>
          </cell>
        </row>
        <row r="3582">
          <cell r="A3582" t="str">
            <v>RCY</v>
          </cell>
          <cell r="D3582">
            <v>8</v>
          </cell>
          <cell r="G3582">
            <v>0.84</v>
          </cell>
          <cell r="J3582">
            <v>72</v>
          </cell>
          <cell r="L3582" t="str">
            <v>IR</v>
          </cell>
        </row>
        <row r="3583">
          <cell r="A3583" t="str">
            <v>RCY</v>
          </cell>
          <cell r="D3583">
            <v>8</v>
          </cell>
          <cell r="G3583">
            <v>0.7</v>
          </cell>
          <cell r="J3583">
            <v>72</v>
          </cell>
          <cell r="L3583" t="str">
            <v>IR</v>
          </cell>
        </row>
        <row r="3584">
          <cell r="A3584" t="str">
            <v>RCY</v>
          </cell>
          <cell r="D3584">
            <v>8</v>
          </cell>
          <cell r="G3584">
            <v>1.41</v>
          </cell>
          <cell r="J3584">
            <v>72</v>
          </cell>
          <cell r="L3584" t="str">
            <v>IR</v>
          </cell>
        </row>
        <row r="3585">
          <cell r="A3585" t="str">
            <v>RCY</v>
          </cell>
          <cell r="D3585">
            <v>8</v>
          </cell>
          <cell r="G3585">
            <v>0.68</v>
          </cell>
          <cell r="J3585">
            <v>72</v>
          </cell>
          <cell r="L3585" t="str">
            <v>IR</v>
          </cell>
        </row>
        <row r="3586">
          <cell r="A3586" t="str">
            <v>RCY</v>
          </cell>
          <cell r="D3586">
            <v>8</v>
          </cell>
          <cell r="G3586">
            <v>1.28</v>
          </cell>
          <cell r="J3586">
            <v>72</v>
          </cell>
          <cell r="L3586" t="str">
            <v>IR</v>
          </cell>
        </row>
        <row r="3587">
          <cell r="A3587" t="str">
            <v>RCY</v>
          </cell>
          <cell r="D3587">
            <v>8</v>
          </cell>
          <cell r="G3587">
            <v>1.24</v>
          </cell>
          <cell r="J3587">
            <v>72</v>
          </cell>
          <cell r="L3587" t="str">
            <v>IR</v>
          </cell>
        </row>
        <row r="3588">
          <cell r="A3588" t="str">
            <v>RCY</v>
          </cell>
          <cell r="D3588">
            <v>8</v>
          </cell>
          <cell r="G3588">
            <v>0.63</v>
          </cell>
          <cell r="J3588">
            <v>72</v>
          </cell>
          <cell r="L3588" t="str">
            <v>IR</v>
          </cell>
        </row>
        <row r="3589">
          <cell r="A3589" t="str">
            <v>RCY</v>
          </cell>
          <cell r="D3589">
            <v>8</v>
          </cell>
          <cell r="G3589">
            <v>0.88</v>
          </cell>
          <cell r="J3589">
            <v>72</v>
          </cell>
          <cell r="L3589" t="str">
            <v>IR</v>
          </cell>
        </row>
        <row r="3590">
          <cell r="A3590" t="str">
            <v>RCY</v>
          </cell>
          <cell r="D3590">
            <v>8</v>
          </cell>
          <cell r="G3590">
            <v>0.48</v>
          </cell>
          <cell r="J3590">
            <v>72</v>
          </cell>
          <cell r="L3590" t="str">
            <v>IR</v>
          </cell>
        </row>
        <row r="3591">
          <cell r="A3591" t="str">
            <v>RCY</v>
          </cell>
          <cell r="D3591">
            <v>8</v>
          </cell>
          <cell r="G3591">
            <v>0.7</v>
          </cell>
          <cell r="J3591">
            <v>72</v>
          </cell>
          <cell r="L3591" t="str">
            <v>IR</v>
          </cell>
        </row>
        <row r="3592">
          <cell r="A3592" t="str">
            <v>RCY</v>
          </cell>
          <cell r="D3592">
            <v>8</v>
          </cell>
          <cell r="G3592">
            <v>0.75</v>
          </cell>
          <cell r="J3592">
            <v>72</v>
          </cell>
          <cell r="L3592" t="str">
            <v>IR</v>
          </cell>
        </row>
        <row r="3593">
          <cell r="A3593" t="str">
            <v>RCY</v>
          </cell>
          <cell r="D3593">
            <v>8</v>
          </cell>
          <cell r="G3593">
            <v>0.61</v>
          </cell>
          <cell r="J3593">
            <v>72</v>
          </cell>
          <cell r="L3593" t="str">
            <v>IR</v>
          </cell>
        </row>
        <row r="3594">
          <cell r="A3594" t="str">
            <v>RCY</v>
          </cell>
          <cell r="D3594">
            <v>8</v>
          </cell>
          <cell r="G3594">
            <v>2.2400000000000002</v>
          </cell>
          <cell r="J3594">
            <v>72</v>
          </cell>
          <cell r="L3594" t="str">
            <v>IR</v>
          </cell>
        </row>
        <row r="3595">
          <cell r="A3595" t="str">
            <v>RCY</v>
          </cell>
          <cell r="D3595">
            <v>8</v>
          </cell>
          <cell r="G3595">
            <v>0.59</v>
          </cell>
          <cell r="J3595">
            <v>72</v>
          </cell>
          <cell r="L3595" t="str">
            <v>IR</v>
          </cell>
        </row>
        <row r="3596">
          <cell r="A3596" t="str">
            <v>RCY</v>
          </cell>
          <cell r="D3596">
            <v>8</v>
          </cell>
          <cell r="G3596">
            <v>0.96</v>
          </cell>
          <cell r="J3596">
            <v>72</v>
          </cell>
          <cell r="L3596" t="str">
            <v>IR</v>
          </cell>
        </row>
        <row r="3597">
          <cell r="A3597" t="str">
            <v>RCY</v>
          </cell>
          <cell r="D3597">
            <v>8</v>
          </cell>
          <cell r="G3597">
            <v>0.44</v>
          </cell>
          <cell r="J3597">
            <v>72</v>
          </cell>
          <cell r="L3597" t="str">
            <v>IR</v>
          </cell>
        </row>
        <row r="3598">
          <cell r="A3598" t="str">
            <v>RCY</v>
          </cell>
          <cell r="D3598">
            <v>8</v>
          </cell>
          <cell r="G3598">
            <v>1.25</v>
          </cell>
          <cell r="J3598">
            <v>72</v>
          </cell>
          <cell r="L3598" t="str">
            <v>IR</v>
          </cell>
        </row>
        <row r="3599">
          <cell r="A3599" t="str">
            <v>RCY</v>
          </cell>
          <cell r="D3599">
            <v>9</v>
          </cell>
          <cell r="G3599">
            <v>1.27</v>
          </cell>
          <cell r="J3599">
            <v>72</v>
          </cell>
          <cell r="L3599" t="str">
            <v>IR</v>
          </cell>
        </row>
        <row r="3600">
          <cell r="A3600" t="str">
            <v>RCY</v>
          </cell>
          <cell r="D3600">
            <v>9</v>
          </cell>
          <cell r="G3600">
            <v>0.59</v>
          </cell>
          <cell r="J3600">
            <v>72</v>
          </cell>
          <cell r="L3600" t="str">
            <v>IR</v>
          </cell>
        </row>
        <row r="3601">
          <cell r="A3601" t="str">
            <v>RCY</v>
          </cell>
          <cell r="D3601">
            <v>9</v>
          </cell>
          <cell r="G3601">
            <v>0.62</v>
          </cell>
          <cell r="J3601">
            <v>72</v>
          </cell>
          <cell r="L3601" t="str">
            <v>IR</v>
          </cell>
        </row>
        <row r="3602">
          <cell r="A3602" t="str">
            <v>RCY</v>
          </cell>
          <cell r="D3602">
            <v>9</v>
          </cell>
          <cell r="G3602">
            <v>1.34</v>
          </cell>
          <cell r="J3602">
            <v>72</v>
          </cell>
          <cell r="L3602" t="str">
            <v>IR</v>
          </cell>
        </row>
        <row r="3603">
          <cell r="A3603" t="str">
            <v>RCY</v>
          </cell>
          <cell r="D3603">
            <v>9</v>
          </cell>
          <cell r="G3603">
            <v>0.6</v>
          </cell>
          <cell r="J3603">
            <v>72</v>
          </cell>
          <cell r="L3603" t="str">
            <v>IR</v>
          </cell>
        </row>
        <row r="3604">
          <cell r="A3604" t="str">
            <v>RCY</v>
          </cell>
          <cell r="D3604">
            <v>9</v>
          </cell>
          <cell r="G3604">
            <v>11.62</v>
          </cell>
          <cell r="J3604">
            <v>72</v>
          </cell>
          <cell r="L3604" t="str">
            <v>IR</v>
          </cell>
        </row>
        <row r="3605">
          <cell r="A3605" t="str">
            <v>RCY</v>
          </cell>
          <cell r="D3605">
            <v>9</v>
          </cell>
          <cell r="G3605">
            <v>1</v>
          </cell>
          <cell r="J3605">
            <v>72</v>
          </cell>
          <cell r="L3605" t="str">
            <v>IR</v>
          </cell>
        </row>
        <row r="3606">
          <cell r="A3606" t="str">
            <v>RCY</v>
          </cell>
          <cell r="D3606">
            <v>9</v>
          </cell>
          <cell r="G3606">
            <v>1.67</v>
          </cell>
          <cell r="J3606">
            <v>72</v>
          </cell>
          <cell r="L3606" t="str">
            <v>IR</v>
          </cell>
        </row>
        <row r="3607">
          <cell r="A3607" t="str">
            <v>RCY</v>
          </cell>
          <cell r="D3607">
            <v>9</v>
          </cell>
          <cell r="G3607">
            <v>0.92</v>
          </cell>
          <cell r="J3607">
            <v>72</v>
          </cell>
          <cell r="L3607" t="str">
            <v>IR</v>
          </cell>
        </row>
        <row r="3608">
          <cell r="A3608" t="str">
            <v>RCY</v>
          </cell>
          <cell r="D3608">
            <v>9</v>
          </cell>
          <cell r="G3608">
            <v>0.64</v>
          </cell>
          <cell r="J3608">
            <v>72</v>
          </cell>
          <cell r="L3608" t="str">
            <v>IR</v>
          </cell>
        </row>
        <row r="3609">
          <cell r="A3609" t="str">
            <v>RCY</v>
          </cell>
          <cell r="D3609">
            <v>9</v>
          </cell>
          <cell r="G3609">
            <v>0.98</v>
          </cell>
          <cell r="J3609">
            <v>72</v>
          </cell>
          <cell r="L3609" t="str">
            <v>IR</v>
          </cell>
        </row>
        <row r="3610">
          <cell r="A3610" t="str">
            <v>RCY</v>
          </cell>
          <cell r="D3610">
            <v>9</v>
          </cell>
          <cell r="G3610">
            <v>0.84</v>
          </cell>
          <cell r="J3610">
            <v>72</v>
          </cell>
          <cell r="L3610" t="str">
            <v>IR</v>
          </cell>
        </row>
        <row r="3611">
          <cell r="A3611" t="str">
            <v>RCY</v>
          </cell>
          <cell r="D3611">
            <v>9</v>
          </cell>
          <cell r="G3611">
            <v>2.77</v>
          </cell>
          <cell r="J3611">
            <v>72</v>
          </cell>
          <cell r="L3611" t="str">
            <v>IR</v>
          </cell>
        </row>
        <row r="3612">
          <cell r="A3612" t="str">
            <v>RCY</v>
          </cell>
          <cell r="D3612">
            <v>9</v>
          </cell>
          <cell r="G3612">
            <v>1.5</v>
          </cell>
          <cell r="J3612">
            <v>72</v>
          </cell>
          <cell r="L3612" t="str">
            <v>IR</v>
          </cell>
        </row>
        <row r="3613">
          <cell r="A3613" t="str">
            <v>RCY</v>
          </cell>
          <cell r="D3613">
            <v>9</v>
          </cell>
          <cell r="G3613">
            <v>1.19</v>
          </cell>
          <cell r="J3613">
            <v>72</v>
          </cell>
          <cell r="L3613" t="str">
            <v>IR</v>
          </cell>
        </row>
        <row r="3614">
          <cell r="A3614" t="str">
            <v>RCY</v>
          </cell>
          <cell r="D3614">
            <v>9</v>
          </cell>
          <cell r="G3614">
            <v>1.43</v>
          </cell>
          <cell r="J3614">
            <v>72</v>
          </cell>
          <cell r="L3614" t="str">
            <v>IR</v>
          </cell>
        </row>
        <row r="3615">
          <cell r="A3615" t="str">
            <v>RCY</v>
          </cell>
          <cell r="D3615">
            <v>9</v>
          </cell>
          <cell r="G3615">
            <v>0.72</v>
          </cell>
          <cell r="J3615">
            <v>72</v>
          </cell>
          <cell r="L3615" t="str">
            <v>IR</v>
          </cell>
        </row>
        <row r="3616">
          <cell r="A3616" t="str">
            <v>RCY</v>
          </cell>
          <cell r="D3616">
            <v>9</v>
          </cell>
          <cell r="G3616">
            <v>1.49</v>
          </cell>
          <cell r="J3616">
            <v>72</v>
          </cell>
          <cell r="L3616" t="str">
            <v>IR</v>
          </cell>
        </row>
        <row r="3617">
          <cell r="A3617" t="str">
            <v>RCY</v>
          </cell>
          <cell r="D3617">
            <v>9</v>
          </cell>
          <cell r="G3617">
            <v>0.65</v>
          </cell>
          <cell r="J3617">
            <v>72</v>
          </cell>
          <cell r="L3617" t="str">
            <v>IR</v>
          </cell>
        </row>
        <row r="3618">
          <cell r="A3618" t="str">
            <v>RCY</v>
          </cell>
          <cell r="D3618">
            <v>9</v>
          </cell>
          <cell r="G3618">
            <v>1.64</v>
          </cell>
          <cell r="J3618">
            <v>72</v>
          </cell>
          <cell r="L3618" t="str">
            <v>IR</v>
          </cell>
        </row>
        <row r="3619">
          <cell r="A3619" t="str">
            <v>RCY</v>
          </cell>
          <cell r="D3619">
            <v>9</v>
          </cell>
          <cell r="G3619">
            <v>1.17</v>
          </cell>
          <cell r="J3619">
            <v>72</v>
          </cell>
          <cell r="L3619" t="str">
            <v>IR</v>
          </cell>
        </row>
        <row r="3620">
          <cell r="A3620" t="str">
            <v>RCY</v>
          </cell>
          <cell r="D3620">
            <v>9</v>
          </cell>
          <cell r="G3620">
            <v>1.25</v>
          </cell>
          <cell r="J3620">
            <v>72</v>
          </cell>
          <cell r="L3620" t="str">
            <v>IR</v>
          </cell>
        </row>
        <row r="3621">
          <cell r="A3621" t="str">
            <v>RCY</v>
          </cell>
          <cell r="D3621">
            <v>9</v>
          </cell>
          <cell r="G3621">
            <v>1</v>
          </cell>
          <cell r="J3621">
            <v>72</v>
          </cell>
          <cell r="L3621" t="str">
            <v>IR</v>
          </cell>
        </row>
        <row r="3622">
          <cell r="A3622" t="str">
            <v>RCY</v>
          </cell>
          <cell r="D3622">
            <v>9</v>
          </cell>
          <cell r="G3622">
            <v>0.86</v>
          </cell>
          <cell r="J3622">
            <v>72</v>
          </cell>
          <cell r="L3622" t="str">
            <v>IR</v>
          </cell>
        </row>
        <row r="3623">
          <cell r="A3623" t="str">
            <v>RCY</v>
          </cell>
          <cell r="D3623">
            <v>9</v>
          </cell>
          <cell r="G3623">
            <v>0.93</v>
          </cell>
          <cell r="J3623">
            <v>72</v>
          </cell>
          <cell r="L3623" t="str">
            <v>IR</v>
          </cell>
        </row>
        <row r="3624">
          <cell r="A3624" t="str">
            <v>RCY</v>
          </cell>
          <cell r="D3624">
            <v>9</v>
          </cell>
          <cell r="G3624">
            <v>0.86</v>
          </cell>
          <cell r="J3624">
            <v>72</v>
          </cell>
          <cell r="L3624" t="str">
            <v>IR</v>
          </cell>
        </row>
        <row r="3625">
          <cell r="A3625" t="str">
            <v>RCY</v>
          </cell>
          <cell r="D3625">
            <v>9</v>
          </cell>
          <cell r="G3625">
            <v>0.85</v>
          </cell>
          <cell r="J3625">
            <v>72</v>
          </cell>
          <cell r="L3625" t="str">
            <v>IR</v>
          </cell>
        </row>
        <row r="3626">
          <cell r="A3626" t="str">
            <v>RCY</v>
          </cell>
          <cell r="D3626">
            <v>9</v>
          </cell>
          <cell r="G3626">
            <v>0.62</v>
          </cell>
          <cell r="J3626">
            <v>72</v>
          </cell>
          <cell r="L3626" t="str">
            <v>IR</v>
          </cell>
        </row>
        <row r="3627">
          <cell r="A3627" t="str">
            <v>RCY</v>
          </cell>
          <cell r="D3627">
            <v>9</v>
          </cell>
          <cell r="G3627">
            <v>1</v>
          </cell>
          <cell r="J3627">
            <v>72</v>
          </cell>
          <cell r="L3627" t="str">
            <v>IR</v>
          </cell>
        </row>
        <row r="3628">
          <cell r="A3628" t="str">
            <v>RCY</v>
          </cell>
          <cell r="D3628">
            <v>9</v>
          </cell>
          <cell r="G3628">
            <v>0.79</v>
          </cell>
          <cell r="J3628">
            <v>72</v>
          </cell>
          <cell r="L3628" t="str">
            <v>IR</v>
          </cell>
        </row>
        <row r="3629">
          <cell r="A3629" t="str">
            <v>RCY</v>
          </cell>
          <cell r="D3629">
            <v>9</v>
          </cell>
          <cell r="G3629">
            <v>0.68</v>
          </cell>
          <cell r="J3629">
            <v>72</v>
          </cell>
          <cell r="L3629" t="str">
            <v>IR</v>
          </cell>
        </row>
        <row r="3630">
          <cell r="A3630" t="str">
            <v>RCY</v>
          </cell>
          <cell r="D3630">
            <v>9</v>
          </cell>
          <cell r="G3630">
            <v>0.48</v>
          </cell>
          <cell r="J3630">
            <v>72</v>
          </cell>
          <cell r="L3630" t="str">
            <v>IR</v>
          </cell>
        </row>
        <row r="3631">
          <cell r="A3631" t="str">
            <v>RCY</v>
          </cell>
          <cell r="D3631">
            <v>9</v>
          </cell>
          <cell r="G3631">
            <v>0.5</v>
          </cell>
          <cell r="J3631">
            <v>72</v>
          </cell>
          <cell r="L3631" t="str">
            <v>IR</v>
          </cell>
        </row>
        <row r="3632">
          <cell r="A3632" t="str">
            <v>RCY</v>
          </cell>
          <cell r="D3632">
            <v>9</v>
          </cell>
          <cell r="G3632">
            <v>0.26</v>
          </cell>
          <cell r="J3632">
            <v>72</v>
          </cell>
          <cell r="L3632" t="str">
            <v>IR</v>
          </cell>
        </row>
        <row r="3633">
          <cell r="A3633" t="str">
            <v>RCY</v>
          </cell>
          <cell r="D3633">
            <v>9</v>
          </cell>
          <cell r="G3633">
            <v>2</v>
          </cell>
          <cell r="J3633">
            <v>72</v>
          </cell>
          <cell r="L3633" t="str">
            <v>IR</v>
          </cell>
        </row>
        <row r="3634">
          <cell r="A3634" t="str">
            <v>RCY</v>
          </cell>
          <cell r="D3634">
            <v>9</v>
          </cell>
          <cell r="G3634">
            <v>0.35</v>
          </cell>
          <cell r="J3634">
            <v>72</v>
          </cell>
          <cell r="L3634" t="str">
            <v>IR</v>
          </cell>
        </row>
        <row r="3635">
          <cell r="A3635" t="str">
            <v>RCY</v>
          </cell>
          <cell r="D3635">
            <v>9</v>
          </cell>
          <cell r="G3635">
            <v>3.42</v>
          </cell>
          <cell r="J3635">
            <v>72</v>
          </cell>
          <cell r="L3635" t="str">
            <v>IR</v>
          </cell>
        </row>
        <row r="3636">
          <cell r="A3636" t="str">
            <v>RCY</v>
          </cell>
          <cell r="D3636">
            <v>9</v>
          </cell>
          <cell r="G3636">
            <v>0.84</v>
          </cell>
          <cell r="J3636">
            <v>72</v>
          </cell>
          <cell r="L3636" t="str">
            <v>IR</v>
          </cell>
        </row>
        <row r="3637">
          <cell r="A3637" t="str">
            <v>RCY</v>
          </cell>
          <cell r="D3637">
            <v>9</v>
          </cell>
          <cell r="G3637">
            <v>0.4</v>
          </cell>
          <cell r="J3637">
            <v>72</v>
          </cell>
          <cell r="L3637" t="str">
            <v>IR</v>
          </cell>
        </row>
        <row r="3638">
          <cell r="A3638" t="str">
            <v>RCY</v>
          </cell>
          <cell r="D3638">
            <v>9</v>
          </cell>
          <cell r="G3638">
            <v>0.72</v>
          </cell>
          <cell r="J3638">
            <v>72</v>
          </cell>
          <cell r="L3638" t="str">
            <v>IR</v>
          </cell>
        </row>
        <row r="3639">
          <cell r="A3639" t="str">
            <v>RCY</v>
          </cell>
          <cell r="D3639">
            <v>9</v>
          </cell>
          <cell r="G3639">
            <v>1.41</v>
          </cell>
          <cell r="J3639">
            <v>72</v>
          </cell>
          <cell r="L3639" t="str">
            <v>IR</v>
          </cell>
        </row>
        <row r="3640">
          <cell r="A3640" t="str">
            <v>RCY</v>
          </cell>
          <cell r="D3640">
            <v>9</v>
          </cell>
          <cell r="G3640">
            <v>0.9</v>
          </cell>
          <cell r="J3640">
            <v>72</v>
          </cell>
          <cell r="L3640" t="str">
            <v>IR</v>
          </cell>
        </row>
        <row r="3641">
          <cell r="A3641" t="str">
            <v>RCY</v>
          </cell>
          <cell r="D3641">
            <v>9</v>
          </cell>
          <cell r="G3641">
            <v>0.76</v>
          </cell>
          <cell r="J3641">
            <v>72</v>
          </cell>
          <cell r="L3641" t="str">
            <v>IR</v>
          </cell>
        </row>
        <row r="3642">
          <cell r="A3642" t="str">
            <v>RCY</v>
          </cell>
          <cell r="D3642">
            <v>10</v>
          </cell>
          <cell r="G3642">
            <v>2.27</v>
          </cell>
          <cell r="J3642">
            <v>72</v>
          </cell>
          <cell r="L3642" t="str">
            <v>IR</v>
          </cell>
        </row>
        <row r="3643">
          <cell r="A3643" t="str">
            <v>RCY</v>
          </cell>
          <cell r="D3643">
            <v>10</v>
          </cell>
          <cell r="G3643">
            <v>0.67</v>
          </cell>
          <cell r="J3643">
            <v>72</v>
          </cell>
          <cell r="L3643" t="str">
            <v>IR</v>
          </cell>
        </row>
        <row r="3644">
          <cell r="A3644" t="str">
            <v>RCY</v>
          </cell>
          <cell r="D3644">
            <v>10</v>
          </cell>
          <cell r="G3644">
            <v>0.78</v>
          </cell>
          <cell r="J3644">
            <v>72</v>
          </cell>
          <cell r="L3644" t="str">
            <v>IR</v>
          </cell>
        </row>
        <row r="3645">
          <cell r="A3645" t="str">
            <v>RCY</v>
          </cell>
          <cell r="D3645">
            <v>10</v>
          </cell>
          <cell r="G3645">
            <v>3.26</v>
          </cell>
          <cell r="J3645">
            <v>72</v>
          </cell>
          <cell r="L3645" t="str">
            <v>IR</v>
          </cell>
        </row>
        <row r="3646">
          <cell r="A3646" t="str">
            <v>RCY</v>
          </cell>
          <cell r="D3646">
            <v>10</v>
          </cell>
          <cell r="G3646">
            <v>1.77</v>
          </cell>
          <cell r="J3646">
            <v>72</v>
          </cell>
          <cell r="L3646" t="str">
            <v>IR</v>
          </cell>
        </row>
        <row r="3647">
          <cell r="A3647" t="str">
            <v>RCY</v>
          </cell>
          <cell r="D3647">
            <v>10</v>
          </cell>
          <cell r="G3647">
            <v>1.68</v>
          </cell>
          <cell r="J3647">
            <v>72</v>
          </cell>
          <cell r="L3647" t="str">
            <v>IR</v>
          </cell>
        </row>
        <row r="3648">
          <cell r="A3648" t="str">
            <v>RCY</v>
          </cell>
          <cell r="D3648">
            <v>10</v>
          </cell>
          <cell r="G3648">
            <v>1.33</v>
          </cell>
          <cell r="J3648">
            <v>72</v>
          </cell>
          <cell r="L3648" t="str">
            <v>IR</v>
          </cell>
        </row>
        <row r="3649">
          <cell r="A3649" t="str">
            <v>RCY</v>
          </cell>
          <cell r="D3649">
            <v>10</v>
          </cell>
          <cell r="G3649">
            <v>1.44</v>
          </cell>
          <cell r="J3649">
            <v>72</v>
          </cell>
          <cell r="L3649" t="str">
            <v>IR</v>
          </cell>
        </row>
        <row r="3650">
          <cell r="A3650" t="str">
            <v>RCY</v>
          </cell>
          <cell r="D3650">
            <v>10</v>
          </cell>
          <cell r="G3650">
            <v>0.61</v>
          </cell>
          <cell r="J3650">
            <v>72</v>
          </cell>
          <cell r="L3650" t="str">
            <v>IR</v>
          </cell>
        </row>
        <row r="3651">
          <cell r="A3651" t="str">
            <v>RCY</v>
          </cell>
          <cell r="D3651">
            <v>10</v>
          </cell>
          <cell r="G3651">
            <v>0.85</v>
          </cell>
          <cell r="J3651">
            <v>72</v>
          </cell>
          <cell r="L3651" t="str">
            <v>IR</v>
          </cell>
        </row>
        <row r="3652">
          <cell r="A3652" t="str">
            <v>RCY</v>
          </cell>
          <cell r="D3652">
            <v>10</v>
          </cell>
          <cell r="G3652">
            <v>0.78</v>
          </cell>
          <cell r="J3652">
            <v>72</v>
          </cell>
          <cell r="L3652" t="str">
            <v>IR</v>
          </cell>
        </row>
        <row r="3653">
          <cell r="A3653" t="str">
            <v>RCY</v>
          </cell>
          <cell r="D3653">
            <v>10</v>
          </cell>
          <cell r="G3653">
            <v>1.18</v>
          </cell>
          <cell r="J3653">
            <v>72</v>
          </cell>
          <cell r="L3653" t="str">
            <v>IR</v>
          </cell>
        </row>
        <row r="3654">
          <cell r="A3654" t="str">
            <v>RCY</v>
          </cell>
          <cell r="D3654">
            <v>10</v>
          </cell>
          <cell r="G3654">
            <v>2.4</v>
          </cell>
          <cell r="J3654">
            <v>72</v>
          </cell>
          <cell r="L3654" t="str">
            <v>IR</v>
          </cell>
        </row>
        <row r="3655">
          <cell r="A3655" t="str">
            <v>RCY</v>
          </cell>
          <cell r="D3655">
            <v>10</v>
          </cell>
          <cell r="G3655">
            <v>0.6</v>
          </cell>
          <cell r="J3655">
            <v>72</v>
          </cell>
          <cell r="L3655" t="str">
            <v>IR</v>
          </cell>
        </row>
        <row r="3656">
          <cell r="A3656" t="str">
            <v>RCY</v>
          </cell>
          <cell r="D3656">
            <v>10</v>
          </cell>
          <cell r="G3656">
            <v>0.72</v>
          </cell>
          <cell r="J3656">
            <v>72</v>
          </cell>
          <cell r="L3656" t="str">
            <v>IR</v>
          </cell>
        </row>
        <row r="3657">
          <cell r="A3657" t="str">
            <v>RCY</v>
          </cell>
          <cell r="D3657">
            <v>10</v>
          </cell>
          <cell r="G3657">
            <v>1.25</v>
          </cell>
          <cell r="J3657">
            <v>72</v>
          </cell>
          <cell r="L3657" t="str">
            <v>IR</v>
          </cell>
        </row>
        <row r="3658">
          <cell r="A3658" t="str">
            <v>RCY</v>
          </cell>
          <cell r="D3658">
            <v>10</v>
          </cell>
          <cell r="G3658">
            <v>1.35</v>
          </cell>
          <cell r="J3658">
            <v>72</v>
          </cell>
          <cell r="L3658" t="str">
            <v>IR</v>
          </cell>
        </row>
        <row r="3659">
          <cell r="A3659" t="str">
            <v>RCY</v>
          </cell>
          <cell r="D3659">
            <v>10</v>
          </cell>
          <cell r="G3659">
            <v>0.78</v>
          </cell>
          <cell r="J3659">
            <v>72</v>
          </cell>
          <cell r="L3659" t="str">
            <v>IR</v>
          </cell>
        </row>
        <row r="3660">
          <cell r="A3660" t="str">
            <v>RCY</v>
          </cell>
          <cell r="D3660">
            <v>10</v>
          </cell>
          <cell r="G3660">
            <v>1.17</v>
          </cell>
          <cell r="J3660">
            <v>72</v>
          </cell>
          <cell r="L3660" t="str">
            <v>IR</v>
          </cell>
        </row>
        <row r="3661">
          <cell r="A3661" t="str">
            <v>RCY</v>
          </cell>
          <cell r="D3661">
            <v>10</v>
          </cell>
          <cell r="G3661">
            <v>0.67</v>
          </cell>
          <cell r="J3661">
            <v>72</v>
          </cell>
          <cell r="L3661" t="str">
            <v>IR</v>
          </cell>
        </row>
        <row r="3662">
          <cell r="A3662" t="str">
            <v>RCY</v>
          </cell>
          <cell r="D3662">
            <v>10</v>
          </cell>
          <cell r="G3662">
            <v>1.22</v>
          </cell>
          <cell r="J3662">
            <v>72</v>
          </cell>
          <cell r="L3662" t="str">
            <v>IR</v>
          </cell>
        </row>
        <row r="3663">
          <cell r="A3663" t="str">
            <v>RCY</v>
          </cell>
          <cell r="D3663">
            <v>10</v>
          </cell>
          <cell r="G3663">
            <v>1.22</v>
          </cell>
          <cell r="J3663">
            <v>72</v>
          </cell>
          <cell r="L3663" t="str">
            <v>IR</v>
          </cell>
        </row>
        <row r="3664">
          <cell r="A3664" t="str">
            <v>RCY</v>
          </cell>
          <cell r="D3664">
            <v>10</v>
          </cell>
          <cell r="G3664">
            <v>1.08</v>
          </cell>
          <cell r="J3664">
            <v>72</v>
          </cell>
          <cell r="L3664" t="str">
            <v>IR</v>
          </cell>
        </row>
        <row r="3665">
          <cell r="A3665" t="str">
            <v>RCY</v>
          </cell>
          <cell r="D3665">
            <v>10</v>
          </cell>
          <cell r="G3665">
            <v>2.7</v>
          </cell>
          <cell r="J3665">
            <v>72</v>
          </cell>
          <cell r="L3665" t="str">
            <v>IR</v>
          </cell>
        </row>
        <row r="3666">
          <cell r="A3666" t="str">
            <v>RCY</v>
          </cell>
          <cell r="D3666">
            <v>10</v>
          </cell>
          <cell r="G3666">
            <v>0.5</v>
          </cell>
          <cell r="J3666">
            <v>72</v>
          </cell>
          <cell r="L3666" t="str">
            <v>IR</v>
          </cell>
        </row>
        <row r="3667">
          <cell r="A3667" t="str">
            <v>RCY</v>
          </cell>
          <cell r="D3667">
            <v>10</v>
          </cell>
          <cell r="G3667">
            <v>1.03</v>
          </cell>
          <cell r="J3667">
            <v>72</v>
          </cell>
          <cell r="L3667" t="str">
            <v>IR</v>
          </cell>
        </row>
        <row r="3668">
          <cell r="A3668" t="str">
            <v>RCY</v>
          </cell>
          <cell r="D3668">
            <v>10</v>
          </cell>
          <cell r="G3668">
            <v>1.05</v>
          </cell>
          <cell r="J3668">
            <v>72</v>
          </cell>
          <cell r="L3668" t="str">
            <v>IR</v>
          </cell>
        </row>
        <row r="3669">
          <cell r="A3669" t="str">
            <v>RCY</v>
          </cell>
          <cell r="D3669">
            <v>10</v>
          </cell>
          <cell r="G3669">
            <v>0.92</v>
          </cell>
          <cell r="J3669">
            <v>72</v>
          </cell>
          <cell r="L3669" t="str">
            <v>IR</v>
          </cell>
        </row>
        <row r="3670">
          <cell r="A3670" t="str">
            <v>RCY</v>
          </cell>
          <cell r="D3670">
            <v>10</v>
          </cell>
          <cell r="G3670">
            <v>1.1499999999999999</v>
          </cell>
          <cell r="J3670">
            <v>72</v>
          </cell>
          <cell r="L3670" t="str">
            <v>IR</v>
          </cell>
        </row>
        <row r="3671">
          <cell r="A3671" t="str">
            <v>RCY</v>
          </cell>
          <cell r="D3671">
            <v>10</v>
          </cell>
          <cell r="G3671">
            <v>1.74</v>
          </cell>
          <cell r="J3671">
            <v>72</v>
          </cell>
          <cell r="L3671" t="str">
            <v>IR</v>
          </cell>
        </row>
        <row r="3672">
          <cell r="A3672" t="str">
            <v>RCY</v>
          </cell>
          <cell r="D3672">
            <v>10</v>
          </cell>
          <cell r="G3672">
            <v>1.18</v>
          </cell>
          <cell r="J3672">
            <v>72</v>
          </cell>
          <cell r="L3672" t="str">
            <v>IR</v>
          </cell>
        </row>
        <row r="3673">
          <cell r="A3673" t="str">
            <v>RCY</v>
          </cell>
          <cell r="D3673">
            <v>10</v>
          </cell>
          <cell r="G3673">
            <v>1.29</v>
          </cell>
          <cell r="J3673">
            <v>72</v>
          </cell>
          <cell r="L3673" t="str">
            <v>IR</v>
          </cell>
        </row>
        <row r="3674">
          <cell r="A3674" t="str">
            <v>RCY</v>
          </cell>
          <cell r="D3674">
            <v>10</v>
          </cell>
          <cell r="G3674">
            <v>1.35</v>
          </cell>
          <cell r="J3674">
            <v>72</v>
          </cell>
          <cell r="L3674" t="str">
            <v>IR</v>
          </cell>
        </row>
        <row r="3675">
          <cell r="A3675" t="str">
            <v>RCY</v>
          </cell>
          <cell r="D3675">
            <v>10</v>
          </cell>
          <cell r="G3675">
            <v>0.89</v>
          </cell>
          <cell r="J3675">
            <v>72</v>
          </cell>
          <cell r="L3675" t="str">
            <v>IR</v>
          </cell>
        </row>
        <row r="3676">
          <cell r="A3676" t="str">
            <v>RCY</v>
          </cell>
          <cell r="D3676">
            <v>10</v>
          </cell>
          <cell r="G3676">
            <v>1.41</v>
          </cell>
          <cell r="J3676">
            <v>72</v>
          </cell>
          <cell r="L3676" t="str">
            <v>IR</v>
          </cell>
        </row>
        <row r="3677">
          <cell r="A3677" t="str">
            <v>RCY</v>
          </cell>
          <cell r="D3677">
            <v>10</v>
          </cell>
          <cell r="G3677">
            <v>1.48</v>
          </cell>
          <cell r="J3677">
            <v>72</v>
          </cell>
          <cell r="L3677" t="str">
            <v>IR</v>
          </cell>
        </row>
        <row r="3678">
          <cell r="A3678" t="str">
            <v>RCY</v>
          </cell>
          <cell r="D3678">
            <v>10</v>
          </cell>
          <cell r="G3678">
            <v>0.64</v>
          </cell>
          <cell r="J3678">
            <v>72</v>
          </cell>
          <cell r="L3678" t="str">
            <v>IR</v>
          </cell>
        </row>
        <row r="3679">
          <cell r="A3679" t="str">
            <v>RCY</v>
          </cell>
          <cell r="D3679">
            <v>10</v>
          </cell>
          <cell r="G3679">
            <v>0.76</v>
          </cell>
          <cell r="J3679">
            <v>72</v>
          </cell>
          <cell r="L3679" t="str">
            <v>IR</v>
          </cell>
        </row>
        <row r="3680">
          <cell r="A3680" t="str">
            <v>RCY</v>
          </cell>
          <cell r="D3680">
            <v>10</v>
          </cell>
          <cell r="G3680">
            <v>0.2</v>
          </cell>
          <cell r="J3680">
            <v>72</v>
          </cell>
          <cell r="L3680" t="str">
            <v>IR</v>
          </cell>
        </row>
        <row r="3681">
          <cell r="A3681" t="str">
            <v>RCY</v>
          </cell>
          <cell r="D3681">
            <v>10</v>
          </cell>
          <cell r="G3681">
            <v>1.35</v>
          </cell>
          <cell r="J3681">
            <v>72</v>
          </cell>
          <cell r="L3681" t="str">
            <v>IR</v>
          </cell>
        </row>
        <row r="3682">
          <cell r="A3682" t="str">
            <v>RCY</v>
          </cell>
          <cell r="D3682">
            <v>10</v>
          </cell>
          <cell r="G3682">
            <v>0.95</v>
          </cell>
          <cell r="J3682">
            <v>72</v>
          </cell>
          <cell r="L3682" t="str">
            <v>IR</v>
          </cell>
        </row>
        <row r="3683">
          <cell r="A3683" t="str">
            <v>RCY</v>
          </cell>
          <cell r="D3683">
            <v>10</v>
          </cell>
          <cell r="G3683">
            <v>1.45</v>
          </cell>
          <cell r="J3683">
            <v>72</v>
          </cell>
          <cell r="L3683" t="str">
            <v>IR</v>
          </cell>
        </row>
        <row r="3684">
          <cell r="A3684" t="str">
            <v>RCY</v>
          </cell>
          <cell r="D3684">
            <v>10</v>
          </cell>
          <cell r="G3684">
            <v>1.27</v>
          </cell>
          <cell r="J3684">
            <v>72</v>
          </cell>
          <cell r="L3684" t="str">
            <v>IR</v>
          </cell>
        </row>
        <row r="3685">
          <cell r="A3685" t="str">
            <v>RCY</v>
          </cell>
          <cell r="D3685">
            <v>10</v>
          </cell>
          <cell r="G3685">
            <v>1.28</v>
          </cell>
          <cell r="J3685">
            <v>72</v>
          </cell>
          <cell r="L3685" t="str">
            <v>IR</v>
          </cell>
        </row>
        <row r="3686">
          <cell r="A3686" t="str">
            <v>RCY</v>
          </cell>
          <cell r="D3686">
            <v>10</v>
          </cell>
          <cell r="G3686">
            <v>0.6</v>
          </cell>
          <cell r="J3686">
            <v>72</v>
          </cell>
          <cell r="L3686" t="str">
            <v>IR</v>
          </cell>
        </row>
        <row r="3687">
          <cell r="A3687" t="str">
            <v>RCY</v>
          </cell>
          <cell r="D3687">
            <v>10</v>
          </cell>
          <cell r="G3687">
            <v>0.44</v>
          </cell>
          <cell r="J3687">
            <v>72</v>
          </cell>
          <cell r="L3687" t="str">
            <v>IR</v>
          </cell>
        </row>
        <row r="3688">
          <cell r="A3688" t="str">
            <v>RCY</v>
          </cell>
          <cell r="D3688">
            <v>10</v>
          </cell>
          <cell r="G3688">
            <v>0.52</v>
          </cell>
          <cell r="J3688">
            <v>72</v>
          </cell>
          <cell r="L3688" t="str">
            <v>IR</v>
          </cell>
        </row>
        <row r="3689">
          <cell r="A3689" t="str">
            <v>RCY</v>
          </cell>
          <cell r="D3689">
            <v>10</v>
          </cell>
          <cell r="G3689">
            <v>1.1499999999999999</v>
          </cell>
          <cell r="J3689">
            <v>72</v>
          </cell>
          <cell r="L3689" t="str">
            <v>IR</v>
          </cell>
        </row>
        <row r="3690">
          <cell r="A3690" t="str">
            <v>RCY</v>
          </cell>
          <cell r="D3690">
            <v>10</v>
          </cell>
          <cell r="G3690">
            <v>0.78</v>
          </cell>
          <cell r="J3690">
            <v>72</v>
          </cell>
          <cell r="L3690" t="str">
            <v>IR</v>
          </cell>
        </row>
        <row r="3691">
          <cell r="A3691" t="str">
            <v>RCY</v>
          </cell>
          <cell r="D3691">
            <v>11</v>
          </cell>
          <cell r="G3691">
            <v>0.55000000000000004</v>
          </cell>
          <cell r="J3691">
            <v>72</v>
          </cell>
          <cell r="L3691" t="str">
            <v>IR</v>
          </cell>
        </row>
        <row r="3692">
          <cell r="A3692" t="str">
            <v>RCY</v>
          </cell>
          <cell r="D3692">
            <v>11</v>
          </cell>
          <cell r="G3692">
            <v>0.67</v>
          </cell>
          <cell r="J3692">
            <v>72</v>
          </cell>
          <cell r="L3692" t="str">
            <v>IR</v>
          </cell>
        </row>
        <row r="3693">
          <cell r="A3693" t="str">
            <v>RCY</v>
          </cell>
          <cell r="D3693">
            <v>11</v>
          </cell>
          <cell r="G3693">
            <v>0.34</v>
          </cell>
          <cell r="J3693">
            <v>72</v>
          </cell>
          <cell r="L3693" t="str">
            <v>IR</v>
          </cell>
        </row>
        <row r="3694">
          <cell r="A3694" t="str">
            <v>RCY</v>
          </cell>
          <cell r="D3694">
            <v>11</v>
          </cell>
          <cell r="G3694">
            <v>0.41</v>
          </cell>
          <cell r="J3694">
            <v>72</v>
          </cell>
          <cell r="L3694" t="str">
            <v>IR</v>
          </cell>
        </row>
        <row r="3695">
          <cell r="A3695" t="str">
            <v>RCY</v>
          </cell>
          <cell r="D3695">
            <v>11</v>
          </cell>
          <cell r="G3695">
            <v>0.54</v>
          </cell>
          <cell r="J3695">
            <v>72</v>
          </cell>
          <cell r="L3695" t="str">
            <v>IR</v>
          </cell>
        </row>
        <row r="3696">
          <cell r="A3696" t="str">
            <v>RCY</v>
          </cell>
          <cell r="D3696">
            <v>11</v>
          </cell>
          <cell r="G3696">
            <v>1.42</v>
          </cell>
          <cell r="J3696">
            <v>72</v>
          </cell>
          <cell r="L3696" t="str">
            <v>IR</v>
          </cell>
        </row>
        <row r="3697">
          <cell r="A3697" t="str">
            <v>RCY</v>
          </cell>
          <cell r="D3697">
            <v>11</v>
          </cell>
          <cell r="G3697">
            <v>1.1000000000000001</v>
          </cell>
          <cell r="J3697">
            <v>72</v>
          </cell>
          <cell r="L3697" t="str">
            <v>IR</v>
          </cell>
        </row>
        <row r="3698">
          <cell r="A3698" t="str">
            <v>RCY</v>
          </cell>
          <cell r="D3698">
            <v>11</v>
          </cell>
          <cell r="G3698">
            <v>1.1000000000000001</v>
          </cell>
          <cell r="J3698">
            <v>72</v>
          </cell>
          <cell r="L3698" t="str">
            <v>IR</v>
          </cell>
        </row>
        <row r="3699">
          <cell r="A3699" t="str">
            <v>RCY</v>
          </cell>
          <cell r="D3699">
            <v>11</v>
          </cell>
          <cell r="G3699">
            <v>2.27</v>
          </cell>
          <cell r="J3699">
            <v>72</v>
          </cell>
          <cell r="L3699" t="str">
            <v>IR</v>
          </cell>
        </row>
        <row r="3700">
          <cell r="A3700" t="str">
            <v>RCY</v>
          </cell>
          <cell r="D3700">
            <v>11</v>
          </cell>
          <cell r="G3700">
            <v>1.21</v>
          </cell>
          <cell r="J3700">
            <v>72</v>
          </cell>
          <cell r="L3700" t="str">
            <v>IR</v>
          </cell>
        </row>
        <row r="3701">
          <cell r="A3701" t="str">
            <v>RCY</v>
          </cell>
          <cell r="D3701">
            <v>11</v>
          </cell>
          <cell r="G3701">
            <v>1.65</v>
          </cell>
          <cell r="J3701">
            <v>72</v>
          </cell>
          <cell r="L3701" t="str">
            <v>IR</v>
          </cell>
        </row>
        <row r="3702">
          <cell r="A3702" t="str">
            <v>RCY</v>
          </cell>
          <cell r="D3702">
            <v>11</v>
          </cell>
          <cell r="G3702">
            <v>2.2000000000000002</v>
          </cell>
          <cell r="J3702">
            <v>72</v>
          </cell>
          <cell r="L3702" t="str">
            <v>IR</v>
          </cell>
        </row>
        <row r="3703">
          <cell r="A3703" t="str">
            <v>RCY</v>
          </cell>
          <cell r="D3703">
            <v>11</v>
          </cell>
          <cell r="G3703">
            <v>0.71</v>
          </cell>
          <cell r="J3703">
            <v>72</v>
          </cell>
          <cell r="L3703" t="str">
            <v>IR</v>
          </cell>
        </row>
        <row r="3704">
          <cell r="A3704" t="str">
            <v>RCY</v>
          </cell>
          <cell r="D3704">
            <v>11</v>
          </cell>
          <cell r="G3704">
            <v>0.55000000000000004</v>
          </cell>
          <cell r="J3704">
            <v>72</v>
          </cell>
          <cell r="L3704" t="str">
            <v>IR</v>
          </cell>
        </row>
        <row r="3705">
          <cell r="A3705" t="str">
            <v>RCY</v>
          </cell>
          <cell r="D3705">
            <v>11</v>
          </cell>
          <cell r="G3705">
            <v>0.7</v>
          </cell>
          <cell r="J3705">
            <v>72</v>
          </cell>
          <cell r="L3705" t="str">
            <v>IR</v>
          </cell>
        </row>
        <row r="3706">
          <cell r="A3706" t="str">
            <v>RCY</v>
          </cell>
          <cell r="D3706">
            <v>11</v>
          </cell>
          <cell r="G3706">
            <v>0.91</v>
          </cell>
          <cell r="J3706">
            <v>72</v>
          </cell>
          <cell r="L3706" t="str">
            <v>IR</v>
          </cell>
        </row>
        <row r="3707">
          <cell r="A3707" t="str">
            <v>RCY</v>
          </cell>
          <cell r="D3707">
            <v>11</v>
          </cell>
          <cell r="G3707">
            <v>1.03</v>
          </cell>
          <cell r="J3707">
            <v>72</v>
          </cell>
          <cell r="L3707" t="str">
            <v>IR</v>
          </cell>
        </row>
        <row r="3708">
          <cell r="A3708" t="str">
            <v>RCY</v>
          </cell>
          <cell r="D3708">
            <v>11</v>
          </cell>
          <cell r="G3708">
            <v>0.96</v>
          </cell>
          <cell r="J3708">
            <v>72</v>
          </cell>
          <cell r="L3708" t="str">
            <v>IR</v>
          </cell>
        </row>
        <row r="3709">
          <cell r="A3709" t="str">
            <v>RCY</v>
          </cell>
          <cell r="D3709">
            <v>11</v>
          </cell>
          <cell r="G3709">
            <v>0.33</v>
          </cell>
          <cell r="J3709">
            <v>72</v>
          </cell>
          <cell r="L3709" t="str">
            <v>IR</v>
          </cell>
        </row>
        <row r="3710">
          <cell r="A3710" t="str">
            <v>RCY</v>
          </cell>
          <cell r="D3710">
            <v>11</v>
          </cell>
          <cell r="G3710">
            <v>1</v>
          </cell>
          <cell r="J3710">
            <v>72</v>
          </cell>
          <cell r="L3710" t="str">
            <v>IR</v>
          </cell>
        </row>
        <row r="3711">
          <cell r="A3711" t="str">
            <v>RCY</v>
          </cell>
          <cell r="D3711">
            <v>11</v>
          </cell>
          <cell r="G3711">
            <v>0.98</v>
          </cell>
          <cell r="J3711">
            <v>72</v>
          </cell>
          <cell r="L3711" t="str">
            <v>IR</v>
          </cell>
        </row>
        <row r="3712">
          <cell r="A3712" t="str">
            <v>RCY</v>
          </cell>
          <cell r="D3712">
            <v>11</v>
          </cell>
          <cell r="G3712">
            <v>1.05</v>
          </cell>
          <cell r="J3712">
            <v>72</v>
          </cell>
          <cell r="L3712" t="str">
            <v>IR</v>
          </cell>
        </row>
        <row r="3713">
          <cell r="A3713" t="str">
            <v>RCY</v>
          </cell>
          <cell r="D3713">
            <v>11</v>
          </cell>
          <cell r="G3713">
            <v>0.84</v>
          </cell>
          <cell r="J3713">
            <v>72</v>
          </cell>
          <cell r="L3713" t="str">
            <v>IR</v>
          </cell>
        </row>
        <row r="3714">
          <cell r="A3714" t="str">
            <v>RCY</v>
          </cell>
          <cell r="D3714">
            <v>11</v>
          </cell>
          <cell r="G3714">
            <v>1.25</v>
          </cell>
          <cell r="J3714">
            <v>72</v>
          </cell>
          <cell r="L3714" t="str">
            <v>IR</v>
          </cell>
        </row>
        <row r="3715">
          <cell r="A3715" t="str">
            <v>RCY</v>
          </cell>
          <cell r="D3715">
            <v>11</v>
          </cell>
          <cell r="G3715">
            <v>0.96</v>
          </cell>
          <cell r="J3715">
            <v>72</v>
          </cell>
          <cell r="L3715" t="str">
            <v>IR</v>
          </cell>
        </row>
        <row r="3716">
          <cell r="A3716" t="str">
            <v>RCY</v>
          </cell>
          <cell r="D3716">
            <v>11</v>
          </cell>
          <cell r="G3716">
            <v>1.05</v>
          </cell>
          <cell r="J3716">
            <v>72</v>
          </cell>
          <cell r="L3716" t="str">
            <v>IR</v>
          </cell>
        </row>
        <row r="3717">
          <cell r="A3717" t="str">
            <v>RCY</v>
          </cell>
          <cell r="D3717">
            <v>11</v>
          </cell>
          <cell r="G3717">
            <v>0.41</v>
          </cell>
          <cell r="J3717">
            <v>72</v>
          </cell>
          <cell r="L3717" t="str">
            <v>IR</v>
          </cell>
        </row>
        <row r="3718">
          <cell r="A3718" t="str">
            <v>RCY</v>
          </cell>
          <cell r="D3718">
            <v>11</v>
          </cell>
          <cell r="G3718">
            <v>1.43</v>
          </cell>
          <cell r="J3718">
            <v>72</v>
          </cell>
          <cell r="L3718" t="str">
            <v>IR</v>
          </cell>
        </row>
        <row r="3719">
          <cell r="A3719" t="str">
            <v>RCY</v>
          </cell>
          <cell r="D3719">
            <v>11</v>
          </cell>
          <cell r="G3719">
            <v>0.81</v>
          </cell>
          <cell r="J3719">
            <v>72</v>
          </cell>
          <cell r="L3719" t="str">
            <v>IR</v>
          </cell>
        </row>
        <row r="3720">
          <cell r="A3720" t="str">
            <v>RCY</v>
          </cell>
          <cell r="D3720">
            <v>11</v>
          </cell>
          <cell r="G3720">
            <v>1</v>
          </cell>
          <cell r="J3720">
            <v>72</v>
          </cell>
          <cell r="L3720" t="str">
            <v>IR</v>
          </cell>
        </row>
        <row r="3721">
          <cell r="A3721" t="str">
            <v>RCY</v>
          </cell>
          <cell r="D3721">
            <v>11</v>
          </cell>
          <cell r="G3721">
            <v>1.24</v>
          </cell>
          <cell r="J3721">
            <v>72</v>
          </cell>
          <cell r="L3721" t="str">
            <v>IR</v>
          </cell>
        </row>
        <row r="3722">
          <cell r="A3722" t="str">
            <v>RCY</v>
          </cell>
          <cell r="D3722">
            <v>11</v>
          </cell>
          <cell r="G3722">
            <v>0.85</v>
          </cell>
          <cell r="J3722">
            <v>72</v>
          </cell>
          <cell r="L3722" t="str">
            <v>IR</v>
          </cell>
        </row>
        <row r="3723">
          <cell r="A3723" t="str">
            <v>RCY</v>
          </cell>
          <cell r="D3723">
            <v>11</v>
          </cell>
          <cell r="G3723">
            <v>0.8</v>
          </cell>
          <cell r="J3723">
            <v>72</v>
          </cell>
          <cell r="L3723" t="str">
            <v>IR</v>
          </cell>
        </row>
        <row r="3724">
          <cell r="A3724" t="str">
            <v>RCY</v>
          </cell>
          <cell r="D3724">
            <v>11</v>
          </cell>
          <cell r="G3724">
            <v>1.5</v>
          </cell>
          <cell r="J3724">
            <v>72</v>
          </cell>
          <cell r="L3724" t="str">
            <v>IR</v>
          </cell>
        </row>
        <row r="3725">
          <cell r="A3725" t="str">
            <v>RCY</v>
          </cell>
          <cell r="D3725">
            <v>11</v>
          </cell>
          <cell r="G3725">
            <v>1.89</v>
          </cell>
          <cell r="J3725">
            <v>72</v>
          </cell>
          <cell r="L3725" t="str">
            <v>IR</v>
          </cell>
        </row>
        <row r="3726">
          <cell r="A3726" t="str">
            <v>RCY</v>
          </cell>
          <cell r="D3726">
            <v>11</v>
          </cell>
          <cell r="G3726">
            <v>1.22</v>
          </cell>
          <cell r="J3726">
            <v>72</v>
          </cell>
          <cell r="L3726" t="str">
            <v>IR</v>
          </cell>
        </row>
        <row r="3727">
          <cell r="A3727" t="str">
            <v>RCY</v>
          </cell>
          <cell r="D3727">
            <v>11</v>
          </cell>
          <cell r="G3727">
            <v>1.1100000000000001</v>
          </cell>
          <cell r="J3727">
            <v>72</v>
          </cell>
          <cell r="L3727" t="str">
            <v>IR</v>
          </cell>
        </row>
        <row r="3728">
          <cell r="A3728" t="str">
            <v>RCY</v>
          </cell>
          <cell r="D3728">
            <v>11</v>
          </cell>
          <cell r="G3728">
            <v>1.49</v>
          </cell>
          <cell r="J3728">
            <v>72</v>
          </cell>
          <cell r="L3728" t="str">
            <v>IR</v>
          </cell>
        </row>
        <row r="3729">
          <cell r="A3729" t="str">
            <v>RCY</v>
          </cell>
          <cell r="D3729">
            <v>11</v>
          </cell>
          <cell r="G3729">
            <v>0.77</v>
          </cell>
          <cell r="J3729">
            <v>72</v>
          </cell>
          <cell r="L3729" t="str">
            <v>IR</v>
          </cell>
        </row>
        <row r="3730">
          <cell r="A3730" t="str">
            <v>RCY</v>
          </cell>
          <cell r="D3730">
            <v>11</v>
          </cell>
          <cell r="G3730">
            <v>0.66</v>
          </cell>
          <cell r="J3730">
            <v>72</v>
          </cell>
          <cell r="L3730" t="str">
            <v>IR</v>
          </cell>
        </row>
        <row r="3731">
          <cell r="A3731" t="str">
            <v>RCY</v>
          </cell>
          <cell r="D3731">
            <v>11</v>
          </cell>
          <cell r="G3731">
            <v>0.38</v>
          </cell>
          <cell r="J3731">
            <v>72</v>
          </cell>
          <cell r="L3731" t="str">
            <v>IR</v>
          </cell>
        </row>
        <row r="3732">
          <cell r="A3732" t="str">
            <v>RCY</v>
          </cell>
          <cell r="D3732">
            <v>11</v>
          </cell>
          <cell r="G3732">
            <v>0.61</v>
          </cell>
          <cell r="J3732">
            <v>72</v>
          </cell>
          <cell r="L3732" t="str">
            <v>IR</v>
          </cell>
        </row>
        <row r="3733">
          <cell r="A3733" t="str">
            <v>RCY</v>
          </cell>
          <cell r="D3733">
            <v>11</v>
          </cell>
          <cell r="G3733">
            <v>0.69</v>
          </cell>
          <cell r="J3733">
            <v>72</v>
          </cell>
          <cell r="L3733" t="str">
            <v>IR</v>
          </cell>
        </row>
        <row r="3734">
          <cell r="A3734" t="str">
            <v>RCY</v>
          </cell>
          <cell r="D3734">
            <v>11</v>
          </cell>
          <cell r="G3734">
            <v>0.71</v>
          </cell>
          <cell r="J3734">
            <v>72</v>
          </cell>
          <cell r="L3734" t="str">
            <v>IR</v>
          </cell>
        </row>
        <row r="3735">
          <cell r="A3735" t="str">
            <v>RCY</v>
          </cell>
          <cell r="D3735">
            <v>11</v>
          </cell>
          <cell r="G3735">
            <v>1.1000000000000001</v>
          </cell>
          <cell r="J3735">
            <v>72</v>
          </cell>
          <cell r="L3735" t="str">
            <v>IR</v>
          </cell>
        </row>
        <row r="3736">
          <cell r="A3736" t="str">
            <v>RCY</v>
          </cell>
          <cell r="D3736">
            <v>11</v>
          </cell>
          <cell r="G3736">
            <v>0.45</v>
          </cell>
          <cell r="J3736">
            <v>72</v>
          </cell>
          <cell r="L3736" t="str">
            <v>IR</v>
          </cell>
        </row>
        <row r="3737">
          <cell r="A3737" t="str">
            <v>RCY</v>
          </cell>
          <cell r="D3737">
            <v>11</v>
          </cell>
          <cell r="G3737">
            <v>1.02</v>
          </cell>
          <cell r="J3737">
            <v>72</v>
          </cell>
          <cell r="L3737" t="str">
            <v>IR</v>
          </cell>
        </row>
        <row r="3738">
          <cell r="A3738" t="str">
            <v>RCY</v>
          </cell>
          <cell r="D3738">
            <v>11</v>
          </cell>
          <cell r="G3738">
            <v>0.66</v>
          </cell>
          <cell r="J3738">
            <v>72</v>
          </cell>
          <cell r="L3738" t="str">
            <v>IR</v>
          </cell>
        </row>
        <row r="3739">
          <cell r="A3739" t="str">
            <v>RCY</v>
          </cell>
          <cell r="D3739">
            <v>12</v>
          </cell>
          <cell r="G3739">
            <v>0.81</v>
          </cell>
          <cell r="J3739">
            <v>72</v>
          </cell>
          <cell r="L3739" t="str">
            <v>IR</v>
          </cell>
        </row>
        <row r="3740">
          <cell r="A3740" t="str">
            <v>RCY</v>
          </cell>
          <cell r="D3740">
            <v>12</v>
          </cell>
          <cell r="G3740">
            <v>0.77</v>
          </cell>
          <cell r="J3740">
            <v>72</v>
          </cell>
          <cell r="L3740" t="str">
            <v>IR</v>
          </cell>
        </row>
        <row r="3741">
          <cell r="A3741" t="str">
            <v>RCY</v>
          </cell>
          <cell r="D3741">
            <v>12</v>
          </cell>
          <cell r="G3741">
            <v>0.43</v>
          </cell>
          <cell r="J3741">
            <v>72</v>
          </cell>
          <cell r="L3741" t="str">
            <v>IR</v>
          </cell>
        </row>
        <row r="3742">
          <cell r="A3742" t="str">
            <v>RCY</v>
          </cell>
          <cell r="D3742">
            <v>12</v>
          </cell>
          <cell r="G3742">
            <v>0.77</v>
          </cell>
          <cell r="J3742">
            <v>72</v>
          </cell>
          <cell r="L3742" t="str">
            <v>IR</v>
          </cell>
        </row>
        <row r="3743">
          <cell r="A3743" t="str">
            <v>RCY</v>
          </cell>
          <cell r="D3743">
            <v>12</v>
          </cell>
          <cell r="G3743">
            <v>0.85</v>
          </cell>
          <cell r="J3743">
            <v>72</v>
          </cell>
          <cell r="L3743" t="str">
            <v>IR</v>
          </cell>
        </row>
        <row r="3744">
          <cell r="A3744" t="str">
            <v>RCY</v>
          </cell>
          <cell r="D3744">
            <v>12</v>
          </cell>
          <cell r="G3744">
            <v>2.08</v>
          </cell>
          <cell r="J3744">
            <v>72</v>
          </cell>
          <cell r="L3744" t="str">
            <v>IR</v>
          </cell>
        </row>
        <row r="3745">
          <cell r="A3745" t="str">
            <v>RCY</v>
          </cell>
          <cell r="D3745">
            <v>12</v>
          </cell>
          <cell r="G3745">
            <v>2.57</v>
          </cell>
          <cell r="J3745">
            <v>72</v>
          </cell>
          <cell r="L3745" t="str">
            <v>IR</v>
          </cell>
        </row>
        <row r="3746">
          <cell r="A3746" t="str">
            <v>RCY</v>
          </cell>
          <cell r="D3746">
            <v>12</v>
          </cell>
          <cell r="G3746">
            <v>1.9</v>
          </cell>
          <cell r="J3746">
            <v>72</v>
          </cell>
          <cell r="L3746" t="str">
            <v>IR</v>
          </cell>
        </row>
        <row r="3747">
          <cell r="A3747" t="str">
            <v>RCY</v>
          </cell>
          <cell r="D3747">
            <v>12</v>
          </cell>
          <cell r="G3747">
            <v>1.95</v>
          </cell>
          <cell r="J3747">
            <v>72</v>
          </cell>
          <cell r="L3747" t="str">
            <v>IR</v>
          </cell>
        </row>
        <row r="3748">
          <cell r="A3748" t="str">
            <v>RCY</v>
          </cell>
          <cell r="D3748">
            <v>12</v>
          </cell>
          <cell r="G3748">
            <v>0.88</v>
          </cell>
          <cell r="J3748">
            <v>72</v>
          </cell>
          <cell r="L3748" t="str">
            <v>IR</v>
          </cell>
        </row>
        <row r="3749">
          <cell r="A3749" t="str">
            <v>RCY</v>
          </cell>
          <cell r="D3749">
            <v>12</v>
          </cell>
          <cell r="G3749">
            <v>1.06</v>
          </cell>
          <cell r="J3749">
            <v>72</v>
          </cell>
          <cell r="L3749" t="str">
            <v>IR</v>
          </cell>
        </row>
        <row r="3750">
          <cell r="A3750" t="str">
            <v>RCY</v>
          </cell>
          <cell r="D3750">
            <v>12</v>
          </cell>
          <cell r="G3750">
            <v>1.31</v>
          </cell>
          <cell r="J3750">
            <v>72</v>
          </cell>
          <cell r="L3750" t="str">
            <v>IR</v>
          </cell>
        </row>
        <row r="3751">
          <cell r="A3751" t="str">
            <v>RCY</v>
          </cell>
          <cell r="D3751">
            <v>12</v>
          </cell>
          <cell r="G3751">
            <v>0.98</v>
          </cell>
          <cell r="J3751">
            <v>72</v>
          </cell>
          <cell r="L3751" t="str">
            <v>IR</v>
          </cell>
        </row>
        <row r="3752">
          <cell r="A3752" t="str">
            <v>RCY</v>
          </cell>
          <cell r="D3752">
            <v>12</v>
          </cell>
          <cell r="G3752">
            <v>1.75</v>
          </cell>
          <cell r="J3752">
            <v>72</v>
          </cell>
          <cell r="L3752" t="str">
            <v>IR</v>
          </cell>
        </row>
        <row r="3753">
          <cell r="A3753" t="str">
            <v>RCY</v>
          </cell>
          <cell r="D3753">
            <v>12</v>
          </cell>
          <cell r="G3753">
            <v>0.39</v>
          </cell>
          <cell r="J3753">
            <v>72</v>
          </cell>
          <cell r="L3753" t="str">
            <v>IR</v>
          </cell>
        </row>
        <row r="3754">
          <cell r="A3754" t="str">
            <v>RCY</v>
          </cell>
          <cell r="D3754">
            <v>12</v>
          </cell>
          <cell r="G3754">
            <v>0.95</v>
          </cell>
          <cell r="J3754">
            <v>72</v>
          </cell>
          <cell r="L3754" t="str">
            <v>IR</v>
          </cell>
        </row>
        <row r="3755">
          <cell r="A3755" t="str">
            <v>RCY</v>
          </cell>
          <cell r="D3755">
            <v>12</v>
          </cell>
          <cell r="G3755">
            <v>1.66</v>
          </cell>
          <cell r="J3755">
            <v>72</v>
          </cell>
          <cell r="L3755" t="str">
            <v>IR</v>
          </cell>
        </row>
        <row r="3756">
          <cell r="A3756" t="str">
            <v>RCY</v>
          </cell>
          <cell r="D3756">
            <v>12</v>
          </cell>
          <cell r="G3756">
            <v>1.66</v>
          </cell>
          <cell r="J3756">
            <v>72</v>
          </cell>
          <cell r="L3756" t="str">
            <v>IR</v>
          </cell>
        </row>
        <row r="3757">
          <cell r="A3757" t="str">
            <v>RCY</v>
          </cell>
          <cell r="D3757">
            <v>12</v>
          </cell>
          <cell r="G3757">
            <v>1.1499999999999999</v>
          </cell>
          <cell r="J3757">
            <v>72</v>
          </cell>
          <cell r="L3757" t="str">
            <v>IR</v>
          </cell>
        </row>
        <row r="3758">
          <cell r="A3758" t="str">
            <v>RCY</v>
          </cell>
          <cell r="D3758">
            <v>12</v>
          </cell>
          <cell r="G3758">
            <v>0.8</v>
          </cell>
          <cell r="J3758">
            <v>72</v>
          </cell>
          <cell r="L3758" t="str">
            <v>IR</v>
          </cell>
        </row>
        <row r="3759">
          <cell r="A3759" t="str">
            <v>RCY</v>
          </cell>
          <cell r="D3759">
            <v>12</v>
          </cell>
          <cell r="G3759">
            <v>0.85</v>
          </cell>
          <cell r="J3759">
            <v>72</v>
          </cell>
          <cell r="L3759" t="str">
            <v>IR</v>
          </cell>
        </row>
        <row r="3760">
          <cell r="A3760" t="str">
            <v>RCY</v>
          </cell>
          <cell r="D3760">
            <v>12</v>
          </cell>
          <cell r="G3760">
            <v>1.3</v>
          </cell>
          <cell r="J3760">
            <v>72</v>
          </cell>
          <cell r="L3760" t="str">
            <v>IR</v>
          </cell>
        </row>
        <row r="3761">
          <cell r="A3761" t="str">
            <v>RCY</v>
          </cell>
          <cell r="D3761">
            <v>12</v>
          </cell>
          <cell r="G3761">
            <v>0.53</v>
          </cell>
          <cell r="J3761">
            <v>72</v>
          </cell>
          <cell r="L3761" t="str">
            <v>IR</v>
          </cell>
        </row>
        <row r="3762">
          <cell r="A3762" t="str">
            <v>RCY</v>
          </cell>
          <cell r="D3762">
            <v>12</v>
          </cell>
          <cell r="G3762">
            <v>0.72</v>
          </cell>
          <cell r="J3762">
            <v>72</v>
          </cell>
          <cell r="L3762" t="str">
            <v>IR</v>
          </cell>
        </row>
        <row r="3763">
          <cell r="A3763" t="str">
            <v>RCY</v>
          </cell>
          <cell r="D3763">
            <v>12</v>
          </cell>
          <cell r="G3763">
            <v>0.5</v>
          </cell>
          <cell r="J3763">
            <v>72</v>
          </cell>
          <cell r="L3763" t="str">
            <v>IR</v>
          </cell>
        </row>
        <row r="3764">
          <cell r="A3764" t="str">
            <v>RCY</v>
          </cell>
          <cell r="D3764">
            <v>12</v>
          </cell>
          <cell r="G3764">
            <v>1.45</v>
          </cell>
          <cell r="J3764">
            <v>72</v>
          </cell>
          <cell r="L3764" t="str">
            <v>IR</v>
          </cell>
        </row>
        <row r="3765">
          <cell r="A3765" t="str">
            <v>RCY</v>
          </cell>
          <cell r="D3765">
            <v>12</v>
          </cell>
          <cell r="G3765">
            <v>1.9</v>
          </cell>
          <cell r="J3765">
            <v>72</v>
          </cell>
          <cell r="L3765" t="str">
            <v>IR</v>
          </cell>
        </row>
        <row r="3766">
          <cell r="A3766" t="str">
            <v>RCY</v>
          </cell>
          <cell r="D3766">
            <v>12</v>
          </cell>
          <cell r="G3766">
            <v>2.58</v>
          </cell>
          <cell r="J3766">
            <v>72</v>
          </cell>
          <cell r="L3766" t="str">
            <v>IR</v>
          </cell>
        </row>
        <row r="3767">
          <cell r="A3767" t="str">
            <v>RCY</v>
          </cell>
          <cell r="D3767">
            <v>12</v>
          </cell>
          <cell r="G3767">
            <v>0.92</v>
          </cell>
          <cell r="J3767">
            <v>72</v>
          </cell>
          <cell r="L3767" t="str">
            <v>IR</v>
          </cell>
        </row>
        <row r="3768">
          <cell r="A3768" t="str">
            <v>RCY</v>
          </cell>
          <cell r="D3768">
            <v>12</v>
          </cell>
          <cell r="G3768">
            <v>1.36</v>
          </cell>
          <cell r="J3768">
            <v>72</v>
          </cell>
          <cell r="L3768" t="str">
            <v>IR</v>
          </cell>
        </row>
        <row r="3769">
          <cell r="A3769" t="str">
            <v>RCY</v>
          </cell>
          <cell r="D3769">
            <v>12</v>
          </cell>
          <cell r="G3769">
            <v>0.96</v>
          </cell>
          <cell r="J3769">
            <v>72</v>
          </cell>
          <cell r="L3769" t="str">
            <v>IR</v>
          </cell>
        </row>
        <row r="3770">
          <cell r="A3770" t="str">
            <v>RCY</v>
          </cell>
          <cell r="D3770">
            <v>12</v>
          </cell>
          <cell r="G3770">
            <v>0.72</v>
          </cell>
          <cell r="J3770">
            <v>72</v>
          </cell>
          <cell r="L3770" t="str">
            <v>IR</v>
          </cell>
        </row>
        <row r="3771">
          <cell r="A3771" t="str">
            <v>RCY</v>
          </cell>
          <cell r="D3771">
            <v>12</v>
          </cell>
          <cell r="G3771">
            <v>1.5</v>
          </cell>
          <cell r="J3771">
            <v>72</v>
          </cell>
          <cell r="L3771" t="str">
            <v>IR</v>
          </cell>
        </row>
        <row r="3772">
          <cell r="A3772" t="str">
            <v>RCY</v>
          </cell>
          <cell r="D3772">
            <v>12</v>
          </cell>
          <cell r="G3772">
            <v>2.1800000000000002</v>
          </cell>
          <cell r="J3772">
            <v>72</v>
          </cell>
          <cell r="L3772" t="str">
            <v>IR</v>
          </cell>
        </row>
        <row r="3773">
          <cell r="A3773" t="str">
            <v>RCY</v>
          </cell>
          <cell r="D3773">
            <v>12</v>
          </cell>
          <cell r="G3773">
            <v>1.1499999999999999</v>
          </cell>
          <cell r="J3773">
            <v>72</v>
          </cell>
          <cell r="L3773" t="str">
            <v>IR</v>
          </cell>
        </row>
        <row r="3774">
          <cell r="A3774" t="str">
            <v>RCY</v>
          </cell>
          <cell r="D3774">
            <v>12</v>
          </cell>
          <cell r="G3774">
            <v>1.1399999999999999</v>
          </cell>
          <cell r="J3774">
            <v>72</v>
          </cell>
          <cell r="L3774" t="str">
            <v>IR</v>
          </cell>
        </row>
        <row r="3775">
          <cell r="A3775" t="str">
            <v>RCY</v>
          </cell>
          <cell r="D3775">
            <v>12</v>
          </cell>
          <cell r="G3775">
            <v>1.03</v>
          </cell>
          <cell r="J3775">
            <v>72</v>
          </cell>
          <cell r="L3775" t="str">
            <v>IR</v>
          </cell>
        </row>
        <row r="3776">
          <cell r="A3776" t="str">
            <v>RCY</v>
          </cell>
          <cell r="D3776">
            <v>12</v>
          </cell>
          <cell r="G3776">
            <v>1.1299999999999999</v>
          </cell>
          <cell r="J3776">
            <v>72</v>
          </cell>
          <cell r="L3776" t="str">
            <v>IR</v>
          </cell>
        </row>
        <row r="3777">
          <cell r="A3777" t="str">
            <v>RCY</v>
          </cell>
          <cell r="D3777">
            <v>12</v>
          </cell>
          <cell r="G3777">
            <v>1.22</v>
          </cell>
          <cell r="J3777">
            <v>72</v>
          </cell>
          <cell r="L3777" t="str">
            <v>IR</v>
          </cell>
        </row>
        <row r="3778">
          <cell r="A3778" t="str">
            <v>RCY</v>
          </cell>
          <cell r="D3778">
            <v>12</v>
          </cell>
          <cell r="G3778">
            <v>0.2</v>
          </cell>
          <cell r="J3778">
            <v>72</v>
          </cell>
          <cell r="L3778" t="str">
            <v>IR</v>
          </cell>
        </row>
        <row r="3779">
          <cell r="A3779" t="str">
            <v>RCY</v>
          </cell>
          <cell r="D3779">
            <v>12</v>
          </cell>
          <cell r="G3779">
            <v>1.91</v>
          </cell>
          <cell r="J3779">
            <v>72</v>
          </cell>
          <cell r="L3779" t="str">
            <v>IR</v>
          </cell>
        </row>
        <row r="3780">
          <cell r="A3780" t="str">
            <v>RCY</v>
          </cell>
          <cell r="D3780">
            <v>1</v>
          </cell>
          <cell r="G3780">
            <v>3.55</v>
          </cell>
          <cell r="J3780" t="str">
            <v>7B</v>
          </cell>
          <cell r="L3780" t="str">
            <v>IR</v>
          </cell>
        </row>
        <row r="3781">
          <cell r="A3781" t="str">
            <v>RCY</v>
          </cell>
          <cell r="D3781">
            <v>1</v>
          </cell>
          <cell r="G3781">
            <v>4.8099999999999996</v>
          </cell>
          <cell r="J3781" t="str">
            <v>7B</v>
          </cell>
          <cell r="L3781" t="str">
            <v>IR</v>
          </cell>
        </row>
        <row r="3782">
          <cell r="A3782" t="str">
            <v>RCY</v>
          </cell>
          <cell r="D3782">
            <v>2</v>
          </cell>
          <cell r="G3782">
            <v>2.61</v>
          </cell>
          <cell r="J3782" t="str">
            <v>7B</v>
          </cell>
          <cell r="L3782" t="str">
            <v>IR</v>
          </cell>
        </row>
        <row r="3783">
          <cell r="A3783" t="str">
            <v>RCY</v>
          </cell>
          <cell r="D3783">
            <v>2</v>
          </cell>
          <cell r="G3783">
            <v>1.96</v>
          </cell>
          <cell r="J3783" t="str">
            <v>7B</v>
          </cell>
          <cell r="L3783" t="str">
            <v>IR</v>
          </cell>
        </row>
        <row r="3784">
          <cell r="A3784" t="str">
            <v>RCY</v>
          </cell>
          <cell r="D3784">
            <v>3</v>
          </cell>
          <cell r="G3784">
            <v>3</v>
          </cell>
          <cell r="J3784" t="str">
            <v>7B</v>
          </cell>
          <cell r="L3784" t="str">
            <v>IR</v>
          </cell>
        </row>
        <row r="3785">
          <cell r="A3785" t="str">
            <v>RCY</v>
          </cell>
          <cell r="D3785">
            <v>3</v>
          </cell>
          <cell r="G3785">
            <v>1.67</v>
          </cell>
          <cell r="J3785" t="str">
            <v>7B</v>
          </cell>
          <cell r="L3785" t="str">
            <v>IR</v>
          </cell>
        </row>
        <row r="3786">
          <cell r="A3786" t="str">
            <v>RCY</v>
          </cell>
          <cell r="D3786">
            <v>3</v>
          </cell>
          <cell r="G3786">
            <v>2.62</v>
          </cell>
          <cell r="J3786" t="str">
            <v>7B</v>
          </cell>
          <cell r="L3786" t="str">
            <v>IR</v>
          </cell>
        </row>
        <row r="3787">
          <cell r="A3787" t="str">
            <v>RCY</v>
          </cell>
          <cell r="D3787">
            <v>4</v>
          </cell>
          <cell r="G3787">
            <v>2.3199999999999998</v>
          </cell>
          <cell r="J3787" t="str">
            <v>7B</v>
          </cell>
          <cell r="L3787" t="str">
            <v>IR</v>
          </cell>
        </row>
        <row r="3788">
          <cell r="A3788" t="str">
            <v>RCY</v>
          </cell>
          <cell r="D3788">
            <v>4</v>
          </cell>
          <cell r="G3788">
            <v>2.4900000000000002</v>
          </cell>
          <cell r="J3788" t="str">
            <v>7B</v>
          </cell>
          <cell r="L3788" t="str">
            <v>IR</v>
          </cell>
        </row>
        <row r="3789">
          <cell r="A3789" t="str">
            <v>RCY</v>
          </cell>
          <cell r="D3789">
            <v>5</v>
          </cell>
          <cell r="G3789">
            <v>1.7</v>
          </cell>
          <cell r="J3789" t="str">
            <v>7B</v>
          </cell>
          <cell r="L3789" t="str">
            <v>IR</v>
          </cell>
        </row>
        <row r="3790">
          <cell r="A3790" t="str">
            <v>RCY</v>
          </cell>
          <cell r="D3790">
            <v>6</v>
          </cell>
          <cell r="G3790">
            <v>1.69</v>
          </cell>
          <cell r="J3790" t="str">
            <v>7B</v>
          </cell>
          <cell r="L3790" t="str">
            <v>IR</v>
          </cell>
        </row>
        <row r="3791">
          <cell r="A3791" t="str">
            <v>RCY</v>
          </cell>
          <cell r="D3791">
            <v>7</v>
          </cell>
          <cell r="G3791">
            <v>0.99</v>
          </cell>
          <cell r="J3791" t="str">
            <v>7B</v>
          </cell>
          <cell r="L3791" t="str">
            <v>IR</v>
          </cell>
        </row>
        <row r="3792">
          <cell r="A3792" t="str">
            <v>RCY</v>
          </cell>
          <cell r="D3792">
            <v>8</v>
          </cell>
          <cell r="G3792">
            <v>1.67</v>
          </cell>
          <cell r="J3792" t="str">
            <v>7B</v>
          </cell>
          <cell r="L3792" t="str">
            <v>IR</v>
          </cell>
        </row>
        <row r="3793">
          <cell r="A3793" t="str">
            <v>RCY</v>
          </cell>
          <cell r="D3793">
            <v>8</v>
          </cell>
          <cell r="G3793">
            <v>1.43</v>
          </cell>
          <cell r="J3793" t="str">
            <v>7B</v>
          </cell>
          <cell r="L3793" t="str">
            <v>IR</v>
          </cell>
        </row>
        <row r="3794">
          <cell r="A3794" t="str">
            <v>RCY</v>
          </cell>
          <cell r="D3794">
            <v>8</v>
          </cell>
          <cell r="G3794">
            <v>1.19</v>
          </cell>
          <cell r="J3794" t="str">
            <v>7B</v>
          </cell>
          <cell r="L3794" t="str">
            <v>IR</v>
          </cell>
        </row>
        <row r="3795">
          <cell r="A3795" t="str">
            <v>RCY</v>
          </cell>
          <cell r="D3795">
            <v>9</v>
          </cell>
          <cell r="G3795">
            <v>2.29</v>
          </cell>
          <cell r="J3795" t="str">
            <v>7B</v>
          </cell>
          <cell r="L3795" t="str">
            <v>IR</v>
          </cell>
        </row>
        <row r="3796">
          <cell r="A3796" t="str">
            <v>RCY</v>
          </cell>
          <cell r="D3796">
            <v>9</v>
          </cell>
          <cell r="G3796">
            <v>1.71</v>
          </cell>
          <cell r="J3796" t="str">
            <v>7B</v>
          </cell>
          <cell r="L3796" t="str">
            <v>IR</v>
          </cell>
        </row>
        <row r="3797">
          <cell r="A3797" t="str">
            <v>RCY</v>
          </cell>
          <cell r="D3797">
            <v>10</v>
          </cell>
          <cell r="G3797">
            <v>1.59</v>
          </cell>
          <cell r="J3797" t="str">
            <v>7B</v>
          </cell>
          <cell r="L3797" t="str">
            <v>IR</v>
          </cell>
        </row>
        <row r="3798">
          <cell r="A3798" t="str">
            <v>RCY</v>
          </cell>
          <cell r="D3798">
            <v>10</v>
          </cell>
          <cell r="G3798">
            <v>2</v>
          </cell>
          <cell r="J3798" t="str">
            <v>7B</v>
          </cell>
          <cell r="L3798" t="str">
            <v>IR</v>
          </cell>
        </row>
        <row r="3799">
          <cell r="A3799" t="str">
            <v>RCY</v>
          </cell>
          <cell r="D3799">
            <v>11</v>
          </cell>
          <cell r="G3799">
            <v>1.06</v>
          </cell>
          <cell r="J3799" t="str">
            <v>7B</v>
          </cell>
          <cell r="L3799" t="str">
            <v>IR</v>
          </cell>
        </row>
        <row r="3800">
          <cell r="A3800" t="str">
            <v>RCY</v>
          </cell>
          <cell r="D3800">
            <v>12</v>
          </cell>
          <cell r="G3800">
            <v>1.7</v>
          </cell>
          <cell r="J3800" t="str">
            <v>7B</v>
          </cell>
          <cell r="L3800" t="str">
            <v>IR</v>
          </cell>
        </row>
        <row r="3801">
          <cell r="A3801" t="str">
            <v>RCY</v>
          </cell>
          <cell r="D3801">
            <v>11</v>
          </cell>
          <cell r="G3801">
            <v>1.06</v>
          </cell>
          <cell r="J3801" t="str">
            <v>7D</v>
          </cell>
          <cell r="L3801" t="str">
            <v>IR</v>
          </cell>
        </row>
        <row r="3802">
          <cell r="A3802" t="str">
            <v>MSW</v>
          </cell>
          <cell r="D3802">
            <v>1</v>
          </cell>
          <cell r="G3802">
            <v>1.53</v>
          </cell>
          <cell r="J3802">
            <v>25</v>
          </cell>
          <cell r="L3802" t="str">
            <v>RO</v>
          </cell>
        </row>
        <row r="3803">
          <cell r="A3803" t="str">
            <v>MSW</v>
          </cell>
          <cell r="D3803">
            <v>1</v>
          </cell>
          <cell r="G3803">
            <v>1.18</v>
          </cell>
          <cell r="J3803">
            <v>25</v>
          </cell>
          <cell r="L3803" t="str">
            <v>RO</v>
          </cell>
        </row>
        <row r="3804">
          <cell r="A3804" t="str">
            <v>MSW</v>
          </cell>
          <cell r="D3804">
            <v>1</v>
          </cell>
          <cell r="G3804">
            <v>3.32</v>
          </cell>
          <cell r="J3804">
            <v>25</v>
          </cell>
          <cell r="L3804" t="str">
            <v>RO</v>
          </cell>
        </row>
        <row r="3805">
          <cell r="A3805" t="str">
            <v>MSW</v>
          </cell>
          <cell r="D3805">
            <v>1</v>
          </cell>
          <cell r="G3805">
            <v>1.78</v>
          </cell>
          <cell r="J3805">
            <v>25</v>
          </cell>
          <cell r="L3805" t="str">
            <v>RO</v>
          </cell>
        </row>
        <row r="3806">
          <cell r="A3806" t="str">
            <v>MSW</v>
          </cell>
          <cell r="D3806">
            <v>1</v>
          </cell>
          <cell r="G3806">
            <v>0.72</v>
          </cell>
          <cell r="J3806">
            <v>25</v>
          </cell>
          <cell r="L3806" t="str">
            <v>RO</v>
          </cell>
        </row>
        <row r="3807">
          <cell r="A3807" t="str">
            <v>MSW</v>
          </cell>
          <cell r="D3807">
            <v>1</v>
          </cell>
          <cell r="G3807">
            <v>0.94</v>
          </cell>
          <cell r="J3807">
            <v>25</v>
          </cell>
          <cell r="L3807" t="str">
            <v>RO</v>
          </cell>
        </row>
        <row r="3808">
          <cell r="A3808" t="str">
            <v>MSW</v>
          </cell>
          <cell r="D3808">
            <v>2</v>
          </cell>
          <cell r="G3808">
            <v>0.52</v>
          </cell>
          <cell r="J3808">
            <v>25</v>
          </cell>
          <cell r="L3808" t="str">
            <v>RO</v>
          </cell>
        </row>
        <row r="3809">
          <cell r="A3809" t="str">
            <v>MSW</v>
          </cell>
          <cell r="D3809">
            <v>2</v>
          </cell>
          <cell r="G3809">
            <v>2.29</v>
          </cell>
          <cell r="J3809">
            <v>25</v>
          </cell>
          <cell r="L3809" t="str">
            <v>RO</v>
          </cell>
        </row>
        <row r="3810">
          <cell r="A3810" t="str">
            <v>MSW</v>
          </cell>
          <cell r="D3810">
            <v>2</v>
          </cell>
          <cell r="G3810">
            <v>2.2400000000000002</v>
          </cell>
          <cell r="J3810">
            <v>25</v>
          </cell>
          <cell r="L3810" t="str">
            <v>RO</v>
          </cell>
        </row>
        <row r="3811">
          <cell r="A3811" t="str">
            <v>MSW</v>
          </cell>
          <cell r="D3811">
            <v>2</v>
          </cell>
          <cell r="G3811">
            <v>2.41</v>
          </cell>
          <cell r="J3811">
            <v>25</v>
          </cell>
          <cell r="L3811" t="str">
            <v>RO</v>
          </cell>
        </row>
        <row r="3812">
          <cell r="A3812" t="str">
            <v>MSW</v>
          </cell>
          <cell r="D3812">
            <v>2</v>
          </cell>
          <cell r="G3812">
            <v>1.43</v>
          </cell>
          <cell r="J3812">
            <v>25</v>
          </cell>
          <cell r="L3812" t="str">
            <v>RO</v>
          </cell>
        </row>
        <row r="3813">
          <cell r="A3813" t="str">
            <v>MSW</v>
          </cell>
          <cell r="D3813">
            <v>2</v>
          </cell>
          <cell r="G3813">
            <v>1.55</v>
          </cell>
          <cell r="J3813">
            <v>25</v>
          </cell>
          <cell r="L3813" t="str">
            <v>RO</v>
          </cell>
        </row>
        <row r="3814">
          <cell r="A3814" t="str">
            <v>MSW</v>
          </cell>
          <cell r="D3814">
            <v>2</v>
          </cell>
          <cell r="G3814">
            <v>1.6</v>
          </cell>
          <cell r="J3814">
            <v>25</v>
          </cell>
          <cell r="L3814" t="str">
            <v>RO</v>
          </cell>
        </row>
        <row r="3815">
          <cell r="A3815" t="str">
            <v>MSW</v>
          </cell>
          <cell r="D3815">
            <v>2</v>
          </cell>
          <cell r="G3815">
            <v>1.06</v>
          </cell>
          <cell r="J3815">
            <v>25</v>
          </cell>
          <cell r="L3815" t="str">
            <v>RO</v>
          </cell>
        </row>
        <row r="3816">
          <cell r="A3816" t="str">
            <v>MSW</v>
          </cell>
          <cell r="D3816">
            <v>2</v>
          </cell>
          <cell r="G3816">
            <v>0.97</v>
          </cell>
          <cell r="J3816">
            <v>25</v>
          </cell>
          <cell r="L3816" t="str">
            <v>RO</v>
          </cell>
        </row>
        <row r="3817">
          <cell r="A3817" t="str">
            <v>MSW</v>
          </cell>
          <cell r="D3817">
            <v>3</v>
          </cell>
          <cell r="G3817">
            <v>1.64</v>
          </cell>
          <cell r="J3817">
            <v>25</v>
          </cell>
          <cell r="L3817" t="str">
            <v>RO</v>
          </cell>
        </row>
        <row r="3818">
          <cell r="A3818" t="str">
            <v>MSW</v>
          </cell>
          <cell r="D3818">
            <v>3</v>
          </cell>
          <cell r="G3818">
            <v>0.87</v>
          </cell>
          <cell r="J3818">
            <v>25</v>
          </cell>
          <cell r="L3818" t="str">
            <v>RO</v>
          </cell>
        </row>
        <row r="3819">
          <cell r="A3819" t="str">
            <v>MSW</v>
          </cell>
          <cell r="D3819">
            <v>3</v>
          </cell>
          <cell r="G3819">
            <v>1.79</v>
          </cell>
          <cell r="J3819">
            <v>25</v>
          </cell>
          <cell r="L3819" t="str">
            <v>RO</v>
          </cell>
        </row>
        <row r="3820">
          <cell r="A3820" t="str">
            <v>MSW</v>
          </cell>
          <cell r="D3820">
            <v>3</v>
          </cell>
          <cell r="G3820">
            <v>0.97</v>
          </cell>
          <cell r="J3820">
            <v>25</v>
          </cell>
          <cell r="L3820" t="str">
            <v>RO</v>
          </cell>
        </row>
        <row r="3821">
          <cell r="A3821" t="str">
            <v>MSW</v>
          </cell>
          <cell r="D3821">
            <v>3</v>
          </cell>
          <cell r="G3821">
            <v>1.21</v>
          </cell>
          <cell r="J3821">
            <v>25</v>
          </cell>
          <cell r="L3821" t="str">
            <v>RO</v>
          </cell>
        </row>
        <row r="3822">
          <cell r="A3822" t="str">
            <v>MSW</v>
          </cell>
          <cell r="D3822">
            <v>3</v>
          </cell>
          <cell r="G3822">
            <v>0.85</v>
          </cell>
          <cell r="J3822">
            <v>25</v>
          </cell>
          <cell r="L3822" t="str">
            <v>RO</v>
          </cell>
        </row>
        <row r="3823">
          <cell r="A3823" t="str">
            <v>MSW</v>
          </cell>
          <cell r="D3823">
            <v>3</v>
          </cell>
          <cell r="G3823">
            <v>2.17</v>
          </cell>
          <cell r="J3823">
            <v>25</v>
          </cell>
          <cell r="L3823" t="str">
            <v>RO</v>
          </cell>
        </row>
        <row r="3824">
          <cell r="A3824" t="str">
            <v>MSW</v>
          </cell>
          <cell r="D3824">
            <v>3</v>
          </cell>
          <cell r="G3824">
            <v>0.73</v>
          </cell>
          <cell r="J3824">
            <v>25</v>
          </cell>
          <cell r="L3824" t="str">
            <v>RO</v>
          </cell>
        </row>
        <row r="3825">
          <cell r="A3825" t="str">
            <v>MSW</v>
          </cell>
          <cell r="D3825">
            <v>3</v>
          </cell>
          <cell r="G3825">
            <v>2.2200000000000002</v>
          </cell>
          <cell r="J3825">
            <v>25</v>
          </cell>
          <cell r="L3825" t="str">
            <v>RO</v>
          </cell>
        </row>
        <row r="3826">
          <cell r="A3826" t="str">
            <v>RCY</v>
          </cell>
          <cell r="D3826">
            <v>3</v>
          </cell>
          <cell r="G3826">
            <v>0.28999999999999998</v>
          </cell>
          <cell r="J3826">
            <v>25</v>
          </cell>
          <cell r="L3826" t="str">
            <v>RO</v>
          </cell>
        </row>
        <row r="3827">
          <cell r="A3827" t="str">
            <v>MSW</v>
          </cell>
          <cell r="D3827">
            <v>3</v>
          </cell>
          <cell r="G3827">
            <v>1.51</v>
          </cell>
          <cell r="J3827">
            <v>25</v>
          </cell>
          <cell r="L3827" t="str">
            <v>RO</v>
          </cell>
        </row>
        <row r="3828">
          <cell r="A3828" t="str">
            <v>MSW</v>
          </cell>
          <cell r="D3828">
            <v>3</v>
          </cell>
          <cell r="G3828">
            <v>0.46</v>
          </cell>
          <cell r="J3828">
            <v>25</v>
          </cell>
          <cell r="L3828" t="str">
            <v>RO</v>
          </cell>
        </row>
        <row r="3829">
          <cell r="A3829" t="str">
            <v>MSW</v>
          </cell>
          <cell r="D3829">
            <v>3</v>
          </cell>
          <cell r="G3829">
            <v>1.67</v>
          </cell>
          <cell r="J3829">
            <v>25</v>
          </cell>
          <cell r="L3829" t="str">
            <v>RO</v>
          </cell>
        </row>
        <row r="3830">
          <cell r="A3830" t="str">
            <v>MSW</v>
          </cell>
          <cell r="D3830">
            <v>3</v>
          </cell>
          <cell r="G3830">
            <v>0.57999999999999996</v>
          </cell>
          <cell r="J3830">
            <v>25</v>
          </cell>
          <cell r="L3830" t="str">
            <v>RO</v>
          </cell>
        </row>
        <row r="3831">
          <cell r="A3831" t="str">
            <v>MSW</v>
          </cell>
          <cell r="D3831">
            <v>4</v>
          </cell>
          <cell r="G3831">
            <v>1.18</v>
          </cell>
          <cell r="J3831">
            <v>25</v>
          </cell>
          <cell r="L3831" t="str">
            <v>RO</v>
          </cell>
        </row>
        <row r="3832">
          <cell r="A3832" t="str">
            <v>MSW</v>
          </cell>
          <cell r="D3832">
            <v>4</v>
          </cell>
          <cell r="G3832">
            <v>1.04</v>
          </cell>
          <cell r="J3832">
            <v>25</v>
          </cell>
          <cell r="L3832" t="str">
            <v>RO</v>
          </cell>
        </row>
        <row r="3833">
          <cell r="A3833" t="str">
            <v>MSW</v>
          </cell>
          <cell r="D3833">
            <v>4</v>
          </cell>
          <cell r="G3833">
            <v>0.64</v>
          </cell>
          <cell r="J3833">
            <v>25</v>
          </cell>
          <cell r="L3833" t="str">
            <v>RO</v>
          </cell>
        </row>
        <row r="3834">
          <cell r="A3834" t="str">
            <v>MSW</v>
          </cell>
          <cell r="D3834">
            <v>4</v>
          </cell>
          <cell r="G3834">
            <v>1.6</v>
          </cell>
          <cell r="J3834">
            <v>25</v>
          </cell>
          <cell r="L3834" t="str">
            <v>RO</v>
          </cell>
        </row>
        <row r="3835">
          <cell r="A3835" t="str">
            <v>MSW</v>
          </cell>
          <cell r="D3835">
            <v>4</v>
          </cell>
          <cell r="G3835">
            <v>3.08</v>
          </cell>
          <cell r="J3835">
            <v>25</v>
          </cell>
          <cell r="L3835" t="str">
            <v>RO</v>
          </cell>
        </row>
        <row r="3836">
          <cell r="A3836" t="str">
            <v>MSW</v>
          </cell>
          <cell r="D3836">
            <v>4</v>
          </cell>
          <cell r="G3836">
            <v>2.1</v>
          </cell>
          <cell r="J3836">
            <v>25</v>
          </cell>
          <cell r="L3836" t="str">
            <v>RO</v>
          </cell>
        </row>
        <row r="3837">
          <cell r="A3837" t="str">
            <v>MSW</v>
          </cell>
          <cell r="D3837">
            <v>4</v>
          </cell>
          <cell r="G3837">
            <v>1.65</v>
          </cell>
          <cell r="J3837">
            <v>25</v>
          </cell>
          <cell r="L3837" t="str">
            <v>RO</v>
          </cell>
        </row>
        <row r="3838">
          <cell r="A3838" t="str">
            <v>MSW</v>
          </cell>
          <cell r="D3838">
            <v>4</v>
          </cell>
          <cell r="G3838">
            <v>1.5</v>
          </cell>
          <cell r="J3838">
            <v>25</v>
          </cell>
          <cell r="L3838" t="str">
            <v>RO</v>
          </cell>
        </row>
        <row r="3839">
          <cell r="A3839" t="str">
            <v>MSW</v>
          </cell>
          <cell r="D3839">
            <v>4</v>
          </cell>
          <cell r="G3839">
            <v>2.5499999999999998</v>
          </cell>
          <cell r="J3839">
            <v>25</v>
          </cell>
          <cell r="L3839" t="str">
            <v>RO</v>
          </cell>
        </row>
        <row r="3840">
          <cell r="A3840" t="str">
            <v>MSW</v>
          </cell>
          <cell r="D3840">
            <v>4</v>
          </cell>
          <cell r="G3840">
            <v>0.5</v>
          </cell>
          <cell r="J3840">
            <v>25</v>
          </cell>
          <cell r="L3840" t="str">
            <v>RO</v>
          </cell>
        </row>
        <row r="3841">
          <cell r="A3841" t="str">
            <v>MSW</v>
          </cell>
          <cell r="D3841">
            <v>4</v>
          </cell>
          <cell r="G3841">
            <v>1</v>
          </cell>
          <cell r="J3841">
            <v>25</v>
          </cell>
          <cell r="L3841" t="str">
            <v>RO</v>
          </cell>
        </row>
        <row r="3842">
          <cell r="A3842" t="str">
            <v>MSW</v>
          </cell>
          <cell r="D3842">
            <v>4</v>
          </cell>
          <cell r="G3842">
            <v>1.94</v>
          </cell>
          <cell r="J3842">
            <v>25</v>
          </cell>
          <cell r="L3842" t="str">
            <v>RO</v>
          </cell>
        </row>
        <row r="3843">
          <cell r="A3843" t="str">
            <v>MSW</v>
          </cell>
          <cell r="D3843">
            <v>4</v>
          </cell>
          <cell r="G3843">
            <v>1.48</v>
          </cell>
          <cell r="J3843">
            <v>25</v>
          </cell>
          <cell r="L3843" t="str">
            <v>RO</v>
          </cell>
        </row>
        <row r="3844">
          <cell r="A3844" t="str">
            <v>MSW</v>
          </cell>
          <cell r="D3844">
            <v>4</v>
          </cell>
          <cell r="G3844">
            <v>1.06</v>
          </cell>
          <cell r="J3844">
            <v>25</v>
          </cell>
          <cell r="L3844" t="str">
            <v>RO</v>
          </cell>
        </row>
        <row r="3845">
          <cell r="A3845" t="str">
            <v>MSW</v>
          </cell>
          <cell r="D3845">
            <v>4</v>
          </cell>
          <cell r="G3845">
            <v>0.91</v>
          </cell>
          <cell r="J3845">
            <v>25</v>
          </cell>
          <cell r="L3845" t="str">
            <v>RO</v>
          </cell>
        </row>
        <row r="3846">
          <cell r="A3846" t="str">
            <v>MSW</v>
          </cell>
          <cell r="D3846">
            <v>4</v>
          </cell>
          <cell r="G3846">
            <v>1.43</v>
          </cell>
          <cell r="J3846">
            <v>25</v>
          </cell>
          <cell r="L3846" t="str">
            <v>RO</v>
          </cell>
        </row>
        <row r="3847">
          <cell r="A3847" t="str">
            <v>RCY</v>
          </cell>
          <cell r="D3847">
            <v>4</v>
          </cell>
          <cell r="G3847">
            <v>0.63</v>
          </cell>
          <cell r="J3847">
            <v>25</v>
          </cell>
          <cell r="L3847" t="str">
            <v>RO</v>
          </cell>
        </row>
        <row r="3848">
          <cell r="A3848" t="str">
            <v>MSW</v>
          </cell>
          <cell r="D3848">
            <v>4</v>
          </cell>
          <cell r="G3848">
            <v>0.55000000000000004</v>
          </cell>
          <cell r="J3848">
            <v>25</v>
          </cell>
          <cell r="L3848" t="str">
            <v>RO</v>
          </cell>
        </row>
        <row r="3849">
          <cell r="A3849" t="str">
            <v>MSW</v>
          </cell>
          <cell r="D3849">
            <v>4</v>
          </cell>
          <cell r="G3849">
            <v>2.95</v>
          </cell>
          <cell r="J3849">
            <v>25</v>
          </cell>
          <cell r="L3849" t="str">
            <v>RO</v>
          </cell>
        </row>
        <row r="3850">
          <cell r="A3850" t="str">
            <v>MSW</v>
          </cell>
          <cell r="D3850">
            <v>4</v>
          </cell>
          <cell r="G3850">
            <v>1.21</v>
          </cell>
          <cell r="J3850">
            <v>25</v>
          </cell>
          <cell r="L3850" t="str">
            <v>RO</v>
          </cell>
        </row>
        <row r="3851">
          <cell r="A3851" t="str">
            <v>MSW</v>
          </cell>
          <cell r="D3851">
            <v>4</v>
          </cell>
          <cell r="G3851">
            <v>2.0099999999999998</v>
          </cell>
          <cell r="J3851">
            <v>25</v>
          </cell>
          <cell r="L3851" t="str">
            <v>RO</v>
          </cell>
        </row>
        <row r="3852">
          <cell r="A3852" t="str">
            <v>MSW</v>
          </cell>
          <cell r="D3852">
            <v>5</v>
          </cell>
          <cell r="G3852">
            <v>1.98</v>
          </cell>
          <cell r="J3852">
            <v>25</v>
          </cell>
          <cell r="L3852" t="str">
            <v>RO</v>
          </cell>
        </row>
        <row r="3853">
          <cell r="A3853" t="str">
            <v>MSW</v>
          </cell>
          <cell r="D3853">
            <v>5</v>
          </cell>
          <cell r="G3853">
            <v>0.28999999999999998</v>
          </cell>
          <cell r="J3853">
            <v>25</v>
          </cell>
          <cell r="L3853" t="str">
            <v>RO</v>
          </cell>
        </row>
        <row r="3854">
          <cell r="A3854" t="str">
            <v>MSW</v>
          </cell>
          <cell r="D3854">
            <v>5</v>
          </cell>
          <cell r="G3854">
            <v>1.54</v>
          </cell>
          <cell r="J3854">
            <v>25</v>
          </cell>
          <cell r="L3854" t="str">
            <v>RO</v>
          </cell>
        </row>
        <row r="3855">
          <cell r="A3855" t="str">
            <v>MSW</v>
          </cell>
          <cell r="D3855">
            <v>5</v>
          </cell>
          <cell r="G3855">
            <v>1.18</v>
          </cell>
          <cell r="J3855">
            <v>25</v>
          </cell>
          <cell r="L3855" t="str">
            <v>RO</v>
          </cell>
        </row>
        <row r="3856">
          <cell r="A3856" t="str">
            <v>MSW</v>
          </cell>
          <cell r="D3856">
            <v>5</v>
          </cell>
          <cell r="G3856">
            <v>1.48</v>
          </cell>
          <cell r="J3856">
            <v>25</v>
          </cell>
          <cell r="L3856" t="str">
            <v>RO</v>
          </cell>
        </row>
        <row r="3857">
          <cell r="A3857" t="str">
            <v>MSW</v>
          </cell>
          <cell r="D3857">
            <v>5</v>
          </cell>
          <cell r="G3857">
            <v>1.04</v>
          </cell>
          <cell r="J3857">
            <v>25</v>
          </cell>
          <cell r="L3857" t="str">
            <v>RO</v>
          </cell>
        </row>
        <row r="3858">
          <cell r="A3858" t="str">
            <v>MSW</v>
          </cell>
          <cell r="D3858">
            <v>5</v>
          </cell>
          <cell r="G3858">
            <v>3.01</v>
          </cell>
          <cell r="J3858">
            <v>25</v>
          </cell>
          <cell r="L3858" t="str">
            <v>RO</v>
          </cell>
        </row>
        <row r="3859">
          <cell r="A3859" t="str">
            <v>MSW</v>
          </cell>
          <cell r="D3859">
            <v>5</v>
          </cell>
          <cell r="G3859">
            <v>1.87</v>
          </cell>
          <cell r="J3859">
            <v>25</v>
          </cell>
          <cell r="L3859" t="str">
            <v>RO</v>
          </cell>
        </row>
        <row r="3860">
          <cell r="A3860" t="str">
            <v>MSW</v>
          </cell>
          <cell r="D3860">
            <v>5</v>
          </cell>
          <cell r="G3860">
            <v>1.21</v>
          </cell>
          <cell r="J3860">
            <v>25</v>
          </cell>
          <cell r="L3860" t="str">
            <v>RO</v>
          </cell>
        </row>
        <row r="3861">
          <cell r="A3861" t="str">
            <v>MSW</v>
          </cell>
          <cell r="D3861">
            <v>5</v>
          </cell>
          <cell r="G3861">
            <v>1.75</v>
          </cell>
          <cell r="J3861">
            <v>25</v>
          </cell>
          <cell r="L3861" t="str">
            <v>RO</v>
          </cell>
        </row>
        <row r="3862">
          <cell r="A3862" t="str">
            <v>MSW</v>
          </cell>
          <cell r="D3862">
            <v>5</v>
          </cell>
          <cell r="G3862">
            <v>1.04</v>
          </cell>
          <cell r="J3862">
            <v>25</v>
          </cell>
          <cell r="L3862" t="str">
            <v>RO</v>
          </cell>
        </row>
        <row r="3863">
          <cell r="A3863" t="str">
            <v>MSW</v>
          </cell>
          <cell r="D3863">
            <v>5</v>
          </cell>
          <cell r="G3863">
            <v>1.24</v>
          </cell>
          <cell r="J3863">
            <v>25</v>
          </cell>
          <cell r="L3863" t="str">
            <v>RO</v>
          </cell>
        </row>
        <row r="3864">
          <cell r="A3864" t="str">
            <v>MSW</v>
          </cell>
          <cell r="D3864">
            <v>5</v>
          </cell>
          <cell r="G3864">
            <v>1.32</v>
          </cell>
          <cell r="J3864">
            <v>25</v>
          </cell>
          <cell r="L3864" t="str">
            <v>RO</v>
          </cell>
        </row>
        <row r="3865">
          <cell r="A3865" t="str">
            <v>MSW</v>
          </cell>
          <cell r="D3865">
            <v>6</v>
          </cell>
          <cell r="G3865">
            <v>1.94</v>
          </cell>
          <cell r="J3865">
            <v>25</v>
          </cell>
          <cell r="L3865" t="str">
            <v>RO</v>
          </cell>
        </row>
        <row r="3866">
          <cell r="A3866" t="str">
            <v>MSW</v>
          </cell>
          <cell r="D3866">
            <v>6</v>
          </cell>
          <cell r="G3866">
            <v>1.88</v>
          </cell>
          <cell r="J3866">
            <v>25</v>
          </cell>
          <cell r="L3866" t="str">
            <v>RO</v>
          </cell>
        </row>
        <row r="3867">
          <cell r="A3867" t="str">
            <v>MSW</v>
          </cell>
          <cell r="D3867">
            <v>6</v>
          </cell>
          <cell r="G3867">
            <v>1.78</v>
          </cell>
          <cell r="J3867">
            <v>25</v>
          </cell>
          <cell r="L3867" t="str">
            <v>RO</v>
          </cell>
        </row>
        <row r="3868">
          <cell r="A3868" t="str">
            <v>MSW</v>
          </cell>
          <cell r="D3868">
            <v>6</v>
          </cell>
          <cell r="G3868">
            <v>2.4300000000000002</v>
          </cell>
          <cell r="J3868">
            <v>25</v>
          </cell>
          <cell r="L3868" t="str">
            <v>RO</v>
          </cell>
        </row>
        <row r="3869">
          <cell r="A3869" t="str">
            <v>MSW</v>
          </cell>
          <cell r="D3869">
            <v>6</v>
          </cell>
          <cell r="G3869">
            <v>0.81</v>
          </cell>
          <cell r="J3869">
            <v>25</v>
          </cell>
          <cell r="L3869" t="str">
            <v>RO</v>
          </cell>
        </row>
        <row r="3870">
          <cell r="A3870" t="str">
            <v>MSW</v>
          </cell>
          <cell r="D3870">
            <v>6</v>
          </cell>
          <cell r="G3870">
            <v>1.58</v>
          </cell>
          <cell r="J3870">
            <v>25</v>
          </cell>
          <cell r="L3870" t="str">
            <v>RO</v>
          </cell>
        </row>
        <row r="3871">
          <cell r="A3871" t="str">
            <v>MSW</v>
          </cell>
          <cell r="D3871">
            <v>6</v>
          </cell>
          <cell r="G3871">
            <v>1.7</v>
          </cell>
          <cell r="J3871">
            <v>25</v>
          </cell>
          <cell r="L3871" t="str">
            <v>RO</v>
          </cell>
        </row>
        <row r="3872">
          <cell r="A3872" t="str">
            <v>MSW</v>
          </cell>
          <cell r="D3872">
            <v>6</v>
          </cell>
          <cell r="G3872">
            <v>0.77</v>
          </cell>
          <cell r="J3872">
            <v>25</v>
          </cell>
          <cell r="L3872" t="str">
            <v>RO</v>
          </cell>
        </row>
        <row r="3873">
          <cell r="A3873" t="str">
            <v>MSW</v>
          </cell>
          <cell r="D3873">
            <v>6</v>
          </cell>
          <cell r="G3873">
            <v>0.73</v>
          </cell>
          <cell r="J3873">
            <v>25</v>
          </cell>
          <cell r="L3873" t="str">
            <v>RO</v>
          </cell>
        </row>
        <row r="3874">
          <cell r="A3874" t="str">
            <v>MSW</v>
          </cell>
          <cell r="D3874">
            <v>6</v>
          </cell>
          <cell r="G3874">
            <v>1.26</v>
          </cell>
          <cell r="J3874">
            <v>25</v>
          </cell>
          <cell r="L3874" t="str">
            <v>RO</v>
          </cell>
        </row>
        <row r="3875">
          <cell r="A3875" t="str">
            <v>MSW</v>
          </cell>
          <cell r="D3875">
            <v>6</v>
          </cell>
          <cell r="G3875">
            <v>0.59</v>
          </cell>
          <cell r="J3875">
            <v>25</v>
          </cell>
          <cell r="L3875" t="str">
            <v>RO</v>
          </cell>
        </row>
        <row r="3876">
          <cell r="A3876" t="str">
            <v>MSW</v>
          </cell>
          <cell r="D3876">
            <v>6</v>
          </cell>
          <cell r="G3876">
            <v>1.53</v>
          </cell>
          <cell r="J3876">
            <v>25</v>
          </cell>
          <cell r="L3876" t="str">
            <v>RO</v>
          </cell>
        </row>
        <row r="3877">
          <cell r="A3877" t="str">
            <v>MSW</v>
          </cell>
          <cell r="D3877">
            <v>6</v>
          </cell>
          <cell r="G3877">
            <v>1.08</v>
          </cell>
          <cell r="J3877">
            <v>25</v>
          </cell>
          <cell r="L3877" t="str">
            <v>RO</v>
          </cell>
        </row>
        <row r="3878">
          <cell r="A3878" t="str">
            <v>MSW</v>
          </cell>
          <cell r="D3878">
            <v>6</v>
          </cell>
          <cell r="G3878">
            <v>0.36</v>
          </cell>
          <cell r="J3878">
            <v>25</v>
          </cell>
          <cell r="L3878" t="str">
            <v>RO</v>
          </cell>
        </row>
        <row r="3879">
          <cell r="A3879" t="str">
            <v>MSW</v>
          </cell>
          <cell r="D3879">
            <v>6</v>
          </cell>
          <cell r="G3879">
            <v>0.5</v>
          </cell>
          <cell r="J3879">
            <v>25</v>
          </cell>
          <cell r="L3879" t="str">
            <v>RO</v>
          </cell>
        </row>
        <row r="3880">
          <cell r="A3880" t="str">
            <v>MSW</v>
          </cell>
          <cell r="D3880">
            <v>6</v>
          </cell>
          <cell r="G3880">
            <v>1.58</v>
          </cell>
          <cell r="J3880">
            <v>25</v>
          </cell>
          <cell r="L3880" t="str">
            <v>RO</v>
          </cell>
        </row>
        <row r="3881">
          <cell r="A3881" t="str">
            <v>MSW</v>
          </cell>
          <cell r="D3881">
            <v>6</v>
          </cell>
          <cell r="G3881">
            <v>0.54</v>
          </cell>
          <cell r="J3881">
            <v>25</v>
          </cell>
          <cell r="L3881" t="str">
            <v>RO</v>
          </cell>
        </row>
        <row r="3882">
          <cell r="A3882" t="str">
            <v>MSW</v>
          </cell>
          <cell r="D3882">
            <v>6</v>
          </cell>
          <cell r="G3882">
            <v>0.98</v>
          </cell>
          <cell r="J3882">
            <v>25</v>
          </cell>
          <cell r="L3882" t="str">
            <v>RO</v>
          </cell>
        </row>
        <row r="3883">
          <cell r="A3883" t="str">
            <v>MSW</v>
          </cell>
          <cell r="D3883">
            <v>6</v>
          </cell>
          <cell r="G3883">
            <v>1.28</v>
          </cell>
          <cell r="J3883">
            <v>25</v>
          </cell>
          <cell r="L3883" t="str">
            <v>RO</v>
          </cell>
        </row>
        <row r="3884">
          <cell r="A3884" t="str">
            <v>MSW</v>
          </cell>
          <cell r="D3884">
            <v>6</v>
          </cell>
          <cell r="G3884">
            <v>0.75</v>
          </cell>
          <cell r="J3884">
            <v>25</v>
          </cell>
          <cell r="L3884" t="str">
            <v>RO</v>
          </cell>
        </row>
        <row r="3885">
          <cell r="A3885" t="str">
            <v>MSW</v>
          </cell>
          <cell r="D3885">
            <v>7</v>
          </cell>
          <cell r="G3885">
            <v>0.7</v>
          </cell>
          <cell r="J3885">
            <v>25</v>
          </cell>
          <cell r="L3885" t="str">
            <v>RO</v>
          </cell>
        </row>
        <row r="3886">
          <cell r="A3886" t="str">
            <v>RCY</v>
          </cell>
          <cell r="D3886">
            <v>7</v>
          </cell>
          <cell r="G3886">
            <v>0.84</v>
          </cell>
          <cell r="J3886">
            <v>25</v>
          </cell>
          <cell r="L3886" t="str">
            <v>RO</v>
          </cell>
        </row>
        <row r="3887">
          <cell r="A3887" t="str">
            <v>MSW</v>
          </cell>
          <cell r="D3887">
            <v>7</v>
          </cell>
          <cell r="G3887">
            <v>0.88</v>
          </cell>
          <cell r="J3887">
            <v>25</v>
          </cell>
          <cell r="L3887" t="str">
            <v>RO</v>
          </cell>
        </row>
        <row r="3888">
          <cell r="A3888" t="str">
            <v>MSW</v>
          </cell>
          <cell r="D3888">
            <v>7</v>
          </cell>
          <cell r="G3888">
            <v>1.27</v>
          </cell>
          <cell r="J3888">
            <v>25</v>
          </cell>
          <cell r="L3888" t="str">
            <v>RO</v>
          </cell>
        </row>
        <row r="3889">
          <cell r="A3889" t="str">
            <v>RCY</v>
          </cell>
          <cell r="D3889">
            <v>7</v>
          </cell>
          <cell r="G3889">
            <v>0.79</v>
          </cell>
          <cell r="J3889">
            <v>25</v>
          </cell>
          <cell r="L3889" t="str">
            <v>RO</v>
          </cell>
        </row>
        <row r="3890">
          <cell r="A3890" t="str">
            <v>MSW</v>
          </cell>
          <cell r="D3890">
            <v>7</v>
          </cell>
          <cell r="G3890">
            <v>1.6</v>
          </cell>
          <cell r="J3890">
            <v>25</v>
          </cell>
          <cell r="L3890" t="str">
            <v>RO</v>
          </cell>
        </row>
        <row r="3891">
          <cell r="A3891" t="str">
            <v>MSW</v>
          </cell>
          <cell r="D3891">
            <v>7</v>
          </cell>
          <cell r="G3891">
            <v>0.97</v>
          </cell>
          <cell r="J3891">
            <v>25</v>
          </cell>
          <cell r="L3891" t="str">
            <v>RO</v>
          </cell>
        </row>
        <row r="3892">
          <cell r="A3892" t="str">
            <v>MSW</v>
          </cell>
          <cell r="D3892">
            <v>7</v>
          </cell>
          <cell r="G3892">
            <v>1.4</v>
          </cell>
          <cell r="J3892">
            <v>25</v>
          </cell>
          <cell r="L3892" t="str">
            <v>RO</v>
          </cell>
        </row>
        <row r="3893">
          <cell r="A3893" t="str">
            <v>MSW</v>
          </cell>
          <cell r="D3893">
            <v>7</v>
          </cell>
          <cell r="G3893">
            <v>1.26</v>
          </cell>
          <cell r="J3893">
            <v>25</v>
          </cell>
          <cell r="L3893" t="str">
            <v>RO</v>
          </cell>
        </row>
        <row r="3894">
          <cell r="A3894" t="str">
            <v>MSW</v>
          </cell>
          <cell r="D3894">
            <v>7</v>
          </cell>
          <cell r="G3894">
            <v>0.91</v>
          </cell>
          <cell r="J3894">
            <v>25</v>
          </cell>
          <cell r="L3894" t="str">
            <v>RO</v>
          </cell>
        </row>
        <row r="3895">
          <cell r="A3895" t="str">
            <v>MSW</v>
          </cell>
          <cell r="D3895">
            <v>7</v>
          </cell>
          <cell r="G3895">
            <v>1.1499999999999999</v>
          </cell>
          <cell r="J3895">
            <v>25</v>
          </cell>
          <cell r="L3895" t="str">
            <v>RO</v>
          </cell>
        </row>
        <row r="3896">
          <cell r="A3896" t="str">
            <v>MSW</v>
          </cell>
          <cell r="D3896">
            <v>7</v>
          </cell>
          <cell r="G3896">
            <v>1.02</v>
          </cell>
          <cell r="J3896">
            <v>25</v>
          </cell>
          <cell r="L3896" t="str">
            <v>RO</v>
          </cell>
        </row>
        <row r="3897">
          <cell r="A3897" t="str">
            <v>MSW</v>
          </cell>
          <cell r="D3897">
            <v>7</v>
          </cell>
          <cell r="G3897">
            <v>0.56999999999999995</v>
          </cell>
          <cell r="J3897">
            <v>25</v>
          </cell>
          <cell r="L3897" t="str">
            <v>RO</v>
          </cell>
        </row>
        <row r="3898">
          <cell r="A3898" t="str">
            <v>MSW</v>
          </cell>
          <cell r="D3898">
            <v>7</v>
          </cell>
          <cell r="G3898">
            <v>1.1200000000000001</v>
          </cell>
          <cell r="J3898">
            <v>25</v>
          </cell>
          <cell r="L3898" t="str">
            <v>RO</v>
          </cell>
        </row>
        <row r="3899">
          <cell r="A3899" t="str">
            <v>MSW</v>
          </cell>
          <cell r="D3899">
            <v>7</v>
          </cell>
          <cell r="G3899">
            <v>1.02</v>
          </cell>
          <cell r="J3899">
            <v>25</v>
          </cell>
          <cell r="L3899" t="str">
            <v>RO</v>
          </cell>
        </row>
        <row r="3900">
          <cell r="A3900" t="str">
            <v>MSW</v>
          </cell>
          <cell r="D3900">
            <v>7</v>
          </cell>
          <cell r="G3900">
            <v>2.64</v>
          </cell>
          <cell r="J3900">
            <v>25</v>
          </cell>
          <cell r="L3900" t="str">
            <v>RO</v>
          </cell>
        </row>
        <row r="3901">
          <cell r="A3901" t="str">
            <v>MSW</v>
          </cell>
          <cell r="D3901">
            <v>8</v>
          </cell>
          <cell r="G3901">
            <v>1.27</v>
          </cell>
          <cell r="J3901">
            <v>25</v>
          </cell>
          <cell r="L3901" t="str">
            <v>RO</v>
          </cell>
        </row>
        <row r="3902">
          <cell r="A3902" t="str">
            <v>MSW</v>
          </cell>
          <cell r="D3902">
            <v>8</v>
          </cell>
          <cell r="G3902">
            <v>1.39</v>
          </cell>
          <cell r="J3902">
            <v>25</v>
          </cell>
          <cell r="L3902" t="str">
            <v>RO</v>
          </cell>
        </row>
        <row r="3903">
          <cell r="A3903" t="str">
            <v>MSW</v>
          </cell>
          <cell r="D3903">
            <v>8</v>
          </cell>
          <cell r="G3903">
            <v>1.81</v>
          </cell>
          <cell r="J3903">
            <v>25</v>
          </cell>
          <cell r="L3903" t="str">
            <v>RO</v>
          </cell>
        </row>
        <row r="3904">
          <cell r="A3904" t="str">
            <v>MSW</v>
          </cell>
          <cell r="D3904">
            <v>8</v>
          </cell>
          <cell r="G3904">
            <v>0.68</v>
          </cell>
          <cell r="J3904">
            <v>25</v>
          </cell>
          <cell r="L3904" t="str">
            <v>RO</v>
          </cell>
        </row>
        <row r="3905">
          <cell r="A3905" t="str">
            <v>RCY</v>
          </cell>
          <cell r="D3905">
            <v>8</v>
          </cell>
          <cell r="G3905">
            <v>1.65</v>
          </cell>
          <cell r="J3905">
            <v>25</v>
          </cell>
          <cell r="L3905" t="str">
            <v>RO</v>
          </cell>
        </row>
        <row r="3906">
          <cell r="A3906" t="str">
            <v>MSW</v>
          </cell>
          <cell r="D3906">
            <v>8</v>
          </cell>
          <cell r="G3906">
            <v>0.17</v>
          </cell>
          <cell r="J3906">
            <v>25</v>
          </cell>
          <cell r="L3906" t="str">
            <v>RO</v>
          </cell>
        </row>
        <row r="3907">
          <cell r="A3907" t="str">
            <v>MSW</v>
          </cell>
          <cell r="D3907">
            <v>8</v>
          </cell>
          <cell r="G3907">
            <v>1.86</v>
          </cell>
          <cell r="J3907">
            <v>25</v>
          </cell>
          <cell r="L3907" t="str">
            <v>RO</v>
          </cell>
        </row>
        <row r="3908">
          <cell r="A3908" t="str">
            <v>MSW</v>
          </cell>
          <cell r="D3908">
            <v>8</v>
          </cell>
          <cell r="G3908">
            <v>0.78</v>
          </cell>
          <cell r="J3908">
            <v>25</v>
          </cell>
          <cell r="L3908" t="str">
            <v>RO</v>
          </cell>
        </row>
        <row r="3909">
          <cell r="A3909" t="str">
            <v>MSW</v>
          </cell>
          <cell r="D3909">
            <v>8</v>
          </cell>
          <cell r="G3909">
            <v>2.6</v>
          </cell>
          <cell r="J3909">
            <v>25</v>
          </cell>
          <cell r="L3909" t="str">
            <v>RO</v>
          </cell>
        </row>
        <row r="3910">
          <cell r="A3910" t="str">
            <v>MSW</v>
          </cell>
          <cell r="D3910">
            <v>8</v>
          </cell>
          <cell r="G3910">
            <v>1.51</v>
          </cell>
          <cell r="J3910">
            <v>25</v>
          </cell>
          <cell r="L3910" t="str">
            <v>RO</v>
          </cell>
        </row>
        <row r="3911">
          <cell r="A3911" t="str">
            <v>MSW</v>
          </cell>
          <cell r="D3911">
            <v>8</v>
          </cell>
          <cell r="G3911">
            <v>0.86</v>
          </cell>
          <cell r="J3911">
            <v>25</v>
          </cell>
          <cell r="L3911" t="str">
            <v>RO</v>
          </cell>
        </row>
        <row r="3912">
          <cell r="A3912" t="str">
            <v>RCY</v>
          </cell>
          <cell r="D3912">
            <v>8</v>
          </cell>
          <cell r="G3912">
            <v>1.51</v>
          </cell>
          <cell r="J3912">
            <v>25</v>
          </cell>
          <cell r="L3912" t="str">
            <v>RO</v>
          </cell>
        </row>
        <row r="3913">
          <cell r="A3913" t="str">
            <v>MSW</v>
          </cell>
          <cell r="D3913">
            <v>8</v>
          </cell>
          <cell r="G3913">
            <v>0.61</v>
          </cell>
          <cell r="J3913">
            <v>25</v>
          </cell>
          <cell r="L3913" t="str">
            <v>RO</v>
          </cell>
        </row>
        <row r="3914">
          <cell r="A3914" t="str">
            <v>MSW</v>
          </cell>
          <cell r="D3914">
            <v>8</v>
          </cell>
          <cell r="G3914">
            <v>1.17</v>
          </cell>
          <cell r="J3914">
            <v>25</v>
          </cell>
          <cell r="L3914" t="str">
            <v>RO</v>
          </cell>
        </row>
        <row r="3915">
          <cell r="A3915" t="str">
            <v>MSW</v>
          </cell>
          <cell r="D3915">
            <v>8</v>
          </cell>
          <cell r="G3915">
            <v>0.4</v>
          </cell>
          <cell r="J3915">
            <v>25</v>
          </cell>
          <cell r="L3915" t="str">
            <v>RO</v>
          </cell>
        </row>
        <row r="3916">
          <cell r="A3916" t="str">
            <v>RCY</v>
          </cell>
          <cell r="D3916">
            <v>8</v>
          </cell>
          <cell r="G3916">
            <v>1.19</v>
          </cell>
          <cell r="J3916">
            <v>25</v>
          </cell>
          <cell r="L3916" t="str">
            <v>RO</v>
          </cell>
        </row>
        <row r="3917">
          <cell r="A3917" t="str">
            <v>MSW</v>
          </cell>
          <cell r="D3917">
            <v>8</v>
          </cell>
          <cell r="G3917">
            <v>1.63</v>
          </cell>
          <cell r="J3917">
            <v>25</v>
          </cell>
          <cell r="L3917" t="str">
            <v>RO</v>
          </cell>
        </row>
        <row r="3918">
          <cell r="A3918" t="str">
            <v>MSW</v>
          </cell>
          <cell r="D3918">
            <v>8</v>
          </cell>
          <cell r="G3918">
            <v>1.19</v>
          </cell>
          <cell r="J3918">
            <v>25</v>
          </cell>
          <cell r="L3918" t="str">
            <v>RO</v>
          </cell>
        </row>
        <row r="3919">
          <cell r="A3919" t="str">
            <v>MSW</v>
          </cell>
          <cell r="D3919">
            <v>8</v>
          </cell>
          <cell r="G3919">
            <v>0.91</v>
          </cell>
          <cell r="J3919">
            <v>25</v>
          </cell>
          <cell r="L3919" t="str">
            <v>RO</v>
          </cell>
        </row>
        <row r="3920">
          <cell r="A3920" t="str">
            <v>MSW</v>
          </cell>
          <cell r="D3920">
            <v>8</v>
          </cell>
          <cell r="G3920">
            <v>1.1299999999999999</v>
          </cell>
          <cell r="J3920">
            <v>25</v>
          </cell>
          <cell r="L3920" t="str">
            <v>RO</v>
          </cell>
        </row>
        <row r="3921">
          <cell r="A3921" t="str">
            <v>MSW</v>
          </cell>
          <cell r="D3921">
            <v>8</v>
          </cell>
          <cell r="G3921">
            <v>2.08</v>
          </cell>
          <cell r="J3921">
            <v>25</v>
          </cell>
          <cell r="L3921" t="str">
            <v>RO</v>
          </cell>
        </row>
        <row r="3922">
          <cell r="A3922" t="str">
            <v>MSW</v>
          </cell>
          <cell r="D3922">
            <v>8</v>
          </cell>
          <cell r="G3922">
            <v>1.04</v>
          </cell>
          <cell r="J3922">
            <v>25</v>
          </cell>
          <cell r="L3922" t="str">
            <v>RO</v>
          </cell>
        </row>
        <row r="3923">
          <cell r="A3923" t="str">
            <v>MSW</v>
          </cell>
          <cell r="D3923">
            <v>8</v>
          </cell>
          <cell r="G3923">
            <v>1.5</v>
          </cell>
          <cell r="J3923">
            <v>25</v>
          </cell>
          <cell r="L3923" t="str">
            <v>RO</v>
          </cell>
        </row>
        <row r="3924">
          <cell r="A3924" t="str">
            <v>MSW</v>
          </cell>
          <cell r="D3924">
            <v>8</v>
          </cell>
          <cell r="G3924">
            <v>0.85</v>
          </cell>
          <cell r="J3924">
            <v>25</v>
          </cell>
          <cell r="L3924" t="str">
            <v>RO</v>
          </cell>
        </row>
        <row r="3925">
          <cell r="A3925" t="str">
            <v>MSW</v>
          </cell>
          <cell r="D3925">
            <v>9</v>
          </cell>
          <cell r="G3925">
            <v>0.52</v>
          </cell>
          <cell r="J3925">
            <v>25</v>
          </cell>
          <cell r="L3925" t="str">
            <v>RO</v>
          </cell>
        </row>
        <row r="3926">
          <cell r="A3926" t="str">
            <v>MSW</v>
          </cell>
          <cell r="D3926">
            <v>9</v>
          </cell>
          <cell r="G3926">
            <v>1.28</v>
          </cell>
          <cell r="J3926">
            <v>25</v>
          </cell>
          <cell r="L3926" t="str">
            <v>RO</v>
          </cell>
        </row>
        <row r="3927">
          <cell r="A3927" t="str">
            <v>MSW</v>
          </cell>
          <cell r="D3927">
            <v>9</v>
          </cell>
          <cell r="G3927">
            <v>0.98</v>
          </cell>
          <cell r="J3927">
            <v>25</v>
          </cell>
          <cell r="L3927" t="str">
            <v>RO</v>
          </cell>
        </row>
        <row r="3928">
          <cell r="A3928" t="str">
            <v>MSW</v>
          </cell>
          <cell r="D3928">
            <v>9</v>
          </cell>
          <cell r="G3928">
            <v>0.88</v>
          </cell>
          <cell r="J3928">
            <v>25</v>
          </cell>
          <cell r="L3928" t="str">
            <v>RO</v>
          </cell>
        </row>
        <row r="3929">
          <cell r="A3929" t="str">
            <v>MSW</v>
          </cell>
          <cell r="D3929">
            <v>9</v>
          </cell>
          <cell r="G3929">
            <v>1.84</v>
          </cell>
          <cell r="J3929">
            <v>25</v>
          </cell>
          <cell r="L3929" t="str">
            <v>RO</v>
          </cell>
        </row>
        <row r="3930">
          <cell r="A3930" t="str">
            <v>MSW</v>
          </cell>
          <cell r="D3930">
            <v>9</v>
          </cell>
          <cell r="G3930">
            <v>1.51</v>
          </cell>
          <cell r="J3930">
            <v>25</v>
          </cell>
          <cell r="L3930" t="str">
            <v>RO</v>
          </cell>
        </row>
        <row r="3931">
          <cell r="A3931" t="str">
            <v>MSW</v>
          </cell>
          <cell r="D3931">
            <v>9</v>
          </cell>
          <cell r="G3931">
            <v>1.87</v>
          </cell>
          <cell r="J3931">
            <v>25</v>
          </cell>
          <cell r="L3931" t="str">
            <v>RO</v>
          </cell>
        </row>
        <row r="3932">
          <cell r="A3932" t="str">
            <v>MSW</v>
          </cell>
          <cell r="D3932">
            <v>9</v>
          </cell>
          <cell r="G3932">
            <v>1.24</v>
          </cell>
          <cell r="J3932">
            <v>25</v>
          </cell>
          <cell r="L3932" t="str">
            <v>RO</v>
          </cell>
        </row>
        <row r="3933">
          <cell r="A3933" t="str">
            <v>MSW</v>
          </cell>
          <cell r="D3933">
            <v>9</v>
          </cell>
          <cell r="G3933">
            <v>1.63</v>
          </cell>
          <cell r="J3933">
            <v>25</v>
          </cell>
          <cell r="L3933" t="str">
            <v>RO</v>
          </cell>
        </row>
        <row r="3934">
          <cell r="A3934" t="str">
            <v>MSW</v>
          </cell>
          <cell r="D3934">
            <v>9</v>
          </cell>
          <cell r="G3934">
            <v>2.02</v>
          </cell>
          <cell r="J3934">
            <v>25</v>
          </cell>
          <cell r="L3934" t="str">
            <v>RO</v>
          </cell>
        </row>
        <row r="3935">
          <cell r="A3935" t="str">
            <v>MSW</v>
          </cell>
          <cell r="D3935">
            <v>9</v>
          </cell>
          <cell r="G3935">
            <v>1.31</v>
          </cell>
          <cell r="J3935">
            <v>25</v>
          </cell>
          <cell r="L3935" t="str">
            <v>RO</v>
          </cell>
        </row>
        <row r="3936">
          <cell r="A3936" t="str">
            <v>MSW</v>
          </cell>
          <cell r="D3936">
            <v>9</v>
          </cell>
          <cell r="G3936">
            <v>1.03</v>
          </cell>
          <cell r="J3936">
            <v>25</v>
          </cell>
          <cell r="L3936" t="str">
            <v>RO</v>
          </cell>
        </row>
        <row r="3937">
          <cell r="A3937" t="str">
            <v>MSW</v>
          </cell>
          <cell r="D3937">
            <v>9</v>
          </cell>
          <cell r="G3937">
            <v>1.61</v>
          </cell>
          <cell r="J3937">
            <v>25</v>
          </cell>
          <cell r="L3937" t="str">
            <v>RO</v>
          </cell>
        </row>
        <row r="3938">
          <cell r="A3938" t="str">
            <v>MSW</v>
          </cell>
          <cell r="D3938">
            <v>9</v>
          </cell>
          <cell r="G3938">
            <v>1.1399999999999999</v>
          </cell>
          <cell r="J3938">
            <v>25</v>
          </cell>
          <cell r="L3938" t="str">
            <v>RO</v>
          </cell>
        </row>
        <row r="3939">
          <cell r="A3939" t="str">
            <v>MSW</v>
          </cell>
          <cell r="D3939">
            <v>9</v>
          </cell>
          <cell r="G3939">
            <v>1.53</v>
          </cell>
          <cell r="J3939">
            <v>25</v>
          </cell>
          <cell r="L3939" t="str">
            <v>RO</v>
          </cell>
        </row>
        <row r="3940">
          <cell r="A3940" t="str">
            <v>MSW</v>
          </cell>
          <cell r="D3940">
            <v>10</v>
          </cell>
          <cell r="G3940">
            <v>1.42</v>
          </cell>
          <cell r="J3940">
            <v>25</v>
          </cell>
          <cell r="L3940" t="str">
            <v>RO</v>
          </cell>
        </row>
        <row r="3941">
          <cell r="A3941" t="str">
            <v>MSW</v>
          </cell>
          <cell r="D3941">
            <v>10</v>
          </cell>
          <cell r="G3941">
            <v>1.4</v>
          </cell>
          <cell r="J3941">
            <v>25</v>
          </cell>
          <cell r="L3941" t="str">
            <v>RO</v>
          </cell>
        </row>
        <row r="3942">
          <cell r="A3942" t="str">
            <v>RCY</v>
          </cell>
          <cell r="D3942">
            <v>10</v>
          </cell>
          <cell r="G3942">
            <v>1.01</v>
          </cell>
          <cell r="J3942">
            <v>25</v>
          </cell>
          <cell r="L3942" t="str">
            <v>RO</v>
          </cell>
        </row>
        <row r="3943">
          <cell r="A3943" t="str">
            <v>MSW</v>
          </cell>
          <cell r="D3943">
            <v>10</v>
          </cell>
          <cell r="G3943">
            <v>1.74</v>
          </cell>
          <cell r="J3943">
            <v>25</v>
          </cell>
          <cell r="L3943" t="str">
            <v>RO</v>
          </cell>
        </row>
        <row r="3944">
          <cell r="A3944" t="str">
            <v>MSW</v>
          </cell>
          <cell r="D3944">
            <v>10</v>
          </cell>
          <cell r="G3944">
            <v>0.78</v>
          </cell>
          <cell r="J3944">
            <v>25</v>
          </cell>
          <cell r="L3944" t="str">
            <v>RO</v>
          </cell>
        </row>
        <row r="3945">
          <cell r="A3945" t="str">
            <v>MSW</v>
          </cell>
          <cell r="D3945">
            <v>10</v>
          </cell>
          <cell r="G3945">
            <v>1.44</v>
          </cell>
          <cell r="J3945">
            <v>25</v>
          </cell>
          <cell r="L3945" t="str">
            <v>RO</v>
          </cell>
        </row>
        <row r="3946">
          <cell r="A3946" t="str">
            <v>MSW</v>
          </cell>
          <cell r="D3946">
            <v>10</v>
          </cell>
          <cell r="G3946">
            <v>0.31</v>
          </cell>
          <cell r="J3946">
            <v>25</v>
          </cell>
          <cell r="L3946" t="str">
            <v>RO</v>
          </cell>
        </row>
        <row r="3947">
          <cell r="A3947" t="str">
            <v>MSW</v>
          </cell>
          <cell r="D3947">
            <v>10</v>
          </cell>
          <cell r="G3947">
            <v>1.93</v>
          </cell>
          <cell r="J3947">
            <v>25</v>
          </cell>
          <cell r="L3947" t="str">
            <v>RO</v>
          </cell>
        </row>
        <row r="3948">
          <cell r="A3948" t="str">
            <v>MSW</v>
          </cell>
          <cell r="D3948">
            <v>10</v>
          </cell>
          <cell r="G3948">
            <v>1.74</v>
          </cell>
          <cell r="J3948">
            <v>25</v>
          </cell>
          <cell r="L3948" t="str">
            <v>RO</v>
          </cell>
        </row>
        <row r="3949">
          <cell r="A3949" t="str">
            <v>MSW</v>
          </cell>
          <cell r="D3949">
            <v>10</v>
          </cell>
          <cell r="G3949">
            <v>1.28</v>
          </cell>
          <cell r="J3949">
            <v>25</v>
          </cell>
          <cell r="L3949" t="str">
            <v>RO</v>
          </cell>
        </row>
        <row r="3950">
          <cell r="A3950" t="str">
            <v>MSW</v>
          </cell>
          <cell r="D3950">
            <v>10</v>
          </cell>
          <cell r="G3950">
            <v>0.88</v>
          </cell>
          <cell r="J3950">
            <v>25</v>
          </cell>
          <cell r="L3950" t="str">
            <v>RO</v>
          </cell>
        </row>
        <row r="3951">
          <cell r="A3951" t="str">
            <v>MSW</v>
          </cell>
          <cell r="D3951">
            <v>10</v>
          </cell>
          <cell r="G3951">
            <v>0.9</v>
          </cell>
          <cell r="J3951">
            <v>25</v>
          </cell>
          <cell r="L3951" t="str">
            <v>RO</v>
          </cell>
        </row>
        <row r="3952">
          <cell r="A3952" t="str">
            <v>MSW</v>
          </cell>
          <cell r="D3952">
            <v>10</v>
          </cell>
          <cell r="G3952">
            <v>2.13</v>
          </cell>
          <cell r="J3952">
            <v>25</v>
          </cell>
          <cell r="L3952" t="str">
            <v>RO</v>
          </cell>
        </row>
        <row r="3953">
          <cell r="A3953" t="str">
            <v>MSW</v>
          </cell>
          <cell r="D3953">
            <v>10</v>
          </cell>
          <cell r="G3953">
            <v>1.99</v>
          </cell>
          <cell r="J3953">
            <v>25</v>
          </cell>
          <cell r="L3953" t="str">
            <v>RO</v>
          </cell>
        </row>
        <row r="3954">
          <cell r="A3954" t="str">
            <v>MSW</v>
          </cell>
          <cell r="D3954">
            <v>10</v>
          </cell>
          <cell r="G3954">
            <v>1.2</v>
          </cell>
          <cell r="J3954">
            <v>25</v>
          </cell>
          <cell r="L3954" t="str">
            <v>RO</v>
          </cell>
        </row>
        <row r="3955">
          <cell r="A3955" t="str">
            <v>MSW</v>
          </cell>
          <cell r="D3955">
            <v>10</v>
          </cell>
          <cell r="G3955">
            <v>0.66</v>
          </cell>
          <cell r="J3955">
            <v>25</v>
          </cell>
          <cell r="L3955" t="str">
            <v>RO</v>
          </cell>
        </row>
        <row r="3956">
          <cell r="A3956" t="str">
            <v>MSW</v>
          </cell>
          <cell r="D3956">
            <v>11</v>
          </cell>
          <cell r="G3956">
            <v>1.5</v>
          </cell>
          <cell r="J3956">
            <v>25</v>
          </cell>
          <cell r="L3956" t="str">
            <v>RO</v>
          </cell>
        </row>
        <row r="3957">
          <cell r="A3957" t="str">
            <v>MSW</v>
          </cell>
          <cell r="D3957">
            <v>11</v>
          </cell>
          <cell r="G3957">
            <v>1.07</v>
          </cell>
          <cell r="J3957">
            <v>25</v>
          </cell>
          <cell r="L3957" t="str">
            <v>RO</v>
          </cell>
        </row>
        <row r="3958">
          <cell r="A3958" t="str">
            <v>MSW</v>
          </cell>
          <cell r="D3958">
            <v>11</v>
          </cell>
          <cell r="G3958">
            <v>0.66</v>
          </cell>
          <cell r="J3958">
            <v>25</v>
          </cell>
          <cell r="L3958" t="str">
            <v>RO</v>
          </cell>
        </row>
        <row r="3959">
          <cell r="A3959" t="str">
            <v>MSW</v>
          </cell>
          <cell r="D3959">
            <v>11</v>
          </cell>
          <cell r="G3959">
            <v>1.96</v>
          </cell>
          <cell r="J3959">
            <v>25</v>
          </cell>
          <cell r="L3959" t="str">
            <v>RO</v>
          </cell>
        </row>
        <row r="3960">
          <cell r="A3960" t="str">
            <v>MSW</v>
          </cell>
          <cell r="D3960">
            <v>11</v>
          </cell>
          <cell r="G3960">
            <v>1.51</v>
          </cell>
          <cell r="J3960">
            <v>25</v>
          </cell>
          <cell r="L3960" t="str">
            <v>RO</v>
          </cell>
        </row>
        <row r="3961">
          <cell r="A3961" t="str">
            <v>MSW</v>
          </cell>
          <cell r="D3961">
            <v>11</v>
          </cell>
          <cell r="G3961">
            <v>2.96</v>
          </cell>
          <cell r="J3961">
            <v>25</v>
          </cell>
          <cell r="L3961" t="str">
            <v>RO</v>
          </cell>
        </row>
        <row r="3962">
          <cell r="A3962" t="str">
            <v>MSW</v>
          </cell>
          <cell r="D3962">
            <v>11</v>
          </cell>
          <cell r="G3962">
            <v>1.52</v>
          </cell>
          <cell r="J3962">
            <v>25</v>
          </cell>
          <cell r="L3962" t="str">
            <v>RO</v>
          </cell>
        </row>
        <row r="3963">
          <cell r="A3963" t="str">
            <v>MSW</v>
          </cell>
          <cell r="D3963">
            <v>11</v>
          </cell>
          <cell r="G3963">
            <v>1.37</v>
          </cell>
          <cell r="J3963">
            <v>25</v>
          </cell>
          <cell r="L3963" t="str">
            <v>RO</v>
          </cell>
        </row>
        <row r="3964">
          <cell r="A3964" t="str">
            <v>MSW</v>
          </cell>
          <cell r="D3964">
            <v>11</v>
          </cell>
          <cell r="G3964">
            <v>1.53</v>
          </cell>
          <cell r="J3964">
            <v>25</v>
          </cell>
          <cell r="L3964" t="str">
            <v>RO</v>
          </cell>
        </row>
        <row r="3965">
          <cell r="A3965" t="str">
            <v>MSW</v>
          </cell>
          <cell r="D3965">
            <v>11</v>
          </cell>
          <cell r="G3965">
            <v>1.38</v>
          </cell>
          <cell r="J3965">
            <v>25</v>
          </cell>
          <cell r="L3965" t="str">
            <v>RO</v>
          </cell>
        </row>
        <row r="3966">
          <cell r="A3966" t="str">
            <v>MSW</v>
          </cell>
          <cell r="D3966">
            <v>11</v>
          </cell>
          <cell r="G3966">
            <v>1.18</v>
          </cell>
          <cell r="J3966">
            <v>25</v>
          </cell>
          <cell r="L3966" t="str">
            <v>RO</v>
          </cell>
        </row>
        <row r="3967">
          <cell r="A3967" t="str">
            <v>MSW</v>
          </cell>
          <cell r="D3967">
            <v>11</v>
          </cell>
          <cell r="G3967">
            <v>1.22</v>
          </cell>
          <cell r="J3967">
            <v>25</v>
          </cell>
          <cell r="L3967" t="str">
            <v>RO</v>
          </cell>
        </row>
        <row r="3968">
          <cell r="A3968" t="str">
            <v>MSW</v>
          </cell>
          <cell r="D3968">
            <v>11</v>
          </cell>
          <cell r="G3968">
            <v>0.73</v>
          </cell>
          <cell r="J3968">
            <v>25</v>
          </cell>
          <cell r="L3968" t="str">
            <v>RO</v>
          </cell>
        </row>
        <row r="3969">
          <cell r="A3969" t="str">
            <v>MSW</v>
          </cell>
          <cell r="D3969">
            <v>11</v>
          </cell>
          <cell r="G3969">
            <v>0.52</v>
          </cell>
          <cell r="J3969">
            <v>25</v>
          </cell>
          <cell r="L3969" t="str">
            <v>RO</v>
          </cell>
        </row>
        <row r="3970">
          <cell r="A3970" t="str">
            <v>MSW</v>
          </cell>
          <cell r="D3970">
            <v>11</v>
          </cell>
          <cell r="G3970">
            <v>1.31</v>
          </cell>
          <cell r="J3970">
            <v>25</v>
          </cell>
          <cell r="L3970" t="str">
            <v>RO</v>
          </cell>
        </row>
        <row r="3971">
          <cell r="A3971" t="str">
            <v>MSW</v>
          </cell>
          <cell r="D3971">
            <v>11</v>
          </cell>
          <cell r="G3971">
            <v>1.6</v>
          </cell>
          <cell r="J3971">
            <v>25</v>
          </cell>
          <cell r="L3971" t="str">
            <v>RO</v>
          </cell>
        </row>
        <row r="3972">
          <cell r="A3972" t="str">
            <v>MSW</v>
          </cell>
          <cell r="D3972">
            <v>11</v>
          </cell>
          <cell r="G3972">
            <v>0.54</v>
          </cell>
          <cell r="J3972">
            <v>25</v>
          </cell>
          <cell r="L3972" t="str">
            <v>RO</v>
          </cell>
        </row>
        <row r="3973">
          <cell r="A3973" t="str">
            <v>MSW</v>
          </cell>
          <cell r="D3973">
            <v>11</v>
          </cell>
          <cell r="G3973">
            <v>1.27</v>
          </cell>
          <cell r="J3973">
            <v>25</v>
          </cell>
          <cell r="L3973" t="str">
            <v>RO</v>
          </cell>
        </row>
        <row r="3974">
          <cell r="A3974" t="str">
            <v>MSW</v>
          </cell>
          <cell r="D3974">
            <v>12</v>
          </cell>
          <cell r="G3974">
            <v>0.95</v>
          </cell>
          <cell r="J3974">
            <v>25</v>
          </cell>
          <cell r="L3974" t="str">
            <v>RO</v>
          </cell>
        </row>
        <row r="3975">
          <cell r="A3975" t="str">
            <v>MSW</v>
          </cell>
          <cell r="D3975">
            <v>12</v>
          </cell>
          <cell r="G3975">
            <v>1.5</v>
          </cell>
          <cell r="J3975">
            <v>25</v>
          </cell>
          <cell r="L3975" t="str">
            <v>RO</v>
          </cell>
        </row>
        <row r="3976">
          <cell r="A3976" t="str">
            <v>MSW</v>
          </cell>
          <cell r="D3976">
            <v>12</v>
          </cell>
          <cell r="G3976">
            <v>1.88</v>
          </cell>
          <cell r="J3976">
            <v>25</v>
          </cell>
          <cell r="L3976" t="str">
            <v>RO</v>
          </cell>
        </row>
        <row r="3977">
          <cell r="A3977" t="str">
            <v>MSW</v>
          </cell>
          <cell r="D3977">
            <v>12</v>
          </cell>
          <cell r="G3977">
            <v>1.1499999999999999</v>
          </cell>
          <cell r="J3977">
            <v>25</v>
          </cell>
          <cell r="L3977" t="str">
            <v>RO</v>
          </cell>
        </row>
        <row r="3978">
          <cell r="A3978" t="str">
            <v>MSW</v>
          </cell>
          <cell r="D3978">
            <v>12</v>
          </cell>
          <cell r="G3978">
            <v>1.87</v>
          </cell>
          <cell r="J3978">
            <v>25</v>
          </cell>
          <cell r="L3978" t="str">
            <v>RO</v>
          </cell>
        </row>
        <row r="3979">
          <cell r="A3979" t="str">
            <v>MSW</v>
          </cell>
          <cell r="D3979">
            <v>12</v>
          </cell>
          <cell r="G3979">
            <v>1.87</v>
          </cell>
          <cell r="J3979">
            <v>25</v>
          </cell>
          <cell r="L3979" t="str">
            <v>RO</v>
          </cell>
        </row>
        <row r="3980">
          <cell r="A3980" t="str">
            <v>MSW</v>
          </cell>
          <cell r="D3980">
            <v>12</v>
          </cell>
          <cell r="G3980">
            <v>1.2</v>
          </cell>
          <cell r="J3980">
            <v>25</v>
          </cell>
          <cell r="L3980" t="str">
            <v>RO</v>
          </cell>
        </row>
        <row r="3981">
          <cell r="A3981" t="str">
            <v>MSW</v>
          </cell>
          <cell r="D3981">
            <v>12</v>
          </cell>
          <cell r="G3981">
            <v>2.63</v>
          </cell>
          <cell r="J3981">
            <v>25</v>
          </cell>
          <cell r="L3981" t="str">
            <v>RO</v>
          </cell>
        </row>
        <row r="3982">
          <cell r="A3982" t="str">
            <v>MSW</v>
          </cell>
          <cell r="D3982">
            <v>12</v>
          </cell>
          <cell r="G3982">
            <v>0.93</v>
          </cell>
          <cell r="J3982">
            <v>25</v>
          </cell>
          <cell r="L3982" t="str">
            <v>RO</v>
          </cell>
        </row>
        <row r="3983">
          <cell r="A3983" t="str">
            <v>MSW</v>
          </cell>
          <cell r="D3983">
            <v>12</v>
          </cell>
          <cell r="G3983">
            <v>1.23</v>
          </cell>
          <cell r="J3983">
            <v>25</v>
          </cell>
          <cell r="L3983" t="str">
            <v>RO</v>
          </cell>
        </row>
        <row r="3984">
          <cell r="A3984" t="str">
            <v>MSW</v>
          </cell>
          <cell r="D3984">
            <v>12</v>
          </cell>
          <cell r="G3984">
            <v>1.53</v>
          </cell>
          <cell r="J3984">
            <v>25</v>
          </cell>
          <cell r="L3984" t="str">
            <v>RO</v>
          </cell>
        </row>
        <row r="3985">
          <cell r="A3985" t="str">
            <v>MSW</v>
          </cell>
          <cell r="D3985">
            <v>12</v>
          </cell>
          <cell r="G3985">
            <v>1.52</v>
          </cell>
          <cell r="J3985">
            <v>25</v>
          </cell>
          <cell r="L3985" t="str">
            <v>RO</v>
          </cell>
        </row>
        <row r="3986">
          <cell r="A3986" t="str">
            <v>MSW</v>
          </cell>
          <cell r="D3986">
            <v>12</v>
          </cell>
          <cell r="G3986">
            <v>3</v>
          </cell>
          <cell r="J3986">
            <v>25</v>
          </cell>
          <cell r="L3986" t="str">
            <v>RO</v>
          </cell>
        </row>
        <row r="3987">
          <cell r="A3987" t="str">
            <v>MSW</v>
          </cell>
          <cell r="D3987">
            <v>12</v>
          </cell>
          <cell r="G3987">
            <v>1.27</v>
          </cell>
          <cell r="J3987">
            <v>25</v>
          </cell>
          <cell r="L3987" t="str">
            <v>RO</v>
          </cell>
        </row>
        <row r="3988">
          <cell r="A3988" t="str">
            <v>MSW</v>
          </cell>
          <cell r="D3988">
            <v>12</v>
          </cell>
          <cell r="G3988">
            <v>1.51</v>
          </cell>
          <cell r="J3988">
            <v>25</v>
          </cell>
          <cell r="L3988" t="str">
            <v>RO</v>
          </cell>
        </row>
        <row r="3989">
          <cell r="A3989" t="str">
            <v>MSW</v>
          </cell>
          <cell r="D3989">
            <v>12</v>
          </cell>
          <cell r="G3989">
            <v>2.77</v>
          </cell>
          <cell r="J3989">
            <v>25</v>
          </cell>
          <cell r="L3989" t="str">
            <v>RO</v>
          </cell>
        </row>
        <row r="3990">
          <cell r="A3990" t="str">
            <v>MSW</v>
          </cell>
          <cell r="D3990">
            <v>12</v>
          </cell>
          <cell r="G3990">
            <v>0.96</v>
          </cell>
          <cell r="J3990">
            <v>25</v>
          </cell>
          <cell r="L3990" t="str">
            <v>RO</v>
          </cell>
        </row>
        <row r="3991">
          <cell r="A3991" t="str">
            <v>MSW</v>
          </cell>
          <cell r="D3991">
            <v>12</v>
          </cell>
          <cell r="G3991">
            <v>2.1</v>
          </cell>
          <cell r="J3991">
            <v>25</v>
          </cell>
          <cell r="L3991" t="str">
            <v>RO</v>
          </cell>
        </row>
        <row r="3992">
          <cell r="A3992" t="str">
            <v>MSW</v>
          </cell>
          <cell r="D3992">
            <v>1</v>
          </cell>
          <cell r="G3992">
            <v>0.6</v>
          </cell>
          <cell r="J3992">
            <v>25</v>
          </cell>
          <cell r="L3992" t="str">
            <v>RO</v>
          </cell>
        </row>
        <row r="3993">
          <cell r="A3993" t="str">
            <v>MSW</v>
          </cell>
          <cell r="D3993">
            <v>1</v>
          </cell>
          <cell r="G3993">
            <v>0.83</v>
          </cell>
          <cell r="J3993">
            <v>25</v>
          </cell>
          <cell r="L3993" t="str">
            <v>RO</v>
          </cell>
        </row>
        <row r="3994">
          <cell r="A3994" t="str">
            <v>MSW</v>
          </cell>
          <cell r="D3994">
            <v>1</v>
          </cell>
          <cell r="G3994">
            <v>1.38</v>
          </cell>
          <cell r="J3994">
            <v>25</v>
          </cell>
          <cell r="L3994" t="str">
            <v>RO</v>
          </cell>
        </row>
        <row r="3995">
          <cell r="A3995" t="str">
            <v>MSW</v>
          </cell>
          <cell r="D3995">
            <v>1</v>
          </cell>
          <cell r="G3995">
            <v>3.12</v>
          </cell>
          <cell r="J3995">
            <v>25</v>
          </cell>
          <cell r="L3995" t="str">
            <v>RO</v>
          </cell>
        </row>
        <row r="3996">
          <cell r="A3996" t="str">
            <v>MSW</v>
          </cell>
          <cell r="D3996">
            <v>1</v>
          </cell>
          <cell r="G3996">
            <v>1.35</v>
          </cell>
          <cell r="J3996">
            <v>25</v>
          </cell>
          <cell r="L3996" t="str">
            <v>RO</v>
          </cell>
        </row>
        <row r="3997">
          <cell r="A3997" t="str">
            <v>MSW</v>
          </cell>
          <cell r="D3997">
            <v>1</v>
          </cell>
          <cell r="G3997">
            <v>3.11</v>
          </cell>
          <cell r="J3997">
            <v>25</v>
          </cell>
          <cell r="L3997" t="str">
            <v>RO</v>
          </cell>
        </row>
        <row r="3998">
          <cell r="A3998" t="str">
            <v>MSW</v>
          </cell>
          <cell r="D3998">
            <v>1</v>
          </cell>
          <cell r="G3998">
            <v>2.02</v>
          </cell>
          <cell r="J3998">
            <v>25</v>
          </cell>
          <cell r="L3998" t="str">
            <v>RO</v>
          </cell>
        </row>
        <row r="3999">
          <cell r="A3999" t="str">
            <v>MSW</v>
          </cell>
          <cell r="D3999">
            <v>1</v>
          </cell>
          <cell r="G3999">
            <v>2.64</v>
          </cell>
          <cell r="J3999">
            <v>25</v>
          </cell>
          <cell r="L3999" t="str">
            <v>RO</v>
          </cell>
        </row>
        <row r="4000">
          <cell r="A4000" t="str">
            <v>MSW</v>
          </cell>
          <cell r="D4000">
            <v>2</v>
          </cell>
          <cell r="G4000">
            <v>2.21</v>
          </cell>
          <cell r="J4000">
            <v>25</v>
          </cell>
          <cell r="L4000" t="str">
            <v>RO</v>
          </cell>
        </row>
        <row r="4001">
          <cell r="A4001" t="str">
            <v>MSW</v>
          </cell>
          <cell r="D4001">
            <v>2</v>
          </cell>
          <cell r="G4001">
            <v>2.15</v>
          </cell>
          <cell r="J4001">
            <v>25</v>
          </cell>
          <cell r="L4001" t="str">
            <v>RO</v>
          </cell>
        </row>
        <row r="4002">
          <cell r="A4002" t="str">
            <v>MSW</v>
          </cell>
          <cell r="D4002">
            <v>2</v>
          </cell>
          <cell r="G4002">
            <v>0.53</v>
          </cell>
          <cell r="J4002">
            <v>25</v>
          </cell>
          <cell r="L4002" t="str">
            <v>RO</v>
          </cell>
        </row>
        <row r="4003">
          <cell r="A4003" t="str">
            <v>MSW</v>
          </cell>
          <cell r="D4003">
            <v>2</v>
          </cell>
          <cell r="G4003">
            <v>1.06</v>
          </cell>
          <cell r="J4003">
            <v>25</v>
          </cell>
          <cell r="L4003" t="str">
            <v>RO</v>
          </cell>
        </row>
        <row r="4004">
          <cell r="A4004" t="str">
            <v>MSW</v>
          </cell>
          <cell r="D4004">
            <v>2</v>
          </cell>
          <cell r="G4004">
            <v>1.22</v>
          </cell>
          <cell r="J4004">
            <v>25</v>
          </cell>
          <cell r="L4004" t="str">
            <v>RO</v>
          </cell>
        </row>
        <row r="4005">
          <cell r="A4005" t="str">
            <v>MSW</v>
          </cell>
          <cell r="D4005">
            <v>3</v>
          </cell>
          <cell r="G4005">
            <v>0.74</v>
          </cell>
          <cell r="J4005">
            <v>25</v>
          </cell>
          <cell r="L4005" t="str">
            <v>RO</v>
          </cell>
        </row>
        <row r="4006">
          <cell r="A4006" t="str">
            <v>MSW</v>
          </cell>
          <cell r="D4006">
            <v>3</v>
          </cell>
          <cell r="G4006">
            <v>2.34</v>
          </cell>
          <cell r="J4006">
            <v>25</v>
          </cell>
          <cell r="L4006" t="str">
            <v>RO</v>
          </cell>
        </row>
        <row r="4007">
          <cell r="A4007" t="str">
            <v>MSW</v>
          </cell>
          <cell r="D4007">
            <v>3</v>
          </cell>
          <cell r="G4007">
            <v>1.43</v>
          </cell>
          <cell r="J4007">
            <v>25</v>
          </cell>
          <cell r="L4007" t="str">
            <v>RO</v>
          </cell>
        </row>
        <row r="4008">
          <cell r="A4008" t="str">
            <v>MSW</v>
          </cell>
          <cell r="D4008">
            <v>3</v>
          </cell>
          <cell r="G4008">
            <v>1.8</v>
          </cell>
          <cell r="J4008">
            <v>25</v>
          </cell>
          <cell r="L4008" t="str">
            <v>RO</v>
          </cell>
        </row>
        <row r="4009">
          <cell r="A4009" t="str">
            <v>MSW</v>
          </cell>
          <cell r="D4009">
            <v>3</v>
          </cell>
          <cell r="G4009">
            <v>2.2400000000000002</v>
          </cell>
          <cell r="J4009">
            <v>25</v>
          </cell>
          <cell r="L4009" t="str">
            <v>RO</v>
          </cell>
        </row>
        <row r="4010">
          <cell r="A4010" t="str">
            <v>MSW</v>
          </cell>
          <cell r="D4010">
            <v>3</v>
          </cell>
          <cell r="G4010">
            <v>1.59</v>
          </cell>
          <cell r="J4010">
            <v>25</v>
          </cell>
          <cell r="L4010" t="str">
            <v>RO</v>
          </cell>
        </row>
        <row r="4011">
          <cell r="A4011" t="str">
            <v>MSW</v>
          </cell>
          <cell r="D4011">
            <v>3</v>
          </cell>
          <cell r="G4011">
            <v>1.48</v>
          </cell>
          <cell r="J4011">
            <v>25</v>
          </cell>
          <cell r="L4011" t="str">
            <v>RO</v>
          </cell>
        </row>
        <row r="4012">
          <cell r="A4012" t="str">
            <v>MSW</v>
          </cell>
          <cell r="D4012">
            <v>3</v>
          </cell>
          <cell r="G4012">
            <v>0.98</v>
          </cell>
          <cell r="J4012">
            <v>25</v>
          </cell>
          <cell r="L4012" t="str">
            <v>RO</v>
          </cell>
        </row>
        <row r="4013">
          <cell r="A4013" t="str">
            <v>MSW</v>
          </cell>
          <cell r="D4013">
            <v>3</v>
          </cell>
          <cell r="G4013">
            <v>1.62</v>
          </cell>
          <cell r="J4013">
            <v>25</v>
          </cell>
          <cell r="L4013" t="str">
            <v>RO</v>
          </cell>
        </row>
        <row r="4014">
          <cell r="A4014" t="str">
            <v>MSW</v>
          </cell>
          <cell r="D4014">
            <v>4</v>
          </cell>
          <cell r="G4014">
            <v>1.04</v>
          </cell>
          <cell r="J4014">
            <v>25</v>
          </cell>
          <cell r="L4014" t="str">
            <v>RO</v>
          </cell>
        </row>
        <row r="4015">
          <cell r="A4015" t="str">
            <v>MSW</v>
          </cell>
          <cell r="D4015">
            <v>4</v>
          </cell>
          <cell r="G4015">
            <v>0.8</v>
          </cell>
          <cell r="J4015">
            <v>25</v>
          </cell>
          <cell r="L4015" t="str">
            <v>RO</v>
          </cell>
        </row>
        <row r="4016">
          <cell r="A4016" t="str">
            <v>MSW</v>
          </cell>
          <cell r="D4016">
            <v>4</v>
          </cell>
          <cell r="G4016">
            <v>1.79</v>
          </cell>
          <cell r="J4016">
            <v>25</v>
          </cell>
          <cell r="L4016" t="str">
            <v>RO</v>
          </cell>
        </row>
        <row r="4017">
          <cell r="A4017" t="str">
            <v>MSW</v>
          </cell>
          <cell r="D4017">
            <v>4</v>
          </cell>
          <cell r="G4017">
            <v>1.81</v>
          </cell>
          <cell r="J4017">
            <v>25</v>
          </cell>
          <cell r="L4017" t="str">
            <v>RO</v>
          </cell>
        </row>
        <row r="4018">
          <cell r="A4018" t="str">
            <v>MSW</v>
          </cell>
          <cell r="D4018">
            <v>4</v>
          </cell>
          <cell r="G4018">
            <v>1.07</v>
          </cell>
          <cell r="J4018">
            <v>25</v>
          </cell>
          <cell r="L4018" t="str">
            <v>RO</v>
          </cell>
        </row>
        <row r="4019">
          <cell r="A4019" t="str">
            <v>MSW</v>
          </cell>
          <cell r="D4019">
            <v>4</v>
          </cell>
          <cell r="G4019">
            <v>1.1100000000000001</v>
          </cell>
          <cell r="J4019">
            <v>25</v>
          </cell>
          <cell r="L4019" t="str">
            <v>RO</v>
          </cell>
        </row>
        <row r="4020">
          <cell r="A4020" t="str">
            <v>MSW</v>
          </cell>
          <cell r="D4020">
            <v>5</v>
          </cell>
          <cell r="G4020">
            <v>1.1599999999999999</v>
          </cell>
          <cell r="J4020">
            <v>25</v>
          </cell>
          <cell r="L4020" t="str">
            <v>RO</v>
          </cell>
        </row>
        <row r="4021">
          <cell r="A4021" t="str">
            <v>MSW</v>
          </cell>
          <cell r="D4021">
            <v>5</v>
          </cell>
          <cell r="G4021">
            <v>2.12</v>
          </cell>
          <cell r="J4021">
            <v>25</v>
          </cell>
          <cell r="L4021" t="str">
            <v>RO</v>
          </cell>
        </row>
        <row r="4022">
          <cell r="A4022" t="str">
            <v>MSW</v>
          </cell>
          <cell r="D4022">
            <v>5</v>
          </cell>
          <cell r="G4022">
            <v>0.89</v>
          </cell>
          <cell r="J4022">
            <v>25</v>
          </cell>
          <cell r="L4022" t="str">
            <v>RO</v>
          </cell>
        </row>
        <row r="4023">
          <cell r="A4023" t="str">
            <v>MSW</v>
          </cell>
          <cell r="D4023">
            <v>5</v>
          </cell>
          <cell r="G4023">
            <v>0.94</v>
          </cell>
          <cell r="J4023">
            <v>25</v>
          </cell>
          <cell r="L4023" t="str">
            <v>RO</v>
          </cell>
        </row>
        <row r="4024">
          <cell r="A4024" t="str">
            <v>MSW</v>
          </cell>
          <cell r="D4024">
            <v>6</v>
          </cell>
          <cell r="G4024">
            <v>0.69</v>
          </cell>
          <cell r="J4024">
            <v>25</v>
          </cell>
          <cell r="L4024" t="str">
            <v>RO</v>
          </cell>
        </row>
        <row r="4025">
          <cell r="A4025" t="str">
            <v>MSW</v>
          </cell>
          <cell r="D4025">
            <v>6</v>
          </cell>
          <cell r="G4025">
            <v>0.83</v>
          </cell>
          <cell r="J4025">
            <v>25</v>
          </cell>
          <cell r="L4025" t="str">
            <v>RO</v>
          </cell>
        </row>
        <row r="4026">
          <cell r="A4026" t="str">
            <v>MSW</v>
          </cell>
          <cell r="D4026">
            <v>6</v>
          </cell>
          <cell r="G4026">
            <v>0.74</v>
          </cell>
          <cell r="J4026">
            <v>25</v>
          </cell>
          <cell r="L4026" t="str">
            <v>RO</v>
          </cell>
        </row>
        <row r="4027">
          <cell r="A4027" t="str">
            <v>MSW</v>
          </cell>
          <cell r="D4027">
            <v>6</v>
          </cell>
          <cell r="G4027">
            <v>2.74</v>
          </cell>
          <cell r="J4027">
            <v>25</v>
          </cell>
          <cell r="L4027" t="str">
            <v>RO</v>
          </cell>
        </row>
        <row r="4028">
          <cell r="A4028" t="str">
            <v>MSW</v>
          </cell>
          <cell r="D4028">
            <v>6</v>
          </cell>
          <cell r="G4028">
            <v>1.64</v>
          </cell>
          <cell r="J4028">
            <v>25</v>
          </cell>
          <cell r="L4028" t="str">
            <v>RO</v>
          </cell>
        </row>
        <row r="4029">
          <cell r="A4029" t="str">
            <v>MSW</v>
          </cell>
          <cell r="D4029">
            <v>6</v>
          </cell>
          <cell r="G4029">
            <v>0.93</v>
          </cell>
          <cell r="J4029">
            <v>25</v>
          </cell>
          <cell r="L4029" t="str">
            <v>RO</v>
          </cell>
        </row>
        <row r="4030">
          <cell r="A4030" t="str">
            <v>MSW</v>
          </cell>
          <cell r="D4030">
            <v>6</v>
          </cell>
          <cell r="G4030">
            <v>2.27</v>
          </cell>
          <cell r="J4030">
            <v>25</v>
          </cell>
          <cell r="L4030" t="str">
            <v>RO</v>
          </cell>
        </row>
        <row r="4031">
          <cell r="A4031" t="str">
            <v>MSW</v>
          </cell>
          <cell r="D4031">
            <v>6</v>
          </cell>
          <cell r="G4031">
            <v>0.66</v>
          </cell>
          <cell r="J4031">
            <v>25</v>
          </cell>
          <cell r="L4031" t="str">
            <v>RO</v>
          </cell>
        </row>
        <row r="4032">
          <cell r="A4032" t="str">
            <v>MSW</v>
          </cell>
          <cell r="D4032">
            <v>6</v>
          </cell>
          <cell r="G4032">
            <v>1.32</v>
          </cell>
          <cell r="J4032">
            <v>25</v>
          </cell>
          <cell r="L4032" t="str">
            <v>RO</v>
          </cell>
        </row>
        <row r="4033">
          <cell r="A4033" t="str">
            <v>MSW</v>
          </cell>
          <cell r="D4033">
            <v>6</v>
          </cell>
          <cell r="G4033">
            <v>0.7</v>
          </cell>
          <cell r="J4033">
            <v>25</v>
          </cell>
          <cell r="L4033" t="str">
            <v>RO</v>
          </cell>
        </row>
        <row r="4034">
          <cell r="A4034" t="str">
            <v>MSW</v>
          </cell>
          <cell r="D4034">
            <v>6</v>
          </cell>
          <cell r="G4034">
            <v>1.1499999999999999</v>
          </cell>
          <cell r="J4034">
            <v>25</v>
          </cell>
          <cell r="L4034" t="str">
            <v>RO</v>
          </cell>
        </row>
        <row r="4035">
          <cell r="A4035" t="str">
            <v>MSW</v>
          </cell>
          <cell r="D4035">
            <v>7</v>
          </cell>
          <cell r="G4035">
            <v>1.57</v>
          </cell>
          <cell r="J4035">
            <v>25</v>
          </cell>
          <cell r="L4035" t="str">
            <v>RO</v>
          </cell>
        </row>
        <row r="4036">
          <cell r="A4036" t="str">
            <v>MSW</v>
          </cell>
          <cell r="D4036">
            <v>7</v>
          </cell>
          <cell r="G4036">
            <v>0.87</v>
          </cell>
          <cell r="J4036">
            <v>25</v>
          </cell>
          <cell r="L4036" t="str">
            <v>RO</v>
          </cell>
        </row>
        <row r="4037">
          <cell r="A4037" t="str">
            <v>MSW</v>
          </cell>
          <cell r="D4037">
            <v>7</v>
          </cell>
          <cell r="G4037">
            <v>2</v>
          </cell>
          <cell r="J4037">
            <v>25</v>
          </cell>
          <cell r="L4037" t="str">
            <v>RO</v>
          </cell>
        </row>
        <row r="4038">
          <cell r="A4038" t="str">
            <v>MSW</v>
          </cell>
          <cell r="D4038">
            <v>7</v>
          </cell>
          <cell r="G4038">
            <v>1.3</v>
          </cell>
          <cell r="J4038">
            <v>25</v>
          </cell>
          <cell r="L4038" t="str">
            <v>RO</v>
          </cell>
        </row>
        <row r="4039">
          <cell r="A4039" t="str">
            <v>MSW</v>
          </cell>
          <cell r="D4039">
            <v>7</v>
          </cell>
          <cell r="G4039">
            <v>1.38</v>
          </cell>
          <cell r="J4039">
            <v>25</v>
          </cell>
          <cell r="L4039" t="str">
            <v>RO</v>
          </cell>
        </row>
        <row r="4040">
          <cell r="A4040" t="str">
            <v>MSW</v>
          </cell>
          <cell r="D4040">
            <v>7</v>
          </cell>
          <cell r="G4040">
            <v>0.66</v>
          </cell>
          <cell r="J4040">
            <v>25</v>
          </cell>
          <cell r="L4040" t="str">
            <v>RO</v>
          </cell>
        </row>
        <row r="4041">
          <cell r="A4041" t="str">
            <v>MSW</v>
          </cell>
          <cell r="D4041">
            <v>8</v>
          </cell>
          <cell r="G4041">
            <v>1.7</v>
          </cell>
          <cell r="J4041">
            <v>25</v>
          </cell>
          <cell r="L4041" t="str">
            <v>RO</v>
          </cell>
        </row>
        <row r="4042">
          <cell r="A4042" t="str">
            <v>MSW</v>
          </cell>
          <cell r="D4042">
            <v>8</v>
          </cell>
          <cell r="G4042">
            <v>1.24</v>
          </cell>
          <cell r="J4042">
            <v>25</v>
          </cell>
          <cell r="L4042" t="str">
            <v>RO</v>
          </cell>
        </row>
        <row r="4043">
          <cell r="A4043" t="str">
            <v>MSW</v>
          </cell>
          <cell r="D4043">
            <v>8</v>
          </cell>
          <cell r="G4043">
            <v>1.1599999999999999</v>
          </cell>
          <cell r="J4043">
            <v>25</v>
          </cell>
          <cell r="L4043" t="str">
            <v>RO</v>
          </cell>
        </row>
        <row r="4044">
          <cell r="A4044" t="str">
            <v>MSW</v>
          </cell>
          <cell r="D4044">
            <v>8</v>
          </cell>
          <cell r="G4044">
            <v>1.1200000000000001</v>
          </cell>
          <cell r="J4044">
            <v>25</v>
          </cell>
          <cell r="L4044" t="str">
            <v>RO</v>
          </cell>
        </row>
        <row r="4045">
          <cell r="A4045" t="str">
            <v>MSW</v>
          </cell>
          <cell r="D4045">
            <v>8</v>
          </cell>
          <cell r="G4045">
            <v>1.42</v>
          </cell>
          <cell r="J4045">
            <v>25</v>
          </cell>
          <cell r="L4045" t="str">
            <v>RO</v>
          </cell>
        </row>
        <row r="4046">
          <cell r="A4046" t="str">
            <v>MSW</v>
          </cell>
          <cell r="D4046">
            <v>8</v>
          </cell>
          <cell r="G4046">
            <v>1.33</v>
          </cell>
          <cell r="J4046">
            <v>25</v>
          </cell>
          <cell r="L4046" t="str">
            <v>RO</v>
          </cell>
        </row>
        <row r="4047">
          <cell r="A4047" t="str">
            <v>MSW</v>
          </cell>
          <cell r="D4047">
            <v>8</v>
          </cell>
          <cell r="G4047">
            <v>0.76</v>
          </cell>
          <cell r="J4047">
            <v>25</v>
          </cell>
          <cell r="L4047" t="str">
            <v>RO</v>
          </cell>
        </row>
        <row r="4048">
          <cell r="A4048" t="str">
            <v>MSW</v>
          </cell>
          <cell r="D4048">
            <v>8</v>
          </cell>
          <cell r="G4048">
            <v>1.89</v>
          </cell>
          <cell r="J4048">
            <v>25</v>
          </cell>
          <cell r="L4048" t="str">
            <v>RO</v>
          </cell>
        </row>
        <row r="4049">
          <cell r="A4049" t="str">
            <v>MSW</v>
          </cell>
          <cell r="D4049">
            <v>8</v>
          </cell>
          <cell r="G4049">
            <v>0.92</v>
          </cell>
          <cell r="J4049">
            <v>25</v>
          </cell>
          <cell r="L4049" t="str">
            <v>RO</v>
          </cell>
        </row>
        <row r="4050">
          <cell r="A4050" t="str">
            <v>MSW</v>
          </cell>
          <cell r="D4050">
            <v>9</v>
          </cell>
          <cell r="G4050">
            <v>0.66</v>
          </cell>
          <cell r="J4050">
            <v>25</v>
          </cell>
          <cell r="L4050" t="str">
            <v>RO</v>
          </cell>
        </row>
        <row r="4051">
          <cell r="A4051" t="str">
            <v>MSW</v>
          </cell>
          <cell r="D4051">
            <v>9</v>
          </cell>
          <cell r="G4051">
            <v>1.76</v>
          </cell>
          <cell r="J4051">
            <v>25</v>
          </cell>
          <cell r="L4051" t="str">
            <v>RO</v>
          </cell>
        </row>
        <row r="4052">
          <cell r="A4052" t="str">
            <v>MSW</v>
          </cell>
          <cell r="D4052">
            <v>9</v>
          </cell>
          <cell r="G4052">
            <v>1.1599999999999999</v>
          </cell>
          <cell r="J4052">
            <v>25</v>
          </cell>
          <cell r="L4052" t="str">
            <v>RO</v>
          </cell>
        </row>
        <row r="4053">
          <cell r="A4053" t="str">
            <v>MSW</v>
          </cell>
          <cell r="D4053">
            <v>9</v>
          </cell>
          <cell r="G4053">
            <v>1.41</v>
          </cell>
          <cell r="J4053">
            <v>25</v>
          </cell>
          <cell r="L4053" t="str">
            <v>RO</v>
          </cell>
        </row>
        <row r="4054">
          <cell r="A4054" t="str">
            <v>MSW</v>
          </cell>
          <cell r="D4054">
            <v>9</v>
          </cell>
          <cell r="G4054">
            <v>1.59</v>
          </cell>
          <cell r="J4054">
            <v>25</v>
          </cell>
          <cell r="L4054" t="str">
            <v>RO</v>
          </cell>
        </row>
        <row r="4055">
          <cell r="A4055" t="str">
            <v>MSW</v>
          </cell>
          <cell r="D4055">
            <v>9</v>
          </cell>
          <cell r="G4055">
            <v>1.33</v>
          </cell>
          <cell r="J4055">
            <v>25</v>
          </cell>
          <cell r="L4055" t="str">
            <v>RO</v>
          </cell>
        </row>
        <row r="4056">
          <cell r="A4056" t="str">
            <v>MSW</v>
          </cell>
          <cell r="D4056">
            <v>9</v>
          </cell>
          <cell r="G4056">
            <v>1.46</v>
          </cell>
          <cell r="J4056">
            <v>25</v>
          </cell>
          <cell r="L4056" t="str">
            <v>RO</v>
          </cell>
        </row>
        <row r="4057">
          <cell r="A4057" t="str">
            <v>MSW</v>
          </cell>
          <cell r="D4057">
            <v>10</v>
          </cell>
          <cell r="G4057">
            <v>1.19</v>
          </cell>
          <cell r="J4057">
            <v>25</v>
          </cell>
          <cell r="L4057" t="str">
            <v>RO</v>
          </cell>
        </row>
        <row r="4058">
          <cell r="A4058" t="str">
            <v>MSW</v>
          </cell>
          <cell r="D4058">
            <v>10</v>
          </cell>
          <cell r="G4058">
            <v>1.21</v>
          </cell>
          <cell r="J4058">
            <v>25</v>
          </cell>
          <cell r="L4058" t="str">
            <v>RO</v>
          </cell>
        </row>
        <row r="4059">
          <cell r="A4059" t="str">
            <v>MSW</v>
          </cell>
          <cell r="D4059">
            <v>10</v>
          </cell>
          <cell r="G4059">
            <v>1.37</v>
          </cell>
          <cell r="J4059">
            <v>25</v>
          </cell>
          <cell r="L4059" t="str">
            <v>RO</v>
          </cell>
        </row>
        <row r="4060">
          <cell r="A4060" t="str">
            <v>MSW</v>
          </cell>
          <cell r="D4060">
            <v>10</v>
          </cell>
          <cell r="G4060">
            <v>1.83</v>
          </cell>
          <cell r="J4060">
            <v>25</v>
          </cell>
          <cell r="L4060" t="str">
            <v>RO</v>
          </cell>
        </row>
        <row r="4061">
          <cell r="A4061" t="str">
            <v>MSW</v>
          </cell>
          <cell r="D4061">
            <v>10</v>
          </cell>
          <cell r="G4061">
            <v>0.71</v>
          </cell>
          <cell r="J4061">
            <v>25</v>
          </cell>
          <cell r="L4061" t="str">
            <v>RO</v>
          </cell>
        </row>
        <row r="4062">
          <cell r="A4062" t="str">
            <v>MSW</v>
          </cell>
          <cell r="D4062">
            <v>10</v>
          </cell>
          <cell r="G4062">
            <v>0.85</v>
          </cell>
          <cell r="J4062">
            <v>25</v>
          </cell>
          <cell r="L4062" t="str">
            <v>RO</v>
          </cell>
        </row>
        <row r="4063">
          <cell r="A4063" t="str">
            <v>MSW</v>
          </cell>
          <cell r="D4063">
            <v>10</v>
          </cell>
          <cell r="G4063">
            <v>1.03</v>
          </cell>
          <cell r="J4063">
            <v>25</v>
          </cell>
          <cell r="L4063" t="str">
            <v>RO</v>
          </cell>
        </row>
        <row r="4064">
          <cell r="A4064" t="str">
            <v>MSW</v>
          </cell>
          <cell r="D4064">
            <v>10</v>
          </cell>
          <cell r="G4064">
            <v>1.62</v>
          </cell>
          <cell r="J4064">
            <v>25</v>
          </cell>
          <cell r="L4064" t="str">
            <v>RO</v>
          </cell>
        </row>
        <row r="4065">
          <cell r="A4065" t="str">
            <v>MSW</v>
          </cell>
          <cell r="D4065">
            <v>11</v>
          </cell>
          <cell r="G4065">
            <v>0.73</v>
          </cell>
          <cell r="J4065">
            <v>25</v>
          </cell>
          <cell r="L4065" t="str">
            <v>RO</v>
          </cell>
        </row>
        <row r="4066">
          <cell r="A4066" t="str">
            <v>MSW</v>
          </cell>
          <cell r="D4066">
            <v>11</v>
          </cell>
          <cell r="G4066">
            <v>0.87</v>
          </cell>
          <cell r="J4066">
            <v>25</v>
          </cell>
          <cell r="L4066" t="str">
            <v>RO</v>
          </cell>
        </row>
        <row r="4067">
          <cell r="A4067" t="str">
            <v>MSW</v>
          </cell>
          <cell r="D4067">
            <v>11</v>
          </cell>
          <cell r="G4067">
            <v>2.12</v>
          </cell>
          <cell r="J4067">
            <v>25</v>
          </cell>
          <cell r="L4067" t="str">
            <v>RO</v>
          </cell>
        </row>
        <row r="4068">
          <cell r="A4068" t="str">
            <v>MSW</v>
          </cell>
          <cell r="D4068">
            <v>11</v>
          </cell>
          <cell r="G4068">
            <v>1.17</v>
          </cell>
          <cell r="J4068">
            <v>25</v>
          </cell>
          <cell r="L4068" t="str">
            <v>RO</v>
          </cell>
        </row>
        <row r="4069">
          <cell r="A4069" t="str">
            <v>MSW</v>
          </cell>
          <cell r="D4069">
            <v>11</v>
          </cell>
          <cell r="G4069">
            <v>1.49</v>
          </cell>
          <cell r="J4069">
            <v>25</v>
          </cell>
          <cell r="L4069" t="str">
            <v>RO</v>
          </cell>
        </row>
        <row r="4070">
          <cell r="A4070" t="str">
            <v>MSW</v>
          </cell>
          <cell r="D4070">
            <v>12</v>
          </cell>
          <cell r="G4070">
            <v>1.28</v>
          </cell>
          <cell r="J4070">
            <v>25</v>
          </cell>
          <cell r="L4070" t="str">
            <v>RO</v>
          </cell>
        </row>
        <row r="4071">
          <cell r="A4071" t="str">
            <v>MSW</v>
          </cell>
          <cell r="D4071">
            <v>12</v>
          </cell>
          <cell r="G4071">
            <v>1.88</v>
          </cell>
          <cell r="J4071">
            <v>25</v>
          </cell>
          <cell r="L4071" t="str">
            <v>RO</v>
          </cell>
        </row>
        <row r="4072">
          <cell r="A4072" t="str">
            <v>MSW</v>
          </cell>
          <cell r="D4072">
            <v>12</v>
          </cell>
          <cell r="G4072">
            <v>1.35</v>
          </cell>
          <cell r="J4072">
            <v>25</v>
          </cell>
          <cell r="L4072" t="str">
            <v>RO</v>
          </cell>
        </row>
        <row r="4073">
          <cell r="A4073" t="str">
            <v>MSW</v>
          </cell>
          <cell r="D4073">
            <v>12</v>
          </cell>
          <cell r="G4073">
            <v>0.65</v>
          </cell>
          <cell r="J4073">
            <v>25</v>
          </cell>
          <cell r="L4073" t="str">
            <v>RO</v>
          </cell>
        </row>
        <row r="4074">
          <cell r="A4074" t="str">
            <v>MSW</v>
          </cell>
          <cell r="D4074">
            <v>1</v>
          </cell>
          <cell r="G4074">
            <v>6.1</v>
          </cell>
          <cell r="J4074">
            <v>25</v>
          </cell>
          <cell r="L4074" t="str">
            <v>RO</v>
          </cell>
        </row>
        <row r="4075">
          <cell r="A4075" t="str">
            <v>MSW</v>
          </cell>
          <cell r="D4075">
            <v>1</v>
          </cell>
          <cell r="G4075">
            <v>7.32</v>
          </cell>
          <cell r="J4075">
            <v>25</v>
          </cell>
          <cell r="L4075" t="str">
            <v>RO</v>
          </cell>
        </row>
        <row r="4076">
          <cell r="A4076" t="str">
            <v>MSW</v>
          </cell>
          <cell r="D4076">
            <v>2</v>
          </cell>
          <cell r="G4076">
            <v>6.18</v>
          </cell>
          <cell r="J4076">
            <v>25</v>
          </cell>
          <cell r="L4076" t="str">
            <v>RO</v>
          </cell>
        </row>
        <row r="4077">
          <cell r="A4077" t="str">
            <v>MSW</v>
          </cell>
          <cell r="D4077">
            <v>2</v>
          </cell>
          <cell r="G4077">
            <v>5.6</v>
          </cell>
          <cell r="J4077">
            <v>25</v>
          </cell>
          <cell r="L4077" t="str">
            <v>RO</v>
          </cell>
        </row>
        <row r="4078">
          <cell r="A4078" t="str">
            <v>MSW</v>
          </cell>
          <cell r="D4078">
            <v>3</v>
          </cell>
          <cell r="G4078">
            <v>6.25</v>
          </cell>
          <cell r="J4078">
            <v>25</v>
          </cell>
          <cell r="L4078" t="str">
            <v>RO</v>
          </cell>
        </row>
        <row r="4079">
          <cell r="A4079" t="str">
            <v>MSW</v>
          </cell>
          <cell r="D4079">
            <v>3</v>
          </cell>
          <cell r="G4079">
            <v>7.54</v>
          </cell>
          <cell r="J4079">
            <v>25</v>
          </cell>
          <cell r="L4079" t="str">
            <v>RO</v>
          </cell>
        </row>
        <row r="4080">
          <cell r="A4080" t="str">
            <v>MSW</v>
          </cell>
          <cell r="D4080">
            <v>4</v>
          </cell>
          <cell r="G4080">
            <v>6.7</v>
          </cell>
          <cell r="J4080">
            <v>25</v>
          </cell>
          <cell r="L4080" t="str">
            <v>RO</v>
          </cell>
        </row>
        <row r="4081">
          <cell r="A4081" t="str">
            <v>MSW</v>
          </cell>
          <cell r="D4081">
            <v>4</v>
          </cell>
          <cell r="G4081">
            <v>6.52</v>
          </cell>
          <cell r="J4081">
            <v>25</v>
          </cell>
          <cell r="L4081" t="str">
            <v>RO</v>
          </cell>
        </row>
        <row r="4082">
          <cell r="A4082" t="str">
            <v>MSW</v>
          </cell>
          <cell r="D4082">
            <v>4</v>
          </cell>
          <cell r="G4082">
            <v>6.07</v>
          </cell>
          <cell r="J4082">
            <v>25</v>
          </cell>
          <cell r="L4082" t="str">
            <v>RO</v>
          </cell>
        </row>
        <row r="4083">
          <cell r="A4083" t="str">
            <v>MSW</v>
          </cell>
          <cell r="D4083">
            <v>5</v>
          </cell>
          <cell r="G4083">
            <v>6.94</v>
          </cell>
          <cell r="J4083">
            <v>25</v>
          </cell>
          <cell r="L4083" t="str">
            <v>RO</v>
          </cell>
        </row>
        <row r="4084">
          <cell r="A4084" t="str">
            <v>MSW</v>
          </cell>
          <cell r="D4084">
            <v>5</v>
          </cell>
          <cell r="G4084">
            <v>6.34</v>
          </cell>
          <cell r="J4084">
            <v>25</v>
          </cell>
          <cell r="L4084" t="str">
            <v>RO</v>
          </cell>
        </row>
        <row r="4085">
          <cell r="A4085" t="str">
            <v>MSW</v>
          </cell>
          <cell r="D4085">
            <v>6</v>
          </cell>
          <cell r="G4085">
            <v>7.51</v>
          </cell>
          <cell r="J4085">
            <v>25</v>
          </cell>
          <cell r="L4085" t="str">
            <v>RO</v>
          </cell>
        </row>
        <row r="4086">
          <cell r="A4086" t="str">
            <v>MSW</v>
          </cell>
          <cell r="D4086">
            <v>6</v>
          </cell>
          <cell r="G4086">
            <v>9.43</v>
          </cell>
          <cell r="J4086">
            <v>25</v>
          </cell>
          <cell r="L4086" t="str">
            <v>RO</v>
          </cell>
        </row>
        <row r="4087">
          <cell r="A4087" t="str">
            <v>MSW</v>
          </cell>
          <cell r="D4087">
            <v>7</v>
          </cell>
          <cell r="G4087">
            <v>9.91</v>
          </cell>
          <cell r="J4087">
            <v>25</v>
          </cell>
          <cell r="L4087" t="str">
            <v>RO</v>
          </cell>
        </row>
        <row r="4088">
          <cell r="A4088" t="str">
            <v>MSW</v>
          </cell>
          <cell r="D4088">
            <v>7</v>
          </cell>
          <cell r="G4088">
            <v>9.4700000000000006</v>
          </cell>
          <cell r="J4088">
            <v>25</v>
          </cell>
          <cell r="L4088" t="str">
            <v>RO</v>
          </cell>
        </row>
        <row r="4089">
          <cell r="A4089" t="str">
            <v>MSW</v>
          </cell>
          <cell r="D4089">
            <v>8</v>
          </cell>
          <cell r="G4089">
            <v>11.81</v>
          </cell>
          <cell r="J4089">
            <v>25</v>
          </cell>
          <cell r="L4089" t="str">
            <v>RO</v>
          </cell>
        </row>
        <row r="4090">
          <cell r="A4090" t="str">
            <v>MSW</v>
          </cell>
          <cell r="D4090">
            <v>8</v>
          </cell>
          <cell r="G4090">
            <v>12.59</v>
          </cell>
          <cell r="J4090">
            <v>25</v>
          </cell>
          <cell r="L4090" t="str">
            <v>RO</v>
          </cell>
        </row>
        <row r="4091">
          <cell r="A4091" t="str">
            <v>MSW</v>
          </cell>
          <cell r="D4091">
            <v>8</v>
          </cell>
          <cell r="G4091">
            <v>11.07</v>
          </cell>
          <cell r="J4091">
            <v>25</v>
          </cell>
          <cell r="L4091" t="str">
            <v>RO</v>
          </cell>
        </row>
        <row r="4092">
          <cell r="A4092" t="str">
            <v>MSW</v>
          </cell>
          <cell r="D4092">
            <v>9</v>
          </cell>
          <cell r="G4092">
            <v>11.86</v>
          </cell>
          <cell r="J4092">
            <v>25</v>
          </cell>
          <cell r="L4092" t="str">
            <v>RO</v>
          </cell>
        </row>
        <row r="4093">
          <cell r="A4093" t="str">
            <v>MSW</v>
          </cell>
          <cell r="D4093">
            <v>9</v>
          </cell>
          <cell r="G4093">
            <v>4.84</v>
          </cell>
          <cell r="J4093">
            <v>25</v>
          </cell>
          <cell r="L4093" t="str">
            <v>RO</v>
          </cell>
        </row>
        <row r="4094">
          <cell r="A4094" t="str">
            <v>MSW</v>
          </cell>
          <cell r="D4094">
            <v>9</v>
          </cell>
          <cell r="G4094">
            <v>3.84</v>
          </cell>
          <cell r="J4094">
            <v>25</v>
          </cell>
          <cell r="L4094" t="str">
            <v>RO</v>
          </cell>
        </row>
        <row r="4095">
          <cell r="A4095" t="str">
            <v>MSW</v>
          </cell>
          <cell r="D4095">
            <v>10</v>
          </cell>
          <cell r="G4095">
            <v>4.63</v>
          </cell>
          <cell r="J4095">
            <v>25</v>
          </cell>
          <cell r="L4095" t="str">
            <v>RO</v>
          </cell>
        </row>
        <row r="4096">
          <cell r="A4096" t="str">
            <v>MSW</v>
          </cell>
          <cell r="D4096">
            <v>10</v>
          </cell>
          <cell r="G4096">
            <v>4.0599999999999996</v>
          </cell>
          <cell r="J4096">
            <v>25</v>
          </cell>
          <cell r="L4096" t="str">
            <v>RO</v>
          </cell>
        </row>
        <row r="4097">
          <cell r="A4097" t="str">
            <v>MSW</v>
          </cell>
          <cell r="D4097">
            <v>10</v>
          </cell>
          <cell r="G4097">
            <v>4.76</v>
          </cell>
          <cell r="J4097">
            <v>25</v>
          </cell>
          <cell r="L4097" t="str">
            <v>RO</v>
          </cell>
        </row>
        <row r="4098">
          <cell r="A4098" t="str">
            <v>MSW</v>
          </cell>
          <cell r="D4098">
            <v>10</v>
          </cell>
          <cell r="G4098">
            <v>4.5999999999999996</v>
          </cell>
          <cell r="J4098">
            <v>25</v>
          </cell>
          <cell r="L4098" t="str">
            <v>RO</v>
          </cell>
        </row>
        <row r="4099">
          <cell r="A4099" t="str">
            <v>MSW</v>
          </cell>
          <cell r="D4099">
            <v>11</v>
          </cell>
          <cell r="G4099">
            <v>4.05</v>
          </cell>
          <cell r="J4099">
            <v>25</v>
          </cell>
          <cell r="L4099" t="str">
            <v>RO</v>
          </cell>
        </row>
        <row r="4100">
          <cell r="A4100" t="str">
            <v>MSW</v>
          </cell>
          <cell r="D4100">
            <v>11</v>
          </cell>
          <cell r="G4100">
            <v>3.68</v>
          </cell>
          <cell r="J4100">
            <v>25</v>
          </cell>
          <cell r="L4100" t="str">
            <v>RO</v>
          </cell>
        </row>
        <row r="4101">
          <cell r="A4101" t="str">
            <v>MSW</v>
          </cell>
          <cell r="D4101">
            <v>11</v>
          </cell>
          <cell r="G4101">
            <v>3.52</v>
          </cell>
          <cell r="J4101">
            <v>25</v>
          </cell>
          <cell r="L4101" t="str">
            <v>RO</v>
          </cell>
        </row>
        <row r="4102">
          <cell r="A4102" t="str">
            <v>MSW</v>
          </cell>
          <cell r="D4102">
            <v>11</v>
          </cell>
          <cell r="G4102">
            <v>3.91</v>
          </cell>
          <cell r="J4102">
            <v>25</v>
          </cell>
          <cell r="L4102" t="str">
            <v>RO</v>
          </cell>
        </row>
        <row r="4103">
          <cell r="A4103" t="str">
            <v>MSW</v>
          </cell>
          <cell r="D4103">
            <v>11</v>
          </cell>
          <cell r="G4103">
            <v>2.82</v>
          </cell>
          <cell r="J4103">
            <v>25</v>
          </cell>
          <cell r="L4103" t="str">
            <v>RO</v>
          </cell>
        </row>
        <row r="4104">
          <cell r="A4104" t="str">
            <v>MSW</v>
          </cell>
          <cell r="D4104">
            <v>12</v>
          </cell>
          <cell r="G4104">
            <v>3.8</v>
          </cell>
          <cell r="J4104">
            <v>25</v>
          </cell>
          <cell r="L4104" t="str">
            <v>RO</v>
          </cell>
        </row>
        <row r="4105">
          <cell r="A4105" t="str">
            <v>MSW</v>
          </cell>
          <cell r="D4105">
            <v>12</v>
          </cell>
          <cell r="G4105">
            <v>7.43</v>
          </cell>
          <cell r="J4105">
            <v>25</v>
          </cell>
          <cell r="L4105" t="str">
            <v>RO</v>
          </cell>
        </row>
        <row r="4106">
          <cell r="A4106" t="str">
            <v>RCY</v>
          </cell>
          <cell r="D4106">
            <v>1</v>
          </cell>
          <cell r="G4106">
            <v>5.56</v>
          </cell>
          <cell r="J4106" t="str">
            <v>7B</v>
          </cell>
          <cell r="L4106" t="str">
            <v>IR</v>
          </cell>
        </row>
        <row r="4107">
          <cell r="A4107" t="str">
            <v>RCY</v>
          </cell>
          <cell r="D4107">
            <v>3</v>
          </cell>
          <cell r="G4107">
            <v>6.96</v>
          </cell>
          <cell r="J4107" t="str">
            <v>7B</v>
          </cell>
          <cell r="L4107" t="str">
            <v>IR</v>
          </cell>
        </row>
        <row r="4108">
          <cell r="A4108" t="str">
            <v>RCY</v>
          </cell>
          <cell r="D4108">
            <v>4</v>
          </cell>
          <cell r="G4108">
            <v>5.87</v>
          </cell>
          <cell r="J4108" t="str">
            <v>7B</v>
          </cell>
          <cell r="L4108" t="str">
            <v>IR</v>
          </cell>
        </row>
        <row r="4109">
          <cell r="A4109" t="str">
            <v>RCY</v>
          </cell>
          <cell r="D4109">
            <v>6</v>
          </cell>
          <cell r="G4109">
            <v>6.67</v>
          </cell>
          <cell r="J4109" t="str">
            <v>7B</v>
          </cell>
          <cell r="L4109" t="str">
            <v>IR</v>
          </cell>
        </row>
        <row r="4110">
          <cell r="A4110" t="str">
            <v>RCY</v>
          </cell>
          <cell r="D4110">
            <v>7</v>
          </cell>
          <cell r="G4110">
            <v>7.21</v>
          </cell>
          <cell r="J4110" t="str">
            <v>7B</v>
          </cell>
          <cell r="L4110" t="str">
            <v>IR</v>
          </cell>
        </row>
        <row r="4111">
          <cell r="A4111" t="str">
            <v>RCY</v>
          </cell>
          <cell r="D4111">
            <v>7</v>
          </cell>
          <cell r="G4111">
            <v>3.47</v>
          </cell>
          <cell r="J4111" t="str">
            <v>7B</v>
          </cell>
          <cell r="L4111" t="str">
            <v>IR</v>
          </cell>
        </row>
        <row r="4112">
          <cell r="A4112" t="str">
            <v>RCY</v>
          </cell>
          <cell r="D4112">
            <v>8</v>
          </cell>
          <cell r="G4112">
            <v>3.92</v>
          </cell>
          <cell r="J4112" t="str">
            <v>7B</v>
          </cell>
          <cell r="L4112" t="str">
            <v>IR</v>
          </cell>
        </row>
        <row r="4113">
          <cell r="A4113" t="str">
            <v>RCY</v>
          </cell>
          <cell r="D4113">
            <v>8</v>
          </cell>
          <cell r="G4113">
            <v>3.71</v>
          </cell>
          <cell r="J4113" t="str">
            <v>7B</v>
          </cell>
          <cell r="L4113" t="str">
            <v>IR</v>
          </cell>
        </row>
        <row r="4114">
          <cell r="A4114" t="str">
            <v>RCY</v>
          </cell>
          <cell r="D4114">
            <v>8</v>
          </cell>
          <cell r="G4114">
            <v>3.63</v>
          </cell>
          <cell r="J4114" t="str">
            <v>7B</v>
          </cell>
          <cell r="L4114" t="str">
            <v>IR</v>
          </cell>
        </row>
        <row r="4115">
          <cell r="A4115" t="str">
            <v>RCY</v>
          </cell>
          <cell r="D4115">
            <v>9</v>
          </cell>
          <cell r="G4115">
            <v>4.17</v>
          </cell>
          <cell r="J4115" t="str">
            <v>7B</v>
          </cell>
          <cell r="L4115" t="str">
            <v>IR</v>
          </cell>
        </row>
        <row r="4116">
          <cell r="A4116" t="str">
            <v>RCY</v>
          </cell>
          <cell r="D4116">
            <v>9</v>
          </cell>
          <cell r="G4116">
            <v>1.79</v>
          </cell>
          <cell r="J4116" t="str">
            <v>7B</v>
          </cell>
          <cell r="L4116" t="str">
            <v>IR</v>
          </cell>
        </row>
        <row r="4117">
          <cell r="A4117" t="str">
            <v>RCY</v>
          </cell>
          <cell r="D4117">
            <v>9</v>
          </cell>
          <cell r="G4117">
            <v>1.59</v>
          </cell>
          <cell r="J4117" t="str">
            <v>7B</v>
          </cell>
          <cell r="L4117" t="str">
            <v>IR</v>
          </cell>
        </row>
        <row r="4118">
          <cell r="A4118" t="str">
            <v>RCY</v>
          </cell>
          <cell r="D4118">
            <v>10</v>
          </cell>
          <cell r="G4118">
            <v>1.39</v>
          </cell>
          <cell r="J4118" t="str">
            <v>7B</v>
          </cell>
          <cell r="L4118" t="str">
            <v>IR</v>
          </cell>
        </row>
        <row r="4119">
          <cell r="A4119" t="str">
            <v>RCY</v>
          </cell>
          <cell r="D4119">
            <v>10</v>
          </cell>
          <cell r="G4119">
            <v>1.55</v>
          </cell>
          <cell r="J4119" t="str">
            <v>7B</v>
          </cell>
          <cell r="L4119" t="str">
            <v>IR</v>
          </cell>
        </row>
        <row r="4120">
          <cell r="A4120" t="str">
            <v>RCY</v>
          </cell>
          <cell r="D4120">
            <v>10</v>
          </cell>
          <cell r="G4120">
            <v>1.65</v>
          </cell>
          <cell r="J4120" t="str">
            <v>7B</v>
          </cell>
          <cell r="L4120" t="str">
            <v>IR</v>
          </cell>
        </row>
        <row r="4121">
          <cell r="A4121" t="str">
            <v>RCY</v>
          </cell>
          <cell r="D4121">
            <v>10</v>
          </cell>
          <cell r="G4121">
            <v>1.41</v>
          </cell>
          <cell r="J4121" t="str">
            <v>7B</v>
          </cell>
          <cell r="L4121" t="str">
            <v>IR</v>
          </cell>
        </row>
        <row r="4122">
          <cell r="A4122" t="str">
            <v>RCY</v>
          </cell>
          <cell r="D4122">
            <v>11</v>
          </cell>
          <cell r="G4122">
            <v>1.08</v>
          </cell>
          <cell r="J4122" t="str">
            <v>7B</v>
          </cell>
          <cell r="L4122" t="str">
            <v>IR</v>
          </cell>
        </row>
        <row r="4123">
          <cell r="A4123" t="str">
            <v>RCY</v>
          </cell>
          <cell r="D4123">
            <v>11</v>
          </cell>
          <cell r="G4123">
            <v>1.28</v>
          </cell>
          <cell r="J4123" t="str">
            <v>7B</v>
          </cell>
          <cell r="L4123" t="str">
            <v>IR</v>
          </cell>
        </row>
        <row r="4124">
          <cell r="A4124" t="str">
            <v>RCY</v>
          </cell>
          <cell r="D4124">
            <v>11</v>
          </cell>
          <cell r="G4124">
            <v>1.19</v>
          </cell>
          <cell r="J4124" t="str">
            <v>7B</v>
          </cell>
          <cell r="L4124" t="str">
            <v>IR</v>
          </cell>
        </row>
        <row r="4125">
          <cell r="A4125" t="str">
            <v>RCY</v>
          </cell>
          <cell r="D4125">
            <v>11</v>
          </cell>
          <cell r="G4125">
            <v>1</v>
          </cell>
          <cell r="J4125" t="str">
            <v>7B</v>
          </cell>
          <cell r="L4125" t="str">
            <v>IR</v>
          </cell>
        </row>
        <row r="4126">
          <cell r="A4126" t="str">
            <v>RCY</v>
          </cell>
          <cell r="D4126">
            <v>11</v>
          </cell>
          <cell r="G4126">
            <v>0.77</v>
          </cell>
          <cell r="J4126" t="str">
            <v>7B</v>
          </cell>
          <cell r="L4126" t="str">
            <v>IR</v>
          </cell>
        </row>
        <row r="4127">
          <cell r="A4127" t="str">
            <v>RCY</v>
          </cell>
          <cell r="D4127">
            <v>12</v>
          </cell>
          <cell r="G4127">
            <v>1.61</v>
          </cell>
          <cell r="J4127" t="str">
            <v>7B</v>
          </cell>
          <cell r="L4127" t="str">
            <v>IR</v>
          </cell>
        </row>
        <row r="4128">
          <cell r="A4128" t="str">
            <v>RCY</v>
          </cell>
          <cell r="D4128">
            <v>1</v>
          </cell>
          <cell r="G4128">
            <v>2.68</v>
          </cell>
          <cell r="J4128" t="str">
            <v>7B</v>
          </cell>
          <cell r="L4128" t="str">
            <v>IR</v>
          </cell>
        </row>
        <row r="4129">
          <cell r="A4129" t="str">
            <v>RCY</v>
          </cell>
          <cell r="D4129">
            <v>1</v>
          </cell>
          <cell r="G4129">
            <v>1.6</v>
          </cell>
          <cell r="J4129" t="str">
            <v>7B</v>
          </cell>
          <cell r="L4129" t="str">
            <v>IR</v>
          </cell>
        </row>
        <row r="4130">
          <cell r="A4130" t="str">
            <v>RCY</v>
          </cell>
          <cell r="D4130">
            <v>4</v>
          </cell>
          <cell r="G4130">
            <v>2.35</v>
          </cell>
          <cell r="J4130" t="str">
            <v>7B</v>
          </cell>
          <cell r="L4130" t="str">
            <v>IR</v>
          </cell>
        </row>
        <row r="4131">
          <cell r="A4131" t="str">
            <v>RCY</v>
          </cell>
          <cell r="D4131">
            <v>4</v>
          </cell>
          <cell r="G4131">
            <v>1.03</v>
          </cell>
          <cell r="J4131" t="str">
            <v>7B</v>
          </cell>
          <cell r="L4131" t="str">
            <v>IR</v>
          </cell>
        </row>
        <row r="4132">
          <cell r="A4132" t="str">
            <v>RCY</v>
          </cell>
          <cell r="D4132">
            <v>6</v>
          </cell>
          <cell r="G4132">
            <v>1.42</v>
          </cell>
          <cell r="J4132" t="str">
            <v>7B</v>
          </cell>
          <cell r="L4132" t="str">
            <v>IR</v>
          </cell>
        </row>
        <row r="4133">
          <cell r="A4133" t="str">
            <v>RCY</v>
          </cell>
          <cell r="D4133">
            <v>8</v>
          </cell>
          <cell r="G4133">
            <v>2.02</v>
          </cell>
          <cell r="J4133" t="str">
            <v>7B</v>
          </cell>
          <cell r="L4133" t="str">
            <v>IR</v>
          </cell>
        </row>
        <row r="4134">
          <cell r="A4134" t="str">
            <v>RCY</v>
          </cell>
          <cell r="D4134">
            <v>8</v>
          </cell>
          <cell r="G4134">
            <v>1.24</v>
          </cell>
          <cell r="J4134" t="str">
            <v>7B</v>
          </cell>
          <cell r="L4134" t="str">
            <v>IR</v>
          </cell>
        </row>
        <row r="4135">
          <cell r="A4135" t="str">
            <v>RCY</v>
          </cell>
          <cell r="D4135">
            <v>10</v>
          </cell>
          <cell r="G4135">
            <v>1.39</v>
          </cell>
          <cell r="J4135" t="str">
            <v>7B</v>
          </cell>
          <cell r="L4135" t="str">
            <v>IR</v>
          </cell>
        </row>
        <row r="4136">
          <cell r="A4136" t="str">
            <v>MSW</v>
          </cell>
          <cell r="D4136">
            <v>1</v>
          </cell>
          <cell r="G4136">
            <v>4.6100000000000003</v>
          </cell>
          <cell r="J4136">
            <v>25</v>
          </cell>
          <cell r="L4136" t="str">
            <v>RO</v>
          </cell>
        </row>
        <row r="4137">
          <cell r="A4137" t="str">
            <v>MSW</v>
          </cell>
          <cell r="D4137">
            <v>1</v>
          </cell>
          <cell r="G4137">
            <v>5.98</v>
          </cell>
          <cell r="J4137">
            <v>25</v>
          </cell>
          <cell r="L4137" t="str">
            <v>RO</v>
          </cell>
        </row>
        <row r="4138">
          <cell r="A4138" t="str">
            <v>MSW</v>
          </cell>
          <cell r="D4138">
            <v>2</v>
          </cell>
          <cell r="G4138">
            <v>2.59</v>
          </cell>
          <cell r="J4138">
            <v>25</v>
          </cell>
          <cell r="L4138" t="str">
            <v>RO</v>
          </cell>
        </row>
        <row r="4139">
          <cell r="A4139" t="str">
            <v>MSW</v>
          </cell>
          <cell r="D4139">
            <v>2</v>
          </cell>
          <cell r="G4139">
            <v>1.62</v>
          </cell>
          <cell r="J4139">
            <v>25</v>
          </cell>
          <cell r="L4139" t="str">
            <v>RO</v>
          </cell>
        </row>
        <row r="4140">
          <cell r="A4140" t="str">
            <v>MSW</v>
          </cell>
          <cell r="D4140">
            <v>2</v>
          </cell>
          <cell r="G4140">
            <v>2.0499999999999998</v>
          </cell>
          <cell r="J4140">
            <v>25</v>
          </cell>
          <cell r="L4140" t="str">
            <v>RO</v>
          </cell>
        </row>
        <row r="4141">
          <cell r="A4141" t="str">
            <v>MSW</v>
          </cell>
          <cell r="D4141">
            <v>2</v>
          </cell>
          <cell r="G4141">
            <v>3.65</v>
          </cell>
          <cell r="J4141">
            <v>25</v>
          </cell>
          <cell r="L4141" t="str">
            <v>RO</v>
          </cell>
        </row>
        <row r="4142">
          <cell r="A4142" t="str">
            <v>MSW</v>
          </cell>
          <cell r="D4142">
            <v>2</v>
          </cell>
          <cell r="G4142">
            <v>5.04</v>
          </cell>
          <cell r="J4142">
            <v>25</v>
          </cell>
          <cell r="L4142" t="str">
            <v>RO</v>
          </cell>
        </row>
        <row r="4143">
          <cell r="A4143" t="str">
            <v>MSW</v>
          </cell>
          <cell r="D4143">
            <v>3</v>
          </cell>
          <cell r="G4143">
            <v>8.2899999999999991</v>
          </cell>
          <cell r="J4143">
            <v>25</v>
          </cell>
          <cell r="L4143" t="str">
            <v>RO</v>
          </cell>
        </row>
        <row r="4144">
          <cell r="A4144" t="str">
            <v>MSW</v>
          </cell>
          <cell r="D4144">
            <v>3</v>
          </cell>
          <cell r="G4144">
            <v>5.74</v>
          </cell>
          <cell r="J4144">
            <v>25</v>
          </cell>
          <cell r="L4144" t="str">
            <v>RO</v>
          </cell>
        </row>
        <row r="4145">
          <cell r="A4145" t="str">
            <v>MSW</v>
          </cell>
          <cell r="D4145">
            <v>4</v>
          </cell>
          <cell r="G4145">
            <v>8.09</v>
          </cell>
          <cell r="J4145">
            <v>25</v>
          </cell>
          <cell r="L4145" t="str">
            <v>RO</v>
          </cell>
        </row>
        <row r="4146">
          <cell r="A4146" t="str">
            <v>MSW</v>
          </cell>
          <cell r="D4146">
            <v>4</v>
          </cell>
          <cell r="G4146">
            <v>5.23</v>
          </cell>
          <cell r="J4146">
            <v>25</v>
          </cell>
          <cell r="L4146" t="str">
            <v>RO</v>
          </cell>
        </row>
        <row r="4147">
          <cell r="A4147" t="str">
            <v>MSW</v>
          </cell>
          <cell r="D4147">
            <v>4</v>
          </cell>
          <cell r="G4147">
            <v>6.41</v>
          </cell>
          <cell r="J4147">
            <v>25</v>
          </cell>
          <cell r="L4147" t="str">
            <v>RO</v>
          </cell>
        </row>
        <row r="4148">
          <cell r="A4148" t="str">
            <v>MSW</v>
          </cell>
          <cell r="D4148">
            <v>5</v>
          </cell>
          <cell r="G4148">
            <v>5.26</v>
          </cell>
          <cell r="J4148">
            <v>25</v>
          </cell>
          <cell r="L4148" t="str">
            <v>RO</v>
          </cell>
        </row>
        <row r="4149">
          <cell r="A4149" t="str">
            <v>MSW</v>
          </cell>
          <cell r="D4149">
            <v>5</v>
          </cell>
          <cell r="G4149">
            <v>7.6</v>
          </cell>
          <cell r="J4149">
            <v>25</v>
          </cell>
          <cell r="L4149" t="str">
            <v>RO</v>
          </cell>
        </row>
        <row r="4150">
          <cell r="A4150" t="str">
            <v>MSW</v>
          </cell>
          <cell r="D4150">
            <v>5</v>
          </cell>
          <cell r="G4150">
            <v>6.41</v>
          </cell>
          <cell r="J4150">
            <v>25</v>
          </cell>
          <cell r="L4150" t="str">
            <v>RO</v>
          </cell>
        </row>
        <row r="4151">
          <cell r="A4151" t="str">
            <v>MSW</v>
          </cell>
          <cell r="D4151">
            <v>5</v>
          </cell>
          <cell r="G4151">
            <v>2.46</v>
          </cell>
          <cell r="J4151">
            <v>25</v>
          </cell>
          <cell r="L4151" t="str">
            <v>RO</v>
          </cell>
        </row>
        <row r="4152">
          <cell r="A4152" t="str">
            <v>MSW</v>
          </cell>
          <cell r="D4152">
            <v>8</v>
          </cell>
          <cell r="G4152">
            <v>4</v>
          </cell>
          <cell r="J4152">
            <v>25</v>
          </cell>
          <cell r="L4152" t="str">
            <v>RO</v>
          </cell>
        </row>
        <row r="4153">
          <cell r="A4153" t="str">
            <v>MSW</v>
          </cell>
          <cell r="D4153">
            <v>8</v>
          </cell>
          <cell r="G4153">
            <v>2.4700000000000002</v>
          </cell>
          <cell r="J4153">
            <v>25</v>
          </cell>
          <cell r="L4153" t="str">
            <v>RO</v>
          </cell>
        </row>
        <row r="4154">
          <cell r="A4154" t="str">
            <v>MSW</v>
          </cell>
          <cell r="D4154">
            <v>9</v>
          </cell>
          <cell r="G4154">
            <v>5.33</v>
          </cell>
          <cell r="J4154">
            <v>25</v>
          </cell>
          <cell r="L4154" t="str">
            <v>RO</v>
          </cell>
        </row>
        <row r="4155">
          <cell r="A4155" t="str">
            <v>MSW</v>
          </cell>
          <cell r="D4155">
            <v>9</v>
          </cell>
          <cell r="G4155">
            <v>4.7300000000000004</v>
          </cell>
          <cell r="J4155">
            <v>25</v>
          </cell>
          <cell r="L4155" t="str">
            <v>RO</v>
          </cell>
        </row>
        <row r="4156">
          <cell r="A4156" t="str">
            <v>MSW</v>
          </cell>
          <cell r="D4156">
            <v>9</v>
          </cell>
          <cell r="G4156">
            <v>6.29</v>
          </cell>
          <cell r="J4156">
            <v>25</v>
          </cell>
          <cell r="L4156" t="str">
            <v>RO</v>
          </cell>
        </row>
        <row r="4157">
          <cell r="A4157" t="str">
            <v>MSW</v>
          </cell>
          <cell r="D4157">
            <v>9</v>
          </cell>
          <cell r="G4157">
            <v>1.56</v>
          </cell>
          <cell r="J4157">
            <v>25</v>
          </cell>
          <cell r="L4157" t="str">
            <v>RO</v>
          </cell>
        </row>
        <row r="4158">
          <cell r="A4158" t="str">
            <v>MSW</v>
          </cell>
          <cell r="D4158">
            <v>10</v>
          </cell>
          <cell r="G4158">
            <v>2.68</v>
          </cell>
          <cell r="J4158">
            <v>25</v>
          </cell>
          <cell r="L4158" t="str">
            <v>RO</v>
          </cell>
        </row>
        <row r="4159">
          <cell r="A4159" t="str">
            <v>MSW</v>
          </cell>
          <cell r="D4159">
            <v>11</v>
          </cell>
          <cell r="G4159">
            <v>3.32</v>
          </cell>
          <cell r="J4159">
            <v>25</v>
          </cell>
          <cell r="L4159" t="str">
            <v>RO</v>
          </cell>
        </row>
        <row r="4160">
          <cell r="A4160" t="str">
            <v>MSW</v>
          </cell>
          <cell r="D4160">
            <v>11</v>
          </cell>
          <cell r="G4160">
            <v>1.95</v>
          </cell>
          <cell r="J4160">
            <v>25</v>
          </cell>
          <cell r="L4160" t="str">
            <v>RO</v>
          </cell>
        </row>
        <row r="4161">
          <cell r="A4161" t="str">
            <v>MSW</v>
          </cell>
          <cell r="D4161">
            <v>11</v>
          </cell>
          <cell r="G4161">
            <v>2.68</v>
          </cell>
          <cell r="J4161">
            <v>25</v>
          </cell>
          <cell r="L4161" t="str">
            <v>RO</v>
          </cell>
        </row>
        <row r="4162">
          <cell r="A4162" t="str">
            <v>MSW</v>
          </cell>
          <cell r="D4162">
            <v>12</v>
          </cell>
          <cell r="G4162">
            <v>3</v>
          </cell>
          <cell r="J4162">
            <v>25</v>
          </cell>
          <cell r="L4162" t="str">
            <v>RO</v>
          </cell>
        </row>
        <row r="4163">
          <cell r="A4163" t="str">
            <v>MSW</v>
          </cell>
          <cell r="D4163">
            <v>12</v>
          </cell>
          <cell r="G4163">
            <v>1.8</v>
          </cell>
          <cell r="J4163">
            <v>25</v>
          </cell>
          <cell r="L4163" t="str">
            <v>RO</v>
          </cell>
        </row>
        <row r="4164">
          <cell r="A4164" t="str">
            <v>MSW</v>
          </cell>
          <cell r="D4164">
            <v>1</v>
          </cell>
          <cell r="G4164">
            <v>5.0199999999999996</v>
          </cell>
          <cell r="J4164">
            <v>25</v>
          </cell>
          <cell r="L4164" t="str">
            <v>RO</v>
          </cell>
        </row>
        <row r="4165">
          <cell r="A4165" t="str">
            <v>MSW</v>
          </cell>
          <cell r="D4165">
            <v>1</v>
          </cell>
          <cell r="G4165">
            <v>3.41</v>
          </cell>
          <cell r="J4165">
            <v>25</v>
          </cell>
          <cell r="L4165" t="str">
            <v>RO</v>
          </cell>
        </row>
        <row r="4166">
          <cell r="A4166" t="str">
            <v>MSW</v>
          </cell>
          <cell r="D4166">
            <v>1</v>
          </cell>
          <cell r="G4166">
            <v>3.07</v>
          </cell>
          <cell r="J4166">
            <v>25</v>
          </cell>
          <cell r="L4166" t="str">
            <v>RO</v>
          </cell>
        </row>
        <row r="4167">
          <cell r="A4167" t="str">
            <v>MSW</v>
          </cell>
          <cell r="D4167">
            <v>1</v>
          </cell>
          <cell r="G4167">
            <v>1.85</v>
          </cell>
          <cell r="J4167">
            <v>25</v>
          </cell>
          <cell r="L4167" t="str">
            <v>RO</v>
          </cell>
        </row>
        <row r="4168">
          <cell r="A4168" t="str">
            <v>MSW</v>
          </cell>
          <cell r="D4168">
            <v>1</v>
          </cell>
          <cell r="G4168">
            <v>2.56</v>
          </cell>
          <cell r="J4168">
            <v>25</v>
          </cell>
          <cell r="L4168" t="str">
            <v>RO</v>
          </cell>
        </row>
        <row r="4169">
          <cell r="A4169" t="str">
            <v>MSW</v>
          </cell>
          <cell r="D4169">
            <v>2</v>
          </cell>
          <cell r="G4169">
            <v>2.4700000000000002</v>
          </cell>
          <cell r="J4169">
            <v>25</v>
          </cell>
          <cell r="L4169" t="str">
            <v>RO</v>
          </cell>
        </row>
        <row r="4170">
          <cell r="A4170" t="str">
            <v>MSW</v>
          </cell>
          <cell r="D4170">
            <v>2</v>
          </cell>
          <cell r="G4170">
            <v>3.09</v>
          </cell>
          <cell r="J4170">
            <v>25</v>
          </cell>
          <cell r="L4170" t="str">
            <v>RO</v>
          </cell>
        </row>
        <row r="4171">
          <cell r="A4171" t="str">
            <v>MSW</v>
          </cell>
          <cell r="D4171">
            <v>2</v>
          </cell>
          <cell r="G4171">
            <v>2.78</v>
          </cell>
          <cell r="J4171">
            <v>25</v>
          </cell>
          <cell r="L4171" t="str">
            <v>RO</v>
          </cell>
        </row>
        <row r="4172">
          <cell r="A4172" t="str">
            <v>MSW</v>
          </cell>
          <cell r="D4172">
            <v>2</v>
          </cell>
          <cell r="G4172">
            <v>2.83</v>
          </cell>
          <cell r="J4172">
            <v>25</v>
          </cell>
          <cell r="L4172" t="str">
            <v>RO</v>
          </cell>
        </row>
        <row r="4173">
          <cell r="A4173" t="str">
            <v>MSW</v>
          </cell>
          <cell r="D4173">
            <v>3</v>
          </cell>
          <cell r="G4173">
            <v>2.75</v>
          </cell>
          <cell r="J4173">
            <v>25</v>
          </cell>
          <cell r="L4173" t="str">
            <v>RO</v>
          </cell>
        </row>
        <row r="4174">
          <cell r="A4174" t="str">
            <v>MSW</v>
          </cell>
          <cell r="D4174">
            <v>3</v>
          </cell>
          <cell r="G4174">
            <v>2.5099999999999998</v>
          </cell>
          <cell r="J4174">
            <v>25</v>
          </cell>
          <cell r="L4174" t="str">
            <v>RO</v>
          </cell>
        </row>
        <row r="4175">
          <cell r="A4175" t="str">
            <v>MSW</v>
          </cell>
          <cell r="D4175">
            <v>3</v>
          </cell>
          <cell r="G4175">
            <v>1.1399999999999999</v>
          </cell>
          <cell r="J4175">
            <v>25</v>
          </cell>
          <cell r="L4175" t="str">
            <v>RO</v>
          </cell>
        </row>
        <row r="4176">
          <cell r="A4176" t="str">
            <v>MSW</v>
          </cell>
          <cell r="D4176">
            <v>3</v>
          </cell>
          <cell r="G4176">
            <v>3.04</v>
          </cell>
          <cell r="J4176">
            <v>25</v>
          </cell>
          <cell r="L4176" t="str">
            <v>RO</v>
          </cell>
        </row>
        <row r="4177">
          <cell r="A4177" t="str">
            <v>MSW</v>
          </cell>
          <cell r="D4177">
            <v>4</v>
          </cell>
          <cell r="G4177">
            <v>4.01</v>
          </cell>
          <cell r="J4177">
            <v>25</v>
          </cell>
          <cell r="L4177" t="str">
            <v>RO</v>
          </cell>
        </row>
        <row r="4178">
          <cell r="A4178" t="str">
            <v>MSW</v>
          </cell>
          <cell r="D4178">
            <v>4</v>
          </cell>
          <cell r="G4178">
            <v>2.75</v>
          </cell>
          <cell r="J4178">
            <v>25</v>
          </cell>
          <cell r="L4178" t="str">
            <v>RO</v>
          </cell>
        </row>
        <row r="4179">
          <cell r="A4179" t="str">
            <v>MSW</v>
          </cell>
          <cell r="D4179">
            <v>4</v>
          </cell>
          <cell r="G4179">
            <v>1.88</v>
          </cell>
          <cell r="J4179">
            <v>25</v>
          </cell>
          <cell r="L4179" t="str">
            <v>RO</v>
          </cell>
        </row>
        <row r="4180">
          <cell r="A4180" t="str">
            <v>MSW</v>
          </cell>
          <cell r="D4180">
            <v>4</v>
          </cell>
          <cell r="G4180">
            <v>3.02</v>
          </cell>
          <cell r="J4180">
            <v>25</v>
          </cell>
          <cell r="L4180" t="str">
            <v>RO</v>
          </cell>
        </row>
        <row r="4181">
          <cell r="A4181" t="str">
            <v>MSW</v>
          </cell>
          <cell r="D4181">
            <v>5</v>
          </cell>
          <cell r="G4181">
            <v>3</v>
          </cell>
          <cell r="J4181">
            <v>25</v>
          </cell>
          <cell r="L4181" t="str">
            <v>RO</v>
          </cell>
        </row>
        <row r="4182">
          <cell r="A4182" t="str">
            <v>MSW</v>
          </cell>
          <cell r="D4182">
            <v>5</v>
          </cell>
          <cell r="G4182">
            <v>2.68</v>
          </cell>
          <cell r="J4182">
            <v>25</v>
          </cell>
          <cell r="L4182" t="str">
            <v>RO</v>
          </cell>
        </row>
        <row r="4183">
          <cell r="A4183" t="str">
            <v>MSW</v>
          </cell>
          <cell r="D4183">
            <v>5</v>
          </cell>
          <cell r="G4183">
            <v>2.7</v>
          </cell>
          <cell r="J4183">
            <v>25</v>
          </cell>
          <cell r="L4183" t="str">
            <v>RO</v>
          </cell>
        </row>
        <row r="4184">
          <cell r="A4184" t="str">
            <v>MSW</v>
          </cell>
          <cell r="D4184">
            <v>5</v>
          </cell>
          <cell r="G4184">
            <v>3.35</v>
          </cell>
          <cell r="J4184">
            <v>25</v>
          </cell>
          <cell r="L4184" t="str">
            <v>RO</v>
          </cell>
        </row>
        <row r="4185">
          <cell r="A4185" t="str">
            <v>MSW</v>
          </cell>
          <cell r="D4185">
            <v>5</v>
          </cell>
          <cell r="G4185">
            <v>2.8</v>
          </cell>
          <cell r="J4185">
            <v>25</v>
          </cell>
          <cell r="L4185" t="str">
            <v>RO</v>
          </cell>
        </row>
        <row r="4186">
          <cell r="A4186" t="str">
            <v>MSW</v>
          </cell>
          <cell r="D4186">
            <v>6</v>
          </cell>
          <cell r="G4186">
            <v>2.74</v>
          </cell>
          <cell r="J4186">
            <v>25</v>
          </cell>
          <cell r="L4186" t="str">
            <v>RO</v>
          </cell>
        </row>
        <row r="4187">
          <cell r="A4187" t="str">
            <v>MSW</v>
          </cell>
          <cell r="D4187">
            <v>6</v>
          </cell>
          <cell r="G4187">
            <v>2.71</v>
          </cell>
          <cell r="J4187">
            <v>25</v>
          </cell>
          <cell r="L4187" t="str">
            <v>RO</v>
          </cell>
        </row>
        <row r="4188">
          <cell r="A4188" t="str">
            <v>MSW</v>
          </cell>
          <cell r="D4188">
            <v>6</v>
          </cell>
          <cell r="G4188">
            <v>2.46</v>
          </cell>
          <cell r="J4188">
            <v>25</v>
          </cell>
          <cell r="L4188" t="str">
            <v>RO</v>
          </cell>
        </row>
        <row r="4189">
          <cell r="A4189" t="str">
            <v>MSW</v>
          </cell>
          <cell r="D4189">
            <v>6</v>
          </cell>
          <cell r="G4189">
            <v>2.71</v>
          </cell>
          <cell r="J4189">
            <v>25</v>
          </cell>
          <cell r="L4189" t="str">
            <v>RO</v>
          </cell>
        </row>
        <row r="4190">
          <cell r="A4190" t="str">
            <v>MSW</v>
          </cell>
          <cell r="D4190">
            <v>7</v>
          </cell>
          <cell r="G4190">
            <v>2.67</v>
          </cell>
          <cell r="J4190">
            <v>25</v>
          </cell>
          <cell r="L4190" t="str">
            <v>RO</v>
          </cell>
        </row>
        <row r="4191">
          <cell r="A4191" t="str">
            <v>MSW</v>
          </cell>
          <cell r="D4191">
            <v>7</v>
          </cell>
          <cell r="G4191">
            <v>3.52</v>
          </cell>
          <cell r="J4191">
            <v>25</v>
          </cell>
          <cell r="L4191" t="str">
            <v>RO</v>
          </cell>
        </row>
        <row r="4192">
          <cell r="A4192" t="str">
            <v>MSW</v>
          </cell>
          <cell r="D4192">
            <v>7</v>
          </cell>
          <cell r="G4192">
            <v>2.4500000000000002</v>
          </cell>
          <cell r="J4192">
            <v>25</v>
          </cell>
          <cell r="L4192" t="str">
            <v>RO</v>
          </cell>
        </row>
        <row r="4193">
          <cell r="A4193" t="str">
            <v>MSW</v>
          </cell>
          <cell r="D4193">
            <v>7</v>
          </cell>
          <cell r="G4193">
            <v>3.09</v>
          </cell>
          <cell r="J4193">
            <v>25</v>
          </cell>
          <cell r="L4193" t="str">
            <v>RO</v>
          </cell>
        </row>
        <row r="4194">
          <cell r="A4194" t="str">
            <v>MSW</v>
          </cell>
          <cell r="D4194">
            <v>8</v>
          </cell>
          <cell r="G4194">
            <v>2.75</v>
          </cell>
          <cell r="J4194">
            <v>25</v>
          </cell>
          <cell r="L4194" t="str">
            <v>RO</v>
          </cell>
        </row>
        <row r="4195">
          <cell r="A4195" t="str">
            <v>MSW</v>
          </cell>
          <cell r="D4195">
            <v>8</v>
          </cell>
          <cell r="G4195">
            <v>3.3</v>
          </cell>
          <cell r="J4195">
            <v>25</v>
          </cell>
          <cell r="L4195" t="str">
            <v>RO</v>
          </cell>
        </row>
        <row r="4196">
          <cell r="A4196" t="str">
            <v>MSW</v>
          </cell>
          <cell r="D4196">
            <v>8</v>
          </cell>
          <cell r="G4196">
            <v>2.84</v>
          </cell>
          <cell r="J4196">
            <v>25</v>
          </cell>
          <cell r="L4196" t="str">
            <v>RO</v>
          </cell>
        </row>
        <row r="4197">
          <cell r="A4197" t="str">
            <v>MSW</v>
          </cell>
          <cell r="D4197">
            <v>8</v>
          </cell>
          <cell r="G4197">
            <v>2.77</v>
          </cell>
          <cell r="J4197">
            <v>25</v>
          </cell>
          <cell r="L4197" t="str">
            <v>RO</v>
          </cell>
        </row>
        <row r="4198">
          <cell r="A4198" t="str">
            <v>MSW</v>
          </cell>
          <cell r="D4198">
            <v>9</v>
          </cell>
          <cell r="G4198">
            <v>6.87</v>
          </cell>
          <cell r="J4198">
            <v>25</v>
          </cell>
          <cell r="L4198" t="str">
            <v>RO</v>
          </cell>
        </row>
        <row r="4199">
          <cell r="A4199" t="str">
            <v>MSW</v>
          </cell>
          <cell r="D4199">
            <v>9</v>
          </cell>
          <cell r="G4199">
            <v>1.83</v>
          </cell>
          <cell r="J4199">
            <v>25</v>
          </cell>
          <cell r="L4199" t="str">
            <v>RO</v>
          </cell>
        </row>
        <row r="4200">
          <cell r="A4200" t="str">
            <v>MSW</v>
          </cell>
          <cell r="D4200">
            <v>9</v>
          </cell>
          <cell r="G4200">
            <v>2.83</v>
          </cell>
          <cell r="J4200">
            <v>25</v>
          </cell>
          <cell r="L4200" t="str">
            <v>RO</v>
          </cell>
        </row>
        <row r="4201">
          <cell r="A4201" t="str">
            <v>MSW</v>
          </cell>
          <cell r="D4201">
            <v>9</v>
          </cell>
          <cell r="G4201">
            <v>2.62</v>
          </cell>
          <cell r="J4201">
            <v>25</v>
          </cell>
          <cell r="L4201" t="str">
            <v>RO</v>
          </cell>
        </row>
        <row r="4202">
          <cell r="A4202" t="str">
            <v>MSW</v>
          </cell>
          <cell r="D4202">
            <v>10</v>
          </cell>
          <cell r="G4202">
            <v>4.63</v>
          </cell>
          <cell r="J4202">
            <v>25</v>
          </cell>
          <cell r="L4202" t="str">
            <v>RO</v>
          </cell>
        </row>
        <row r="4203">
          <cell r="A4203" t="str">
            <v>MSW</v>
          </cell>
          <cell r="D4203">
            <v>10</v>
          </cell>
          <cell r="G4203">
            <v>3.83</v>
          </cell>
          <cell r="J4203">
            <v>25</v>
          </cell>
          <cell r="L4203" t="str">
            <v>RO</v>
          </cell>
        </row>
        <row r="4204">
          <cell r="A4204" t="str">
            <v>MSW</v>
          </cell>
          <cell r="D4204">
            <v>10</v>
          </cell>
          <cell r="G4204">
            <v>3.2</v>
          </cell>
          <cell r="J4204">
            <v>25</v>
          </cell>
          <cell r="L4204" t="str">
            <v>RO</v>
          </cell>
        </row>
        <row r="4205">
          <cell r="A4205" t="str">
            <v>MSW</v>
          </cell>
          <cell r="D4205">
            <v>10</v>
          </cell>
          <cell r="G4205">
            <v>2.93</v>
          </cell>
          <cell r="J4205">
            <v>25</v>
          </cell>
          <cell r="L4205" t="str">
            <v>RO</v>
          </cell>
        </row>
        <row r="4206">
          <cell r="A4206" t="str">
            <v>MSW</v>
          </cell>
          <cell r="D4206">
            <v>10</v>
          </cell>
          <cell r="G4206">
            <v>3.27</v>
          </cell>
          <cell r="J4206">
            <v>25</v>
          </cell>
          <cell r="L4206" t="str">
            <v>RO</v>
          </cell>
        </row>
        <row r="4207">
          <cell r="A4207" t="str">
            <v>MSW</v>
          </cell>
          <cell r="D4207">
            <v>11</v>
          </cell>
          <cell r="G4207">
            <v>2.98</v>
          </cell>
          <cell r="J4207">
            <v>25</v>
          </cell>
          <cell r="L4207" t="str">
            <v>RO</v>
          </cell>
        </row>
        <row r="4208">
          <cell r="A4208" t="str">
            <v>MSW</v>
          </cell>
          <cell r="D4208">
            <v>11</v>
          </cell>
          <cell r="G4208">
            <v>2.93</v>
          </cell>
          <cell r="J4208">
            <v>25</v>
          </cell>
          <cell r="L4208" t="str">
            <v>RO</v>
          </cell>
        </row>
        <row r="4209">
          <cell r="A4209" t="str">
            <v>MSW</v>
          </cell>
          <cell r="D4209">
            <v>11</v>
          </cell>
          <cell r="G4209">
            <v>2.88</v>
          </cell>
          <cell r="J4209">
            <v>25</v>
          </cell>
          <cell r="L4209" t="str">
            <v>RO</v>
          </cell>
        </row>
        <row r="4210">
          <cell r="A4210" t="str">
            <v>MSW</v>
          </cell>
          <cell r="D4210">
            <v>11</v>
          </cell>
          <cell r="G4210">
            <v>3.22</v>
          </cell>
          <cell r="J4210">
            <v>25</v>
          </cell>
          <cell r="L4210" t="str">
            <v>RO</v>
          </cell>
        </row>
        <row r="4211">
          <cell r="A4211" t="str">
            <v>MSW</v>
          </cell>
          <cell r="D4211">
            <v>12</v>
          </cell>
          <cell r="G4211">
            <v>3.1</v>
          </cell>
          <cell r="J4211">
            <v>25</v>
          </cell>
          <cell r="L4211" t="str">
            <v>RO</v>
          </cell>
        </row>
        <row r="4212">
          <cell r="A4212" t="str">
            <v>MSW</v>
          </cell>
          <cell r="D4212">
            <v>12</v>
          </cell>
          <cell r="G4212">
            <v>3.23</v>
          </cell>
          <cell r="J4212">
            <v>25</v>
          </cell>
          <cell r="L4212" t="str">
            <v>RO</v>
          </cell>
        </row>
        <row r="4213">
          <cell r="A4213" t="str">
            <v>MSW</v>
          </cell>
          <cell r="D4213">
            <v>12</v>
          </cell>
          <cell r="G4213">
            <v>3.06</v>
          </cell>
          <cell r="J4213">
            <v>25</v>
          </cell>
          <cell r="L4213" t="str">
            <v>RO</v>
          </cell>
        </row>
        <row r="4214">
          <cell r="A4214" t="str">
            <v>MSW</v>
          </cell>
          <cell r="D4214">
            <v>12</v>
          </cell>
          <cell r="G4214">
            <v>2.6</v>
          </cell>
          <cell r="J4214">
            <v>25</v>
          </cell>
          <cell r="L4214" t="str">
            <v>RO</v>
          </cell>
        </row>
        <row r="4215">
          <cell r="A4215" t="str">
            <v>MSW</v>
          </cell>
          <cell r="D4215">
            <v>1</v>
          </cell>
          <cell r="G4215">
            <v>1.51</v>
          </cell>
          <cell r="J4215">
            <v>25</v>
          </cell>
          <cell r="L4215" t="str">
            <v>RO</v>
          </cell>
        </row>
        <row r="4216">
          <cell r="A4216" t="str">
            <v>MSW</v>
          </cell>
          <cell r="D4216">
            <v>1</v>
          </cell>
          <cell r="G4216">
            <v>3.16</v>
          </cell>
          <cell r="J4216">
            <v>25</v>
          </cell>
          <cell r="L4216" t="str">
            <v>RO</v>
          </cell>
        </row>
        <row r="4217">
          <cell r="A4217" t="str">
            <v>MSW</v>
          </cell>
          <cell r="D4217">
            <v>1</v>
          </cell>
          <cell r="G4217">
            <v>5.55</v>
          </cell>
          <cell r="J4217">
            <v>25</v>
          </cell>
          <cell r="L4217" t="str">
            <v>RO</v>
          </cell>
        </row>
        <row r="4218">
          <cell r="A4218" t="str">
            <v>MSW</v>
          </cell>
          <cell r="D4218">
            <v>2</v>
          </cell>
          <cell r="G4218">
            <v>3.42</v>
          </cell>
          <cell r="J4218">
            <v>25</v>
          </cell>
          <cell r="L4218" t="str">
            <v>RO</v>
          </cell>
        </row>
        <row r="4219">
          <cell r="A4219" t="str">
            <v>MSW</v>
          </cell>
          <cell r="D4219">
            <v>2</v>
          </cell>
          <cell r="G4219">
            <v>0.79</v>
          </cell>
          <cell r="J4219">
            <v>25</v>
          </cell>
          <cell r="L4219" t="str">
            <v>RO</v>
          </cell>
        </row>
        <row r="4220">
          <cell r="A4220" t="str">
            <v>MSW</v>
          </cell>
          <cell r="D4220">
            <v>3</v>
          </cell>
          <cell r="G4220">
            <v>3.01</v>
          </cell>
          <cell r="J4220">
            <v>25</v>
          </cell>
          <cell r="L4220" t="str">
            <v>RO</v>
          </cell>
        </row>
        <row r="4221">
          <cell r="A4221" t="str">
            <v>MSW</v>
          </cell>
          <cell r="D4221">
            <v>3</v>
          </cell>
          <cell r="G4221">
            <v>2.31</v>
          </cell>
          <cell r="J4221">
            <v>25</v>
          </cell>
          <cell r="L4221" t="str">
            <v>RO</v>
          </cell>
        </row>
        <row r="4222">
          <cell r="A4222" t="str">
            <v>MSW</v>
          </cell>
          <cell r="D4222">
            <v>3</v>
          </cell>
          <cell r="G4222">
            <v>0.84</v>
          </cell>
          <cell r="J4222">
            <v>25</v>
          </cell>
          <cell r="L4222" t="str">
            <v>RO</v>
          </cell>
        </row>
        <row r="4223">
          <cell r="A4223" t="str">
            <v>MSW</v>
          </cell>
          <cell r="D4223">
            <v>4</v>
          </cell>
          <cell r="G4223">
            <v>2.27</v>
          </cell>
          <cell r="J4223">
            <v>25</v>
          </cell>
          <cell r="L4223" t="str">
            <v>RO</v>
          </cell>
        </row>
        <row r="4224">
          <cell r="A4224" t="str">
            <v>MSW</v>
          </cell>
          <cell r="D4224">
            <v>4</v>
          </cell>
          <cell r="G4224">
            <v>1.25</v>
          </cell>
          <cell r="J4224">
            <v>25</v>
          </cell>
          <cell r="L4224" t="str">
            <v>RO</v>
          </cell>
        </row>
        <row r="4225">
          <cell r="A4225" t="str">
            <v>MSW</v>
          </cell>
          <cell r="D4225">
            <v>5</v>
          </cell>
          <cell r="G4225">
            <v>3.94</v>
          </cell>
          <cell r="J4225">
            <v>25</v>
          </cell>
          <cell r="L4225" t="str">
            <v>RO</v>
          </cell>
        </row>
        <row r="4226">
          <cell r="A4226" t="str">
            <v>MSW</v>
          </cell>
          <cell r="D4226">
            <v>5</v>
          </cell>
          <cell r="G4226">
            <v>3.99</v>
          </cell>
          <cell r="J4226">
            <v>25</v>
          </cell>
          <cell r="L4226" t="str">
            <v>RO</v>
          </cell>
        </row>
        <row r="4227">
          <cell r="A4227" t="str">
            <v>MSW</v>
          </cell>
          <cell r="D4227">
            <v>6</v>
          </cell>
          <cell r="G4227">
            <v>2.77</v>
          </cell>
          <cell r="J4227">
            <v>25</v>
          </cell>
          <cell r="L4227" t="str">
            <v>RO</v>
          </cell>
        </row>
        <row r="4228">
          <cell r="A4228" t="str">
            <v>MSW</v>
          </cell>
          <cell r="D4228">
            <v>6</v>
          </cell>
          <cell r="G4228">
            <v>0.95</v>
          </cell>
          <cell r="J4228">
            <v>25</v>
          </cell>
          <cell r="L4228" t="str">
            <v>RO</v>
          </cell>
        </row>
        <row r="4229">
          <cell r="A4229" t="str">
            <v>MSW</v>
          </cell>
          <cell r="D4229">
            <v>7</v>
          </cell>
          <cell r="G4229">
            <v>2.98</v>
          </cell>
          <cell r="J4229">
            <v>25</v>
          </cell>
          <cell r="L4229" t="str">
            <v>RO</v>
          </cell>
        </row>
        <row r="4230">
          <cell r="A4230" t="str">
            <v>MSW</v>
          </cell>
          <cell r="D4230">
            <v>7</v>
          </cell>
          <cell r="G4230">
            <v>3.26</v>
          </cell>
          <cell r="J4230">
            <v>25</v>
          </cell>
          <cell r="L4230" t="str">
            <v>RO</v>
          </cell>
        </row>
        <row r="4231">
          <cell r="A4231" t="str">
            <v>MSW</v>
          </cell>
          <cell r="D4231">
            <v>8</v>
          </cell>
          <cell r="G4231">
            <v>2.91</v>
          </cell>
          <cell r="J4231">
            <v>25</v>
          </cell>
          <cell r="L4231" t="str">
            <v>RO</v>
          </cell>
        </row>
        <row r="4232">
          <cell r="A4232" t="str">
            <v>MSW</v>
          </cell>
          <cell r="D4232">
            <v>8</v>
          </cell>
          <cell r="G4232">
            <v>2.76</v>
          </cell>
          <cell r="J4232">
            <v>25</v>
          </cell>
          <cell r="L4232" t="str">
            <v>RO</v>
          </cell>
        </row>
        <row r="4233">
          <cell r="A4233" t="str">
            <v>MSW</v>
          </cell>
          <cell r="D4233">
            <v>8</v>
          </cell>
          <cell r="G4233">
            <v>3.32</v>
          </cell>
          <cell r="J4233">
            <v>25</v>
          </cell>
          <cell r="L4233" t="str">
            <v>RO</v>
          </cell>
        </row>
        <row r="4234">
          <cell r="A4234" t="str">
            <v>MSW</v>
          </cell>
          <cell r="D4234">
            <v>9</v>
          </cell>
          <cell r="G4234">
            <v>3.79</v>
          </cell>
          <cell r="J4234">
            <v>25</v>
          </cell>
          <cell r="L4234" t="str">
            <v>RO</v>
          </cell>
        </row>
        <row r="4235">
          <cell r="A4235" t="str">
            <v>MSW</v>
          </cell>
          <cell r="D4235">
            <v>9</v>
          </cell>
          <cell r="G4235">
            <v>3.1</v>
          </cell>
          <cell r="J4235">
            <v>25</v>
          </cell>
          <cell r="L4235" t="str">
            <v>RO</v>
          </cell>
        </row>
        <row r="4236">
          <cell r="A4236" t="str">
            <v>MSW</v>
          </cell>
          <cell r="D4236">
            <v>10</v>
          </cell>
          <cell r="G4236">
            <v>1.03</v>
          </cell>
          <cell r="J4236">
            <v>25</v>
          </cell>
          <cell r="L4236" t="str">
            <v>RO</v>
          </cell>
        </row>
        <row r="4237">
          <cell r="A4237" t="str">
            <v>MSW</v>
          </cell>
          <cell r="D4237">
            <v>10</v>
          </cell>
          <cell r="G4237">
            <v>3.11</v>
          </cell>
          <cell r="J4237">
            <v>25</v>
          </cell>
          <cell r="L4237" t="str">
            <v>RO</v>
          </cell>
        </row>
        <row r="4238">
          <cell r="A4238" t="str">
            <v>MSW</v>
          </cell>
          <cell r="D4238">
            <v>11</v>
          </cell>
          <cell r="G4238">
            <v>1.1399999999999999</v>
          </cell>
          <cell r="J4238">
            <v>25</v>
          </cell>
          <cell r="L4238" t="str">
            <v>RO</v>
          </cell>
        </row>
        <row r="4239">
          <cell r="A4239" t="str">
            <v>MSW</v>
          </cell>
          <cell r="D4239">
            <v>11</v>
          </cell>
          <cell r="G4239">
            <v>2.73</v>
          </cell>
          <cell r="J4239">
            <v>25</v>
          </cell>
          <cell r="L4239" t="str">
            <v>RO</v>
          </cell>
        </row>
        <row r="4240">
          <cell r="A4240" t="str">
            <v>MSW</v>
          </cell>
          <cell r="D4240">
            <v>11</v>
          </cell>
          <cell r="G4240">
            <v>4.66</v>
          </cell>
          <cell r="J4240">
            <v>25</v>
          </cell>
          <cell r="L4240" t="str">
            <v>RO</v>
          </cell>
        </row>
        <row r="4241">
          <cell r="A4241" t="str">
            <v>MSW</v>
          </cell>
          <cell r="D4241">
            <v>11</v>
          </cell>
          <cell r="G4241">
            <v>2.73</v>
          </cell>
          <cell r="J4241">
            <v>25</v>
          </cell>
          <cell r="L4241" t="str">
            <v>RO</v>
          </cell>
        </row>
        <row r="4242">
          <cell r="A4242" t="str">
            <v>MSW</v>
          </cell>
          <cell r="D4242">
            <v>12</v>
          </cell>
          <cell r="G4242">
            <v>2.84</v>
          </cell>
          <cell r="J4242">
            <v>25</v>
          </cell>
          <cell r="L4242" t="str">
            <v>RO</v>
          </cell>
        </row>
        <row r="4243">
          <cell r="A4243" t="str">
            <v>MSW</v>
          </cell>
          <cell r="D4243">
            <v>12</v>
          </cell>
          <cell r="G4243">
            <v>1.53</v>
          </cell>
          <cell r="J4243">
            <v>25</v>
          </cell>
          <cell r="L4243" t="str">
            <v>RO</v>
          </cell>
        </row>
        <row r="4244">
          <cell r="A4244" t="str">
            <v>MSW</v>
          </cell>
          <cell r="D4244">
            <v>1</v>
          </cell>
          <cell r="G4244">
            <v>1.75</v>
          </cell>
          <cell r="J4244">
            <v>25</v>
          </cell>
          <cell r="L4244" t="str">
            <v>RO</v>
          </cell>
        </row>
        <row r="4245">
          <cell r="A4245" t="str">
            <v>MSW</v>
          </cell>
          <cell r="D4245">
            <v>1</v>
          </cell>
          <cell r="G4245">
            <v>2.23</v>
          </cell>
          <cell r="J4245">
            <v>25</v>
          </cell>
          <cell r="L4245" t="str">
            <v>RO</v>
          </cell>
        </row>
        <row r="4246">
          <cell r="A4246" t="str">
            <v>MSW</v>
          </cell>
          <cell r="D4246">
            <v>1</v>
          </cell>
          <cell r="G4246">
            <v>1.34</v>
          </cell>
          <cell r="J4246">
            <v>25</v>
          </cell>
          <cell r="L4246" t="str">
            <v>RO</v>
          </cell>
        </row>
        <row r="4247">
          <cell r="A4247" t="str">
            <v>MSW</v>
          </cell>
          <cell r="D4247">
            <v>1</v>
          </cell>
          <cell r="G4247">
            <v>2.21</v>
          </cell>
          <cell r="J4247">
            <v>25</v>
          </cell>
          <cell r="L4247" t="str">
            <v>RO</v>
          </cell>
        </row>
        <row r="4248">
          <cell r="A4248" t="str">
            <v>MSW</v>
          </cell>
          <cell r="D4248">
            <v>2</v>
          </cell>
          <cell r="G4248">
            <v>1.65</v>
          </cell>
          <cell r="J4248">
            <v>25</v>
          </cell>
          <cell r="L4248" t="str">
            <v>RO</v>
          </cell>
        </row>
        <row r="4249">
          <cell r="A4249" t="str">
            <v>MSW</v>
          </cell>
          <cell r="D4249">
            <v>2</v>
          </cell>
          <cell r="G4249">
            <v>1.52</v>
          </cell>
          <cell r="J4249">
            <v>25</v>
          </cell>
          <cell r="L4249" t="str">
            <v>RO</v>
          </cell>
        </row>
        <row r="4250">
          <cell r="A4250" t="str">
            <v>MSW</v>
          </cell>
          <cell r="D4250">
            <v>2</v>
          </cell>
          <cell r="G4250">
            <v>1.31</v>
          </cell>
          <cell r="J4250">
            <v>25</v>
          </cell>
          <cell r="L4250" t="str">
            <v>RO</v>
          </cell>
        </row>
        <row r="4251">
          <cell r="A4251" t="str">
            <v>MSW</v>
          </cell>
          <cell r="D4251">
            <v>2</v>
          </cell>
          <cell r="G4251">
            <v>1.53</v>
          </cell>
          <cell r="J4251">
            <v>25</v>
          </cell>
          <cell r="L4251" t="str">
            <v>RO</v>
          </cell>
        </row>
        <row r="4252">
          <cell r="A4252" t="str">
            <v>MSW</v>
          </cell>
          <cell r="D4252">
            <v>3</v>
          </cell>
          <cell r="G4252">
            <v>1.64</v>
          </cell>
          <cell r="J4252">
            <v>25</v>
          </cell>
          <cell r="L4252" t="str">
            <v>RO</v>
          </cell>
        </row>
        <row r="4253">
          <cell r="A4253" t="str">
            <v>MSW</v>
          </cell>
          <cell r="D4253">
            <v>3</v>
          </cell>
          <cell r="G4253">
            <v>0.36</v>
          </cell>
          <cell r="J4253">
            <v>25</v>
          </cell>
          <cell r="L4253" t="str">
            <v>RO</v>
          </cell>
        </row>
        <row r="4254">
          <cell r="A4254" t="str">
            <v>MSW</v>
          </cell>
          <cell r="D4254">
            <v>3</v>
          </cell>
          <cell r="G4254">
            <v>1.75</v>
          </cell>
          <cell r="J4254">
            <v>25</v>
          </cell>
          <cell r="L4254" t="str">
            <v>RO</v>
          </cell>
        </row>
        <row r="4255">
          <cell r="A4255" t="str">
            <v>MSW</v>
          </cell>
          <cell r="D4255">
            <v>3</v>
          </cell>
          <cell r="G4255">
            <v>1.8</v>
          </cell>
          <cell r="J4255">
            <v>25</v>
          </cell>
          <cell r="L4255" t="str">
            <v>RO</v>
          </cell>
        </row>
        <row r="4256">
          <cell r="A4256" t="str">
            <v>MSW</v>
          </cell>
          <cell r="D4256">
            <v>4</v>
          </cell>
          <cell r="G4256">
            <v>1.5</v>
          </cell>
          <cell r="J4256">
            <v>25</v>
          </cell>
          <cell r="L4256" t="str">
            <v>RO</v>
          </cell>
        </row>
        <row r="4257">
          <cell r="A4257" t="str">
            <v>MSW</v>
          </cell>
          <cell r="D4257">
            <v>4</v>
          </cell>
          <cell r="G4257">
            <v>1.77</v>
          </cell>
          <cell r="J4257">
            <v>25</v>
          </cell>
          <cell r="L4257" t="str">
            <v>RO</v>
          </cell>
        </row>
        <row r="4258">
          <cell r="A4258" t="str">
            <v>MSW</v>
          </cell>
          <cell r="D4258">
            <v>4</v>
          </cell>
          <cell r="G4258">
            <v>1.18</v>
          </cell>
          <cell r="J4258">
            <v>25</v>
          </cell>
          <cell r="L4258" t="str">
            <v>RO</v>
          </cell>
        </row>
        <row r="4259">
          <cell r="A4259" t="str">
            <v>MSW</v>
          </cell>
          <cell r="D4259">
            <v>4</v>
          </cell>
          <cell r="G4259">
            <v>1.17</v>
          </cell>
          <cell r="J4259">
            <v>25</v>
          </cell>
          <cell r="L4259" t="str">
            <v>RO</v>
          </cell>
        </row>
        <row r="4260">
          <cell r="A4260" t="str">
            <v>MSW</v>
          </cell>
          <cell r="D4260">
            <v>5</v>
          </cell>
          <cell r="G4260">
            <v>1.87</v>
          </cell>
          <cell r="J4260">
            <v>25</v>
          </cell>
          <cell r="L4260" t="str">
            <v>RO</v>
          </cell>
        </row>
        <row r="4261">
          <cell r="A4261" t="str">
            <v>MSW</v>
          </cell>
          <cell r="D4261">
            <v>5</v>
          </cell>
          <cell r="G4261">
            <v>1.07</v>
          </cell>
          <cell r="J4261">
            <v>25</v>
          </cell>
          <cell r="L4261" t="str">
            <v>RO</v>
          </cell>
        </row>
        <row r="4262">
          <cell r="A4262" t="str">
            <v>MSW</v>
          </cell>
          <cell r="D4262">
            <v>5</v>
          </cell>
          <cell r="G4262">
            <v>2.69</v>
          </cell>
          <cell r="J4262">
            <v>25</v>
          </cell>
          <cell r="L4262" t="str">
            <v>RO</v>
          </cell>
        </row>
        <row r="4263">
          <cell r="A4263" t="str">
            <v>MSW</v>
          </cell>
          <cell r="D4263">
            <v>6</v>
          </cell>
          <cell r="G4263">
            <v>1.69</v>
          </cell>
          <cell r="J4263">
            <v>25</v>
          </cell>
          <cell r="L4263" t="str">
            <v>RO</v>
          </cell>
        </row>
        <row r="4264">
          <cell r="A4264" t="str">
            <v>MSW</v>
          </cell>
          <cell r="D4264">
            <v>6</v>
          </cell>
          <cell r="G4264">
            <v>1.56</v>
          </cell>
          <cell r="J4264">
            <v>25</v>
          </cell>
          <cell r="L4264" t="str">
            <v>RO</v>
          </cell>
        </row>
        <row r="4265">
          <cell r="A4265" t="str">
            <v>MSW</v>
          </cell>
          <cell r="D4265">
            <v>6</v>
          </cell>
          <cell r="G4265">
            <v>2.0499999999999998</v>
          </cell>
          <cell r="J4265">
            <v>25</v>
          </cell>
          <cell r="L4265" t="str">
            <v>RO</v>
          </cell>
        </row>
        <row r="4266">
          <cell r="A4266" t="str">
            <v>MSW</v>
          </cell>
          <cell r="D4266">
            <v>6</v>
          </cell>
          <cell r="G4266">
            <v>1.1599999999999999</v>
          </cell>
          <cell r="J4266">
            <v>25</v>
          </cell>
          <cell r="L4266" t="str">
            <v>RO</v>
          </cell>
        </row>
        <row r="4267">
          <cell r="A4267" t="str">
            <v>MSW</v>
          </cell>
          <cell r="D4267">
            <v>6</v>
          </cell>
          <cell r="G4267">
            <v>1.47</v>
          </cell>
          <cell r="J4267">
            <v>25</v>
          </cell>
          <cell r="L4267" t="str">
            <v>RO</v>
          </cell>
        </row>
        <row r="4268">
          <cell r="A4268" t="str">
            <v>MSW</v>
          </cell>
          <cell r="D4268">
            <v>7</v>
          </cell>
          <cell r="G4268">
            <v>1.72</v>
          </cell>
          <cell r="J4268">
            <v>25</v>
          </cell>
          <cell r="L4268" t="str">
            <v>RO</v>
          </cell>
        </row>
        <row r="4269">
          <cell r="A4269" t="str">
            <v>MSW</v>
          </cell>
          <cell r="D4269">
            <v>7</v>
          </cell>
          <cell r="G4269">
            <v>1.56</v>
          </cell>
          <cell r="J4269">
            <v>25</v>
          </cell>
          <cell r="L4269" t="str">
            <v>RO</v>
          </cell>
        </row>
        <row r="4270">
          <cell r="A4270" t="str">
            <v>MSW</v>
          </cell>
          <cell r="D4270">
            <v>8</v>
          </cell>
          <cell r="G4270">
            <v>1.6</v>
          </cell>
          <cell r="J4270">
            <v>25</v>
          </cell>
          <cell r="L4270" t="str">
            <v>RO</v>
          </cell>
        </row>
        <row r="4271">
          <cell r="A4271" t="str">
            <v>MSW</v>
          </cell>
          <cell r="D4271">
            <v>8</v>
          </cell>
          <cell r="G4271">
            <v>1.69</v>
          </cell>
          <cell r="J4271">
            <v>25</v>
          </cell>
          <cell r="L4271" t="str">
            <v>RO</v>
          </cell>
        </row>
        <row r="4272">
          <cell r="A4272" t="str">
            <v>RCY</v>
          </cell>
          <cell r="D4272">
            <v>8</v>
          </cell>
          <cell r="G4272">
            <v>1.03</v>
          </cell>
          <cell r="J4272">
            <v>25</v>
          </cell>
          <cell r="L4272" t="str">
            <v>RO</v>
          </cell>
        </row>
        <row r="4273">
          <cell r="A4273" t="str">
            <v>MSW</v>
          </cell>
          <cell r="D4273">
            <v>8</v>
          </cell>
          <cell r="G4273">
            <v>2.0299999999999998</v>
          </cell>
          <cell r="J4273">
            <v>25</v>
          </cell>
          <cell r="L4273" t="str">
            <v>RO</v>
          </cell>
        </row>
        <row r="4274">
          <cell r="A4274" t="str">
            <v>MSW</v>
          </cell>
          <cell r="D4274">
            <v>8</v>
          </cell>
          <cell r="G4274">
            <v>1.54</v>
          </cell>
          <cell r="J4274">
            <v>25</v>
          </cell>
          <cell r="L4274" t="str">
            <v>RO</v>
          </cell>
        </row>
        <row r="4275">
          <cell r="A4275" t="str">
            <v>MSW</v>
          </cell>
          <cell r="D4275">
            <v>9</v>
          </cell>
          <cell r="G4275">
            <v>1.46</v>
          </cell>
          <cell r="J4275">
            <v>25</v>
          </cell>
          <cell r="L4275" t="str">
            <v>RO</v>
          </cell>
        </row>
        <row r="4276">
          <cell r="A4276" t="str">
            <v>MSW</v>
          </cell>
          <cell r="D4276">
            <v>9</v>
          </cell>
          <cell r="G4276">
            <v>2.1800000000000002</v>
          </cell>
          <cell r="J4276">
            <v>25</v>
          </cell>
          <cell r="L4276" t="str">
            <v>RO</v>
          </cell>
        </row>
        <row r="4277">
          <cell r="A4277" t="str">
            <v>MSW</v>
          </cell>
          <cell r="D4277">
            <v>9</v>
          </cell>
          <cell r="G4277">
            <v>1.96</v>
          </cell>
          <cell r="J4277">
            <v>25</v>
          </cell>
          <cell r="L4277" t="str">
            <v>RO</v>
          </cell>
        </row>
        <row r="4278">
          <cell r="A4278" t="str">
            <v>MSW</v>
          </cell>
          <cell r="D4278">
            <v>9</v>
          </cell>
          <cell r="G4278">
            <v>1.98</v>
          </cell>
          <cell r="J4278">
            <v>25</v>
          </cell>
          <cell r="L4278" t="str">
            <v>RO</v>
          </cell>
        </row>
        <row r="4279">
          <cell r="A4279" t="str">
            <v>MSW</v>
          </cell>
          <cell r="D4279">
            <v>9</v>
          </cell>
          <cell r="G4279">
            <v>1.37</v>
          </cell>
          <cell r="J4279">
            <v>25</v>
          </cell>
          <cell r="L4279" t="str">
            <v>RO</v>
          </cell>
        </row>
        <row r="4280">
          <cell r="A4280" t="str">
            <v>MSW</v>
          </cell>
          <cell r="D4280">
            <v>10</v>
          </cell>
          <cell r="G4280">
            <v>1.66</v>
          </cell>
          <cell r="J4280">
            <v>25</v>
          </cell>
          <cell r="L4280" t="str">
            <v>RO</v>
          </cell>
        </row>
        <row r="4281">
          <cell r="A4281" t="str">
            <v>MSW</v>
          </cell>
          <cell r="D4281">
            <v>10</v>
          </cell>
          <cell r="G4281">
            <v>2.44</v>
          </cell>
          <cell r="J4281">
            <v>25</v>
          </cell>
          <cell r="L4281" t="str">
            <v>RO</v>
          </cell>
        </row>
        <row r="4282">
          <cell r="A4282" t="str">
            <v>MSW</v>
          </cell>
          <cell r="D4282">
            <v>10</v>
          </cell>
          <cell r="G4282">
            <v>2.92</v>
          </cell>
          <cell r="J4282">
            <v>25</v>
          </cell>
          <cell r="L4282" t="str">
            <v>RO</v>
          </cell>
        </row>
        <row r="4283">
          <cell r="A4283" t="str">
            <v>MSW</v>
          </cell>
          <cell r="D4283">
            <v>10</v>
          </cell>
          <cell r="G4283">
            <v>2.4</v>
          </cell>
          <cell r="J4283">
            <v>25</v>
          </cell>
          <cell r="L4283" t="str">
            <v>RO</v>
          </cell>
        </row>
        <row r="4284">
          <cell r="A4284" t="str">
            <v>MSW</v>
          </cell>
          <cell r="D4284">
            <v>10</v>
          </cell>
          <cell r="G4284">
            <v>2.19</v>
          </cell>
          <cell r="J4284">
            <v>25</v>
          </cell>
          <cell r="L4284" t="str">
            <v>RO</v>
          </cell>
        </row>
        <row r="4285">
          <cell r="A4285" t="str">
            <v>MSW</v>
          </cell>
          <cell r="D4285">
            <v>11</v>
          </cell>
          <cell r="G4285">
            <v>1.67</v>
          </cell>
          <cell r="J4285">
            <v>25</v>
          </cell>
          <cell r="L4285" t="str">
            <v>RO</v>
          </cell>
        </row>
        <row r="4286">
          <cell r="A4286" t="str">
            <v>MSW</v>
          </cell>
          <cell r="D4286">
            <v>11</v>
          </cell>
          <cell r="G4286">
            <v>0.66</v>
          </cell>
          <cell r="J4286">
            <v>25</v>
          </cell>
          <cell r="L4286" t="str">
            <v>RO</v>
          </cell>
        </row>
        <row r="4287">
          <cell r="A4287" t="str">
            <v>MSW</v>
          </cell>
          <cell r="D4287">
            <v>11</v>
          </cell>
          <cell r="G4287">
            <v>2.09</v>
          </cell>
          <cell r="J4287">
            <v>25</v>
          </cell>
          <cell r="L4287" t="str">
            <v>RO</v>
          </cell>
        </row>
        <row r="4288">
          <cell r="A4288" t="str">
            <v>MSW</v>
          </cell>
          <cell r="D4288">
            <v>11</v>
          </cell>
          <cell r="G4288">
            <v>2.25</v>
          </cell>
          <cell r="J4288">
            <v>25</v>
          </cell>
          <cell r="L4288" t="str">
            <v>RO</v>
          </cell>
        </row>
        <row r="4289">
          <cell r="A4289" t="str">
            <v>MSW</v>
          </cell>
          <cell r="D4289">
            <v>12</v>
          </cell>
          <cell r="G4289">
            <v>3.76</v>
          </cell>
          <cell r="J4289">
            <v>25</v>
          </cell>
          <cell r="L4289" t="str">
            <v>RO</v>
          </cell>
        </row>
        <row r="4290">
          <cell r="A4290" t="str">
            <v>MSW</v>
          </cell>
          <cell r="D4290">
            <v>12</v>
          </cell>
          <cell r="G4290">
            <v>1.71</v>
          </cell>
          <cell r="J4290">
            <v>25</v>
          </cell>
          <cell r="L4290" t="str">
            <v>RO</v>
          </cell>
        </row>
        <row r="4291">
          <cell r="A4291" t="str">
            <v>MSW</v>
          </cell>
          <cell r="D4291">
            <v>12</v>
          </cell>
          <cell r="G4291">
            <v>3.35</v>
          </cell>
          <cell r="J4291">
            <v>25</v>
          </cell>
          <cell r="L4291" t="str">
            <v>RO</v>
          </cell>
        </row>
        <row r="4292">
          <cell r="A4292" t="str">
            <v>MSW</v>
          </cell>
          <cell r="D4292">
            <v>12</v>
          </cell>
          <cell r="G4292">
            <v>3.3</v>
          </cell>
          <cell r="J4292">
            <v>25</v>
          </cell>
          <cell r="L4292" t="str">
            <v>RO</v>
          </cell>
        </row>
        <row r="4293">
          <cell r="A4293" t="str">
            <v>MSW</v>
          </cell>
          <cell r="D4293">
            <v>1</v>
          </cell>
          <cell r="G4293">
            <v>2.5099999999999998</v>
          </cell>
          <cell r="J4293">
            <v>25</v>
          </cell>
          <cell r="L4293" t="str">
            <v>RO</v>
          </cell>
        </row>
        <row r="4294">
          <cell r="A4294" t="str">
            <v>MSW</v>
          </cell>
          <cell r="D4294">
            <v>1</v>
          </cell>
          <cell r="G4294">
            <v>0.83</v>
          </cell>
          <cell r="J4294">
            <v>25</v>
          </cell>
          <cell r="L4294" t="str">
            <v>RO</v>
          </cell>
        </row>
        <row r="4295">
          <cell r="A4295" t="str">
            <v>MSW</v>
          </cell>
          <cell r="D4295">
            <v>1</v>
          </cell>
          <cell r="G4295">
            <v>1.76</v>
          </cell>
          <cell r="J4295">
            <v>25</v>
          </cell>
          <cell r="L4295" t="str">
            <v>RO</v>
          </cell>
        </row>
        <row r="4296">
          <cell r="A4296" t="str">
            <v>MSW</v>
          </cell>
          <cell r="D4296">
            <v>1</v>
          </cell>
          <cell r="G4296">
            <v>0.37</v>
          </cell>
          <cell r="J4296">
            <v>25</v>
          </cell>
          <cell r="L4296" t="str">
            <v>RO</v>
          </cell>
        </row>
        <row r="4297">
          <cell r="A4297" t="str">
            <v>MSW</v>
          </cell>
          <cell r="D4297">
            <v>1</v>
          </cell>
          <cell r="G4297">
            <v>2.67</v>
          </cell>
          <cell r="J4297">
            <v>25</v>
          </cell>
          <cell r="L4297" t="str">
            <v>RO</v>
          </cell>
        </row>
        <row r="4298">
          <cell r="A4298" t="str">
            <v>MSW</v>
          </cell>
          <cell r="D4298">
            <v>1</v>
          </cell>
          <cell r="G4298">
            <v>0.88</v>
          </cell>
          <cell r="J4298">
            <v>25</v>
          </cell>
          <cell r="L4298" t="str">
            <v>RO</v>
          </cell>
        </row>
        <row r="4299">
          <cell r="A4299" t="str">
            <v>MSW</v>
          </cell>
          <cell r="D4299">
            <v>1</v>
          </cell>
          <cell r="G4299">
            <v>1.31</v>
          </cell>
          <cell r="J4299">
            <v>25</v>
          </cell>
          <cell r="L4299" t="str">
            <v>RO</v>
          </cell>
        </row>
        <row r="4300">
          <cell r="A4300" t="str">
            <v>MSW</v>
          </cell>
          <cell r="D4300">
            <v>1</v>
          </cell>
          <cell r="G4300">
            <v>1.1599999999999999</v>
          </cell>
          <cell r="J4300">
            <v>25</v>
          </cell>
          <cell r="L4300" t="str">
            <v>RO</v>
          </cell>
        </row>
        <row r="4301">
          <cell r="A4301" t="str">
            <v>MSW</v>
          </cell>
          <cell r="D4301">
            <v>1</v>
          </cell>
          <cell r="G4301">
            <v>1.08</v>
          </cell>
          <cell r="J4301">
            <v>25</v>
          </cell>
          <cell r="L4301" t="str">
            <v>RO</v>
          </cell>
        </row>
        <row r="4302">
          <cell r="A4302" t="str">
            <v>MSW</v>
          </cell>
          <cell r="D4302">
            <v>2</v>
          </cell>
          <cell r="G4302">
            <v>2.64</v>
          </cell>
          <cell r="J4302">
            <v>25</v>
          </cell>
          <cell r="L4302" t="str">
            <v>RO</v>
          </cell>
        </row>
        <row r="4303">
          <cell r="A4303" t="str">
            <v>RCY</v>
          </cell>
          <cell r="D4303">
            <v>2</v>
          </cell>
          <cell r="G4303">
            <v>0.63</v>
          </cell>
          <cell r="J4303">
            <v>25</v>
          </cell>
          <cell r="L4303" t="str">
            <v>RO</v>
          </cell>
        </row>
        <row r="4304">
          <cell r="A4304" t="str">
            <v>MSW</v>
          </cell>
          <cell r="D4304">
            <v>2</v>
          </cell>
          <cell r="G4304">
            <v>0.99</v>
          </cell>
          <cell r="J4304">
            <v>25</v>
          </cell>
          <cell r="L4304" t="str">
            <v>RO</v>
          </cell>
        </row>
        <row r="4305">
          <cell r="A4305" t="str">
            <v>MSW</v>
          </cell>
          <cell r="D4305">
            <v>2</v>
          </cell>
          <cell r="G4305">
            <v>0.94</v>
          </cell>
          <cell r="J4305">
            <v>25</v>
          </cell>
          <cell r="L4305" t="str">
            <v>RO</v>
          </cell>
        </row>
        <row r="4306">
          <cell r="A4306" t="str">
            <v>MSW</v>
          </cell>
          <cell r="D4306">
            <v>2</v>
          </cell>
          <cell r="G4306">
            <v>1.18</v>
          </cell>
          <cell r="J4306">
            <v>25</v>
          </cell>
          <cell r="L4306" t="str">
            <v>RO</v>
          </cell>
        </row>
        <row r="4307">
          <cell r="A4307" t="str">
            <v>MSW</v>
          </cell>
          <cell r="D4307">
            <v>2</v>
          </cell>
          <cell r="G4307">
            <v>2.06</v>
          </cell>
          <cell r="J4307">
            <v>25</v>
          </cell>
          <cell r="L4307" t="str">
            <v>RO</v>
          </cell>
        </row>
        <row r="4308">
          <cell r="A4308" t="str">
            <v>MSW</v>
          </cell>
          <cell r="D4308">
            <v>2</v>
          </cell>
          <cell r="G4308">
            <v>1</v>
          </cell>
          <cell r="J4308">
            <v>25</v>
          </cell>
          <cell r="L4308" t="str">
            <v>RO</v>
          </cell>
        </row>
        <row r="4309">
          <cell r="A4309" t="str">
            <v>MSW</v>
          </cell>
          <cell r="D4309">
            <v>2</v>
          </cell>
          <cell r="G4309">
            <v>1.48</v>
          </cell>
          <cell r="J4309">
            <v>25</v>
          </cell>
          <cell r="L4309" t="str">
            <v>RO</v>
          </cell>
        </row>
        <row r="4310">
          <cell r="A4310" t="str">
            <v>MSW</v>
          </cell>
          <cell r="D4310">
            <v>2</v>
          </cell>
          <cell r="G4310">
            <v>1.83</v>
          </cell>
          <cell r="J4310">
            <v>25</v>
          </cell>
          <cell r="L4310" t="str">
            <v>RO</v>
          </cell>
        </row>
        <row r="4311">
          <cell r="A4311" t="str">
            <v>MSW</v>
          </cell>
          <cell r="D4311">
            <v>2</v>
          </cell>
          <cell r="G4311">
            <v>0.73</v>
          </cell>
          <cell r="J4311">
            <v>25</v>
          </cell>
          <cell r="L4311" t="str">
            <v>RO</v>
          </cell>
        </row>
        <row r="4312">
          <cell r="A4312" t="str">
            <v>MSW</v>
          </cell>
          <cell r="D4312">
            <v>2</v>
          </cell>
          <cell r="G4312">
            <v>2.38</v>
          </cell>
          <cell r="J4312">
            <v>25</v>
          </cell>
          <cell r="L4312" t="str">
            <v>RO</v>
          </cell>
        </row>
        <row r="4313">
          <cell r="A4313" t="str">
            <v>MSW</v>
          </cell>
          <cell r="D4313">
            <v>3</v>
          </cell>
          <cell r="G4313">
            <v>1.59</v>
          </cell>
          <cell r="J4313">
            <v>25</v>
          </cell>
          <cell r="L4313" t="str">
            <v>RO</v>
          </cell>
        </row>
        <row r="4314">
          <cell r="A4314" t="str">
            <v>MSW</v>
          </cell>
          <cell r="D4314">
            <v>3</v>
          </cell>
          <cell r="G4314">
            <v>1.89</v>
          </cell>
          <cell r="J4314">
            <v>25</v>
          </cell>
          <cell r="L4314" t="str">
            <v>RO</v>
          </cell>
        </row>
        <row r="4315">
          <cell r="A4315" t="str">
            <v>MSW</v>
          </cell>
          <cell r="D4315">
            <v>3</v>
          </cell>
          <cell r="G4315">
            <v>2.02</v>
          </cell>
          <cell r="J4315">
            <v>25</v>
          </cell>
          <cell r="L4315" t="str">
            <v>RO</v>
          </cell>
        </row>
        <row r="4316">
          <cell r="A4316" t="str">
            <v>MSW</v>
          </cell>
          <cell r="D4316">
            <v>3</v>
          </cell>
          <cell r="G4316">
            <v>0.63</v>
          </cell>
          <cell r="J4316">
            <v>25</v>
          </cell>
          <cell r="L4316" t="str">
            <v>RO</v>
          </cell>
        </row>
        <row r="4317">
          <cell r="A4317" t="str">
            <v>RCY</v>
          </cell>
          <cell r="D4317">
            <v>3</v>
          </cell>
          <cell r="G4317">
            <v>1.07</v>
          </cell>
          <cell r="J4317">
            <v>25</v>
          </cell>
          <cell r="L4317" t="str">
            <v>RO</v>
          </cell>
        </row>
        <row r="4318">
          <cell r="A4318" t="str">
            <v>MSW</v>
          </cell>
          <cell r="D4318">
            <v>3</v>
          </cell>
          <cell r="G4318">
            <v>2.65</v>
          </cell>
          <cell r="J4318">
            <v>25</v>
          </cell>
          <cell r="L4318" t="str">
            <v>RO</v>
          </cell>
        </row>
        <row r="4319">
          <cell r="A4319" t="str">
            <v>MSW</v>
          </cell>
          <cell r="D4319">
            <v>3</v>
          </cell>
          <cell r="G4319">
            <v>1.28</v>
          </cell>
          <cell r="J4319">
            <v>25</v>
          </cell>
          <cell r="L4319" t="str">
            <v>RO</v>
          </cell>
        </row>
        <row r="4320">
          <cell r="A4320" t="str">
            <v>MSW</v>
          </cell>
          <cell r="D4320">
            <v>3</v>
          </cell>
          <cell r="G4320">
            <v>0.85</v>
          </cell>
          <cell r="J4320">
            <v>25</v>
          </cell>
          <cell r="L4320" t="str">
            <v>RO</v>
          </cell>
        </row>
        <row r="4321">
          <cell r="A4321" t="str">
            <v>MSW</v>
          </cell>
          <cell r="D4321">
            <v>3</v>
          </cell>
          <cell r="G4321">
            <v>0.95</v>
          </cell>
          <cell r="J4321">
            <v>25</v>
          </cell>
          <cell r="L4321" t="str">
            <v>RO</v>
          </cell>
        </row>
        <row r="4322">
          <cell r="A4322" t="str">
            <v>MSW</v>
          </cell>
          <cell r="D4322">
            <v>3</v>
          </cell>
          <cell r="G4322">
            <v>0.95</v>
          </cell>
          <cell r="J4322">
            <v>25</v>
          </cell>
          <cell r="L4322" t="str">
            <v>RO</v>
          </cell>
        </row>
        <row r="4323">
          <cell r="A4323" t="str">
            <v>MSW</v>
          </cell>
          <cell r="D4323">
            <v>3</v>
          </cell>
          <cell r="G4323">
            <v>3.13</v>
          </cell>
          <cell r="J4323">
            <v>25</v>
          </cell>
          <cell r="L4323" t="str">
            <v>RO</v>
          </cell>
        </row>
        <row r="4324">
          <cell r="A4324" t="str">
            <v>MSW</v>
          </cell>
          <cell r="D4324">
            <v>4</v>
          </cell>
          <cell r="G4324">
            <v>1.9</v>
          </cell>
          <cell r="J4324">
            <v>25</v>
          </cell>
          <cell r="L4324" t="str">
            <v>RO</v>
          </cell>
        </row>
        <row r="4325">
          <cell r="A4325" t="str">
            <v>MSW</v>
          </cell>
          <cell r="D4325">
            <v>4</v>
          </cell>
          <cell r="G4325">
            <v>1.48</v>
          </cell>
          <cell r="J4325">
            <v>25</v>
          </cell>
          <cell r="L4325" t="str">
            <v>RO</v>
          </cell>
        </row>
        <row r="4326">
          <cell r="A4326" t="str">
            <v>MSW</v>
          </cell>
          <cell r="D4326">
            <v>4</v>
          </cell>
          <cell r="G4326">
            <v>1.1000000000000001</v>
          </cell>
          <cell r="J4326">
            <v>25</v>
          </cell>
          <cell r="L4326" t="str">
            <v>RO</v>
          </cell>
        </row>
        <row r="4327">
          <cell r="A4327" t="str">
            <v>MSW</v>
          </cell>
          <cell r="D4327">
            <v>4</v>
          </cell>
          <cell r="G4327">
            <v>0.75</v>
          </cell>
          <cell r="J4327">
            <v>25</v>
          </cell>
          <cell r="L4327" t="str">
            <v>RO</v>
          </cell>
        </row>
        <row r="4328">
          <cell r="A4328" t="str">
            <v>MSW</v>
          </cell>
          <cell r="D4328">
            <v>5</v>
          </cell>
          <cell r="G4328">
            <v>1.02</v>
          </cell>
          <cell r="J4328">
            <v>25</v>
          </cell>
          <cell r="L4328" t="str">
            <v>RO</v>
          </cell>
        </row>
        <row r="4329">
          <cell r="A4329" t="str">
            <v>MSW</v>
          </cell>
          <cell r="D4329">
            <v>5</v>
          </cell>
          <cell r="G4329">
            <v>0.79</v>
          </cell>
          <cell r="J4329">
            <v>25</v>
          </cell>
          <cell r="L4329" t="str">
            <v>RO</v>
          </cell>
        </row>
        <row r="4330">
          <cell r="A4330" t="str">
            <v>MSW</v>
          </cell>
          <cell r="D4330">
            <v>5</v>
          </cell>
          <cell r="G4330">
            <v>1.68</v>
          </cell>
          <cell r="J4330">
            <v>25</v>
          </cell>
          <cell r="L4330" t="str">
            <v>RO</v>
          </cell>
        </row>
        <row r="4331">
          <cell r="A4331" t="str">
            <v>MSW</v>
          </cell>
          <cell r="D4331">
            <v>5</v>
          </cell>
          <cell r="G4331">
            <v>1.21</v>
          </cell>
          <cell r="J4331">
            <v>25</v>
          </cell>
          <cell r="L4331" t="str">
            <v>RO</v>
          </cell>
        </row>
        <row r="4332">
          <cell r="A4332" t="str">
            <v>MSW</v>
          </cell>
          <cell r="D4332">
            <v>5</v>
          </cell>
          <cell r="G4332">
            <v>0.98</v>
          </cell>
          <cell r="J4332">
            <v>25</v>
          </cell>
          <cell r="L4332" t="str">
            <v>RO</v>
          </cell>
        </row>
        <row r="4333">
          <cell r="A4333" t="str">
            <v>MSW</v>
          </cell>
          <cell r="D4333">
            <v>5</v>
          </cell>
          <cell r="G4333">
            <v>2.41</v>
          </cell>
          <cell r="J4333">
            <v>25</v>
          </cell>
          <cell r="L4333" t="str">
            <v>RO</v>
          </cell>
        </row>
        <row r="4334">
          <cell r="A4334" t="str">
            <v>MSW</v>
          </cell>
          <cell r="D4334">
            <v>5</v>
          </cell>
          <cell r="G4334">
            <v>1.46</v>
          </cell>
          <cell r="J4334">
            <v>25</v>
          </cell>
          <cell r="L4334" t="str">
            <v>RO</v>
          </cell>
        </row>
        <row r="4335">
          <cell r="A4335" t="str">
            <v>MSW</v>
          </cell>
          <cell r="D4335">
            <v>5</v>
          </cell>
          <cell r="G4335">
            <v>2.2999999999999998</v>
          </cell>
          <cell r="J4335">
            <v>25</v>
          </cell>
          <cell r="L4335" t="str">
            <v>RO</v>
          </cell>
        </row>
        <row r="4336">
          <cell r="A4336" t="str">
            <v>MSW</v>
          </cell>
          <cell r="D4336">
            <v>5</v>
          </cell>
          <cell r="G4336">
            <v>0.79</v>
          </cell>
          <cell r="J4336">
            <v>25</v>
          </cell>
          <cell r="L4336" t="str">
            <v>RO</v>
          </cell>
        </row>
        <row r="4337">
          <cell r="A4337" t="str">
            <v>MSW</v>
          </cell>
          <cell r="D4337">
            <v>5</v>
          </cell>
          <cell r="G4337">
            <v>2.31</v>
          </cell>
          <cell r="J4337">
            <v>25</v>
          </cell>
          <cell r="L4337" t="str">
            <v>RO</v>
          </cell>
        </row>
        <row r="4338">
          <cell r="A4338" t="str">
            <v>MSW</v>
          </cell>
          <cell r="D4338">
            <v>6</v>
          </cell>
          <cell r="G4338">
            <v>3.39</v>
          </cell>
          <cell r="J4338">
            <v>25</v>
          </cell>
          <cell r="L4338" t="str">
            <v>RO</v>
          </cell>
        </row>
        <row r="4339">
          <cell r="A4339" t="str">
            <v>MSW</v>
          </cell>
          <cell r="D4339">
            <v>6</v>
          </cell>
          <cell r="G4339">
            <v>1.37</v>
          </cell>
          <cell r="J4339">
            <v>25</v>
          </cell>
          <cell r="L4339" t="str">
            <v>RO</v>
          </cell>
        </row>
        <row r="4340">
          <cell r="A4340" t="str">
            <v>MSW</v>
          </cell>
          <cell r="D4340">
            <v>6</v>
          </cell>
          <cell r="G4340">
            <v>1.54</v>
          </cell>
          <cell r="J4340">
            <v>25</v>
          </cell>
          <cell r="L4340" t="str">
            <v>RO</v>
          </cell>
        </row>
        <row r="4341">
          <cell r="A4341" t="str">
            <v>MSW</v>
          </cell>
          <cell r="D4341">
            <v>6</v>
          </cell>
          <cell r="G4341">
            <v>1.5</v>
          </cell>
          <cell r="J4341">
            <v>25</v>
          </cell>
          <cell r="L4341" t="str">
            <v>RO</v>
          </cell>
        </row>
        <row r="4342">
          <cell r="A4342" t="str">
            <v>MSW</v>
          </cell>
          <cell r="D4342">
            <v>6</v>
          </cell>
          <cell r="G4342">
            <v>1.72</v>
          </cell>
          <cell r="J4342">
            <v>25</v>
          </cell>
          <cell r="L4342" t="str">
            <v>RO</v>
          </cell>
        </row>
        <row r="4343">
          <cell r="A4343" t="str">
            <v>MSW</v>
          </cell>
          <cell r="D4343">
            <v>6</v>
          </cell>
          <cell r="G4343">
            <v>2</v>
          </cell>
          <cell r="J4343">
            <v>25</v>
          </cell>
          <cell r="L4343" t="str">
            <v>RO</v>
          </cell>
        </row>
        <row r="4344">
          <cell r="A4344" t="str">
            <v>MSW</v>
          </cell>
          <cell r="D4344">
            <v>6</v>
          </cell>
          <cell r="G4344">
            <v>1.46</v>
          </cell>
          <cell r="J4344">
            <v>25</v>
          </cell>
          <cell r="L4344" t="str">
            <v>RO</v>
          </cell>
        </row>
        <row r="4345">
          <cell r="A4345" t="str">
            <v>MSW</v>
          </cell>
          <cell r="D4345">
            <v>6</v>
          </cell>
          <cell r="G4345">
            <v>0.84</v>
          </cell>
          <cell r="J4345">
            <v>25</v>
          </cell>
          <cell r="L4345" t="str">
            <v>RO</v>
          </cell>
        </row>
        <row r="4346">
          <cell r="A4346" t="str">
            <v>MSW</v>
          </cell>
          <cell r="D4346">
            <v>6</v>
          </cell>
          <cell r="G4346">
            <v>0.88</v>
          </cell>
          <cell r="J4346">
            <v>25</v>
          </cell>
          <cell r="L4346" t="str">
            <v>RO</v>
          </cell>
        </row>
        <row r="4347">
          <cell r="A4347" t="str">
            <v>MSW</v>
          </cell>
          <cell r="D4347">
            <v>6</v>
          </cell>
          <cell r="G4347">
            <v>1.88</v>
          </cell>
          <cell r="J4347">
            <v>25</v>
          </cell>
          <cell r="L4347" t="str">
            <v>RO</v>
          </cell>
        </row>
        <row r="4348">
          <cell r="A4348" t="str">
            <v>MSW</v>
          </cell>
          <cell r="D4348">
            <v>6</v>
          </cell>
          <cell r="G4348">
            <v>0.96</v>
          </cell>
          <cell r="J4348">
            <v>25</v>
          </cell>
          <cell r="L4348" t="str">
            <v>RO</v>
          </cell>
        </row>
        <row r="4349">
          <cell r="A4349" t="str">
            <v>MSW</v>
          </cell>
          <cell r="D4349">
            <v>6</v>
          </cell>
          <cell r="G4349">
            <v>1.59</v>
          </cell>
          <cell r="J4349">
            <v>25</v>
          </cell>
          <cell r="L4349" t="str">
            <v>RO</v>
          </cell>
        </row>
        <row r="4350">
          <cell r="A4350" t="str">
            <v>MSW</v>
          </cell>
          <cell r="D4350">
            <v>7</v>
          </cell>
          <cell r="G4350">
            <v>1.53</v>
          </cell>
          <cell r="J4350">
            <v>25</v>
          </cell>
          <cell r="L4350" t="str">
            <v>RO</v>
          </cell>
        </row>
        <row r="4351">
          <cell r="A4351" t="str">
            <v>MSW</v>
          </cell>
          <cell r="D4351">
            <v>7</v>
          </cell>
          <cell r="G4351">
            <v>2.5099999999999998</v>
          </cell>
          <cell r="J4351">
            <v>25</v>
          </cell>
          <cell r="L4351" t="str">
            <v>RO</v>
          </cell>
        </row>
        <row r="4352">
          <cell r="A4352" t="str">
            <v>MSW</v>
          </cell>
          <cell r="D4352">
            <v>7</v>
          </cell>
          <cell r="G4352">
            <v>1.59</v>
          </cell>
          <cell r="J4352">
            <v>25</v>
          </cell>
          <cell r="L4352" t="str">
            <v>RO</v>
          </cell>
        </row>
        <row r="4353">
          <cell r="A4353" t="str">
            <v>MSW</v>
          </cell>
          <cell r="D4353">
            <v>7</v>
          </cell>
          <cell r="G4353">
            <v>1.32</v>
          </cell>
          <cell r="J4353">
            <v>25</v>
          </cell>
          <cell r="L4353" t="str">
            <v>RO</v>
          </cell>
        </row>
        <row r="4354">
          <cell r="A4354" t="str">
            <v>MSW</v>
          </cell>
          <cell r="D4354">
            <v>7</v>
          </cell>
          <cell r="G4354">
            <v>2.8</v>
          </cell>
          <cell r="J4354">
            <v>25</v>
          </cell>
          <cell r="L4354" t="str">
            <v>RO</v>
          </cell>
        </row>
        <row r="4355">
          <cell r="A4355" t="str">
            <v>MSW</v>
          </cell>
          <cell r="D4355">
            <v>7</v>
          </cell>
          <cell r="G4355">
            <v>0.74</v>
          </cell>
          <cell r="J4355">
            <v>25</v>
          </cell>
          <cell r="L4355" t="str">
            <v>RO</v>
          </cell>
        </row>
        <row r="4356">
          <cell r="A4356" t="str">
            <v>MSW</v>
          </cell>
          <cell r="D4356">
            <v>7</v>
          </cell>
          <cell r="G4356">
            <v>1.74</v>
          </cell>
          <cell r="J4356">
            <v>25</v>
          </cell>
          <cell r="L4356" t="str">
            <v>RO</v>
          </cell>
        </row>
        <row r="4357">
          <cell r="A4357" t="str">
            <v>MSW</v>
          </cell>
          <cell r="D4357">
            <v>7</v>
          </cell>
          <cell r="G4357">
            <v>1.45</v>
          </cell>
          <cell r="J4357">
            <v>25</v>
          </cell>
          <cell r="L4357" t="str">
            <v>RO</v>
          </cell>
        </row>
        <row r="4358">
          <cell r="A4358" t="str">
            <v>MSW</v>
          </cell>
          <cell r="D4358">
            <v>7</v>
          </cell>
          <cell r="G4358">
            <v>1.64</v>
          </cell>
          <cell r="J4358">
            <v>25</v>
          </cell>
          <cell r="L4358" t="str">
            <v>RO</v>
          </cell>
        </row>
        <row r="4359">
          <cell r="A4359" t="str">
            <v>MSW</v>
          </cell>
          <cell r="D4359">
            <v>7</v>
          </cell>
          <cell r="G4359">
            <v>1.55</v>
          </cell>
          <cell r="J4359">
            <v>25</v>
          </cell>
          <cell r="L4359" t="str">
            <v>RO</v>
          </cell>
        </row>
        <row r="4360">
          <cell r="A4360" t="str">
            <v>MSW</v>
          </cell>
          <cell r="D4360">
            <v>8</v>
          </cell>
          <cell r="G4360">
            <v>2.0299999999999998</v>
          </cell>
          <cell r="J4360">
            <v>25</v>
          </cell>
          <cell r="L4360" t="str">
            <v>RO</v>
          </cell>
        </row>
        <row r="4361">
          <cell r="A4361" t="str">
            <v>MSW</v>
          </cell>
          <cell r="D4361">
            <v>8</v>
          </cell>
          <cell r="G4361">
            <v>2.16</v>
          </cell>
          <cell r="J4361">
            <v>25</v>
          </cell>
          <cell r="L4361" t="str">
            <v>RO</v>
          </cell>
        </row>
        <row r="4362">
          <cell r="A4362" t="str">
            <v>MSW</v>
          </cell>
          <cell r="D4362">
            <v>8</v>
          </cell>
          <cell r="G4362">
            <v>1.84</v>
          </cell>
          <cell r="J4362">
            <v>25</v>
          </cell>
          <cell r="L4362" t="str">
            <v>RO</v>
          </cell>
        </row>
        <row r="4363">
          <cell r="A4363" t="str">
            <v>MSW</v>
          </cell>
          <cell r="D4363">
            <v>8</v>
          </cell>
          <cell r="G4363">
            <v>1.36</v>
          </cell>
          <cell r="J4363">
            <v>25</v>
          </cell>
          <cell r="L4363" t="str">
            <v>RO</v>
          </cell>
        </row>
        <row r="4364">
          <cell r="A4364" t="str">
            <v>MSW</v>
          </cell>
          <cell r="D4364">
            <v>8</v>
          </cell>
          <cell r="G4364">
            <v>2.04</v>
          </cell>
          <cell r="J4364">
            <v>25</v>
          </cell>
          <cell r="L4364" t="str">
            <v>RO</v>
          </cell>
        </row>
        <row r="4365">
          <cell r="A4365" t="str">
            <v>MSW</v>
          </cell>
          <cell r="D4365">
            <v>8</v>
          </cell>
          <cell r="G4365">
            <v>0.9</v>
          </cell>
          <cell r="J4365">
            <v>25</v>
          </cell>
          <cell r="L4365" t="str">
            <v>RO</v>
          </cell>
        </row>
        <row r="4366">
          <cell r="A4366" t="str">
            <v>MSW</v>
          </cell>
          <cell r="D4366">
            <v>8</v>
          </cell>
          <cell r="G4366">
            <v>1.67</v>
          </cell>
          <cell r="J4366">
            <v>25</v>
          </cell>
          <cell r="L4366" t="str">
            <v>RO</v>
          </cell>
        </row>
        <row r="4367">
          <cell r="A4367" t="str">
            <v>MSW</v>
          </cell>
          <cell r="D4367">
            <v>8</v>
          </cell>
          <cell r="G4367">
            <v>1.1499999999999999</v>
          </cell>
          <cell r="J4367">
            <v>25</v>
          </cell>
          <cell r="L4367" t="str">
            <v>RO</v>
          </cell>
        </row>
        <row r="4368">
          <cell r="A4368" t="str">
            <v>MSW</v>
          </cell>
          <cell r="D4368">
            <v>9</v>
          </cell>
          <cell r="G4368">
            <v>1.3</v>
          </cell>
          <cell r="J4368">
            <v>25</v>
          </cell>
          <cell r="L4368" t="str">
            <v>RO</v>
          </cell>
        </row>
        <row r="4369">
          <cell r="A4369" t="str">
            <v>MSW</v>
          </cell>
          <cell r="D4369">
            <v>9</v>
          </cell>
          <cell r="G4369">
            <v>1.25</v>
          </cell>
          <cell r="J4369">
            <v>25</v>
          </cell>
          <cell r="L4369" t="str">
            <v>RO</v>
          </cell>
        </row>
        <row r="4370">
          <cell r="A4370" t="str">
            <v>MSW</v>
          </cell>
          <cell r="D4370">
            <v>9</v>
          </cell>
          <cell r="G4370">
            <v>1.18</v>
          </cell>
          <cell r="J4370">
            <v>25</v>
          </cell>
          <cell r="L4370" t="str">
            <v>RO</v>
          </cell>
        </row>
        <row r="4371">
          <cell r="A4371" t="str">
            <v>MSW</v>
          </cell>
          <cell r="D4371">
            <v>9</v>
          </cell>
          <cell r="G4371">
            <v>3.16</v>
          </cell>
          <cell r="J4371">
            <v>25</v>
          </cell>
          <cell r="L4371" t="str">
            <v>RO</v>
          </cell>
        </row>
        <row r="4372">
          <cell r="A4372" t="str">
            <v>MSW</v>
          </cell>
          <cell r="D4372">
            <v>9</v>
          </cell>
          <cell r="G4372">
            <v>2.06</v>
          </cell>
          <cell r="J4372">
            <v>25</v>
          </cell>
          <cell r="L4372" t="str">
            <v>RO</v>
          </cell>
        </row>
        <row r="4373">
          <cell r="A4373" t="str">
            <v>MSW</v>
          </cell>
          <cell r="D4373">
            <v>9</v>
          </cell>
          <cell r="G4373">
            <v>1.05</v>
          </cell>
          <cell r="J4373">
            <v>25</v>
          </cell>
          <cell r="L4373" t="str">
            <v>RO</v>
          </cell>
        </row>
        <row r="4374">
          <cell r="A4374" t="str">
            <v>MSW</v>
          </cell>
          <cell r="D4374">
            <v>9</v>
          </cell>
          <cell r="G4374">
            <v>2.16</v>
          </cell>
          <cell r="J4374">
            <v>25</v>
          </cell>
          <cell r="L4374" t="str">
            <v>RO</v>
          </cell>
        </row>
        <row r="4375">
          <cell r="A4375" t="str">
            <v>MSW</v>
          </cell>
          <cell r="D4375">
            <v>9</v>
          </cell>
          <cell r="G4375">
            <v>1.2</v>
          </cell>
          <cell r="J4375">
            <v>25</v>
          </cell>
          <cell r="L4375" t="str">
            <v>RO</v>
          </cell>
        </row>
        <row r="4376">
          <cell r="A4376" t="str">
            <v>MSW</v>
          </cell>
          <cell r="D4376">
            <v>9</v>
          </cell>
          <cell r="G4376">
            <v>0.78</v>
          </cell>
          <cell r="J4376">
            <v>25</v>
          </cell>
          <cell r="L4376" t="str">
            <v>RO</v>
          </cell>
        </row>
        <row r="4377">
          <cell r="A4377" t="str">
            <v>MSW</v>
          </cell>
          <cell r="D4377">
            <v>10</v>
          </cell>
          <cell r="G4377">
            <v>2.76</v>
          </cell>
          <cell r="J4377">
            <v>25</v>
          </cell>
          <cell r="L4377" t="str">
            <v>RO</v>
          </cell>
        </row>
        <row r="4378">
          <cell r="A4378" t="str">
            <v>MSW</v>
          </cell>
          <cell r="D4378">
            <v>10</v>
          </cell>
          <cell r="G4378">
            <v>1.23</v>
          </cell>
          <cell r="J4378">
            <v>25</v>
          </cell>
          <cell r="L4378" t="str">
            <v>RO</v>
          </cell>
        </row>
        <row r="4379">
          <cell r="A4379" t="str">
            <v>MSW</v>
          </cell>
          <cell r="D4379">
            <v>10</v>
          </cell>
          <cell r="G4379">
            <v>0.61</v>
          </cell>
          <cell r="J4379">
            <v>25</v>
          </cell>
          <cell r="L4379" t="str">
            <v>RO</v>
          </cell>
        </row>
        <row r="4380">
          <cell r="A4380" t="str">
            <v>MSW</v>
          </cell>
          <cell r="D4380">
            <v>10</v>
          </cell>
          <cell r="G4380">
            <v>1.1000000000000001</v>
          </cell>
          <cell r="J4380">
            <v>25</v>
          </cell>
          <cell r="L4380" t="str">
            <v>RO</v>
          </cell>
        </row>
        <row r="4381">
          <cell r="A4381" t="str">
            <v>MSW</v>
          </cell>
          <cell r="D4381">
            <v>10</v>
          </cell>
          <cell r="G4381">
            <v>1.31</v>
          </cell>
          <cell r="J4381">
            <v>25</v>
          </cell>
          <cell r="L4381" t="str">
            <v>RO</v>
          </cell>
        </row>
        <row r="4382">
          <cell r="A4382" t="str">
            <v>MSW</v>
          </cell>
          <cell r="D4382">
            <v>10</v>
          </cell>
          <cell r="G4382">
            <v>1.69</v>
          </cell>
          <cell r="J4382">
            <v>25</v>
          </cell>
          <cell r="L4382" t="str">
            <v>RO</v>
          </cell>
        </row>
        <row r="4383">
          <cell r="A4383" t="str">
            <v>MSW</v>
          </cell>
          <cell r="D4383">
            <v>10</v>
          </cell>
          <cell r="G4383">
            <v>2.02</v>
          </cell>
          <cell r="J4383">
            <v>25</v>
          </cell>
          <cell r="L4383" t="str">
            <v>RO</v>
          </cell>
        </row>
        <row r="4384">
          <cell r="A4384" t="str">
            <v>MSW</v>
          </cell>
          <cell r="D4384">
            <v>10</v>
          </cell>
          <cell r="G4384">
            <v>1.5</v>
          </cell>
          <cell r="J4384">
            <v>25</v>
          </cell>
          <cell r="L4384" t="str">
            <v>RO</v>
          </cell>
        </row>
        <row r="4385">
          <cell r="A4385" t="str">
            <v>MSW</v>
          </cell>
          <cell r="D4385">
            <v>10</v>
          </cell>
          <cell r="G4385">
            <v>2</v>
          </cell>
          <cell r="J4385">
            <v>25</v>
          </cell>
          <cell r="L4385" t="str">
            <v>RO</v>
          </cell>
        </row>
        <row r="4386">
          <cell r="A4386" t="str">
            <v>MSW</v>
          </cell>
          <cell r="D4386">
            <v>10</v>
          </cell>
          <cell r="G4386">
            <v>1.8</v>
          </cell>
          <cell r="J4386">
            <v>25</v>
          </cell>
          <cell r="L4386" t="str">
            <v>RO</v>
          </cell>
        </row>
        <row r="4387">
          <cell r="A4387" t="str">
            <v>MSW</v>
          </cell>
          <cell r="D4387">
            <v>10</v>
          </cell>
          <cell r="G4387">
            <v>0.96</v>
          </cell>
          <cell r="J4387">
            <v>25</v>
          </cell>
          <cell r="L4387" t="str">
            <v>RO</v>
          </cell>
        </row>
        <row r="4388">
          <cell r="A4388" t="str">
            <v>MSW</v>
          </cell>
          <cell r="D4388">
            <v>10</v>
          </cell>
          <cell r="G4388">
            <v>2.27</v>
          </cell>
          <cell r="J4388">
            <v>25</v>
          </cell>
          <cell r="L4388" t="str">
            <v>RO</v>
          </cell>
        </row>
        <row r="4389">
          <cell r="A4389" t="str">
            <v>MSW</v>
          </cell>
          <cell r="D4389">
            <v>11</v>
          </cell>
          <cell r="G4389">
            <v>1.63</v>
          </cell>
          <cell r="J4389">
            <v>25</v>
          </cell>
          <cell r="L4389" t="str">
            <v>RO</v>
          </cell>
        </row>
        <row r="4390">
          <cell r="A4390" t="str">
            <v>MSW</v>
          </cell>
          <cell r="D4390">
            <v>11</v>
          </cell>
          <cell r="G4390">
            <v>0.97</v>
          </cell>
          <cell r="J4390">
            <v>25</v>
          </cell>
          <cell r="L4390" t="str">
            <v>RO</v>
          </cell>
        </row>
        <row r="4391">
          <cell r="A4391" t="str">
            <v>MSW</v>
          </cell>
          <cell r="D4391">
            <v>11</v>
          </cell>
          <cell r="G4391">
            <v>1.8</v>
          </cell>
          <cell r="J4391">
            <v>25</v>
          </cell>
          <cell r="L4391" t="str">
            <v>RO</v>
          </cell>
        </row>
        <row r="4392">
          <cell r="A4392" t="str">
            <v>MSW</v>
          </cell>
          <cell r="D4392">
            <v>11</v>
          </cell>
          <cell r="G4392">
            <v>0.78</v>
          </cell>
          <cell r="J4392">
            <v>25</v>
          </cell>
          <cell r="L4392" t="str">
            <v>RO</v>
          </cell>
        </row>
        <row r="4393">
          <cell r="A4393" t="str">
            <v>MSW</v>
          </cell>
          <cell r="D4393">
            <v>11</v>
          </cell>
          <cell r="G4393">
            <v>0.43</v>
          </cell>
          <cell r="J4393">
            <v>25</v>
          </cell>
          <cell r="L4393" t="str">
            <v>RO</v>
          </cell>
        </row>
        <row r="4394">
          <cell r="A4394" t="str">
            <v>MSW</v>
          </cell>
          <cell r="D4394">
            <v>11</v>
          </cell>
          <cell r="G4394">
            <v>1.34</v>
          </cell>
          <cell r="J4394">
            <v>25</v>
          </cell>
          <cell r="L4394" t="str">
            <v>RO</v>
          </cell>
        </row>
        <row r="4395">
          <cell r="A4395" t="str">
            <v>MSW</v>
          </cell>
          <cell r="D4395">
            <v>11</v>
          </cell>
          <cell r="G4395">
            <v>0.84</v>
          </cell>
          <cell r="J4395">
            <v>25</v>
          </cell>
          <cell r="L4395" t="str">
            <v>RO</v>
          </cell>
        </row>
        <row r="4396">
          <cell r="A4396" t="str">
            <v>MSW</v>
          </cell>
          <cell r="D4396">
            <v>11</v>
          </cell>
          <cell r="G4396">
            <v>1.1299999999999999</v>
          </cell>
          <cell r="J4396">
            <v>25</v>
          </cell>
          <cell r="L4396" t="str">
            <v>RO</v>
          </cell>
        </row>
        <row r="4397">
          <cell r="A4397" t="str">
            <v>MSW</v>
          </cell>
          <cell r="D4397">
            <v>11</v>
          </cell>
          <cell r="G4397">
            <v>1.01</v>
          </cell>
          <cell r="J4397">
            <v>25</v>
          </cell>
          <cell r="L4397" t="str">
            <v>RO</v>
          </cell>
        </row>
        <row r="4398">
          <cell r="A4398" t="str">
            <v>MSW</v>
          </cell>
          <cell r="D4398">
            <v>11</v>
          </cell>
          <cell r="G4398">
            <v>2.77</v>
          </cell>
          <cell r="J4398">
            <v>25</v>
          </cell>
          <cell r="L4398" t="str">
            <v>RO</v>
          </cell>
        </row>
        <row r="4399">
          <cell r="A4399" t="str">
            <v>MSW</v>
          </cell>
          <cell r="D4399">
            <v>11</v>
          </cell>
          <cell r="G4399">
            <v>1.48</v>
          </cell>
          <cell r="J4399">
            <v>25</v>
          </cell>
          <cell r="L4399" t="str">
            <v>RO</v>
          </cell>
        </row>
        <row r="4400">
          <cell r="A4400" t="str">
            <v>MSW</v>
          </cell>
          <cell r="D4400">
            <v>12</v>
          </cell>
          <cell r="G4400">
            <v>1.05</v>
          </cell>
          <cell r="J4400">
            <v>25</v>
          </cell>
          <cell r="L4400" t="str">
            <v>RO</v>
          </cell>
        </row>
        <row r="4401">
          <cell r="A4401" t="str">
            <v>MSW</v>
          </cell>
          <cell r="D4401">
            <v>12</v>
          </cell>
          <cell r="G4401">
            <v>1.87</v>
          </cell>
          <cell r="J4401">
            <v>25</v>
          </cell>
          <cell r="L4401" t="str">
            <v>RO</v>
          </cell>
        </row>
        <row r="4402">
          <cell r="A4402" t="str">
            <v>MSW</v>
          </cell>
          <cell r="D4402">
            <v>12</v>
          </cell>
          <cell r="G4402">
            <v>1.1000000000000001</v>
          </cell>
          <cell r="J4402">
            <v>25</v>
          </cell>
          <cell r="L4402" t="str">
            <v>RO</v>
          </cell>
        </row>
        <row r="4403">
          <cell r="A4403" t="str">
            <v>MSW</v>
          </cell>
          <cell r="D4403">
            <v>12</v>
          </cell>
          <cell r="G4403">
            <v>0.71</v>
          </cell>
          <cell r="J4403">
            <v>25</v>
          </cell>
          <cell r="L4403" t="str">
            <v>RO</v>
          </cell>
        </row>
        <row r="4404">
          <cell r="A4404" t="str">
            <v>MSW</v>
          </cell>
          <cell r="D4404">
            <v>12</v>
          </cell>
          <cell r="G4404">
            <v>1.4</v>
          </cell>
          <cell r="J4404">
            <v>25</v>
          </cell>
          <cell r="L4404" t="str">
            <v>RO</v>
          </cell>
        </row>
        <row r="4405">
          <cell r="A4405" t="str">
            <v>MSW</v>
          </cell>
          <cell r="D4405">
            <v>12</v>
          </cell>
          <cell r="G4405">
            <v>2.35</v>
          </cell>
          <cell r="J4405">
            <v>25</v>
          </cell>
          <cell r="L4405" t="str">
            <v>RO</v>
          </cell>
        </row>
        <row r="4406">
          <cell r="A4406" t="str">
            <v>MSW</v>
          </cell>
          <cell r="D4406">
            <v>12</v>
          </cell>
          <cell r="G4406">
            <v>1.55</v>
          </cell>
          <cell r="J4406">
            <v>25</v>
          </cell>
          <cell r="L4406" t="str">
            <v>RO</v>
          </cell>
        </row>
        <row r="4407">
          <cell r="A4407" t="str">
            <v>MSW</v>
          </cell>
          <cell r="D4407">
            <v>12</v>
          </cell>
          <cell r="G4407">
            <v>0.38</v>
          </cell>
          <cell r="J4407">
            <v>25</v>
          </cell>
          <cell r="L4407" t="str">
            <v>RO</v>
          </cell>
        </row>
        <row r="4408">
          <cell r="A4408" t="str">
            <v>RCY</v>
          </cell>
          <cell r="D4408">
            <v>1</v>
          </cell>
          <cell r="G4408">
            <v>0.18</v>
          </cell>
          <cell r="J4408" t="str">
            <v>7B</v>
          </cell>
          <cell r="L4408" t="str">
            <v>IR</v>
          </cell>
        </row>
        <row r="4409">
          <cell r="A4409" t="str">
            <v>RCY</v>
          </cell>
          <cell r="D4409">
            <v>1</v>
          </cell>
          <cell r="G4409">
            <v>6.31</v>
          </cell>
          <cell r="J4409" t="str">
            <v>7B</v>
          </cell>
          <cell r="L4409" t="str">
            <v>IR</v>
          </cell>
        </row>
        <row r="4410">
          <cell r="A4410" t="str">
            <v>RCY</v>
          </cell>
          <cell r="D4410">
            <v>1</v>
          </cell>
          <cell r="G4410">
            <v>0.76</v>
          </cell>
          <cell r="J4410" t="str">
            <v>7B</v>
          </cell>
          <cell r="L4410" t="str">
            <v>IR</v>
          </cell>
        </row>
        <row r="4411">
          <cell r="A4411" t="str">
            <v>RCY</v>
          </cell>
          <cell r="D4411">
            <v>1</v>
          </cell>
          <cell r="G4411">
            <v>1.35</v>
          </cell>
          <cell r="J4411" t="str">
            <v>7B</v>
          </cell>
          <cell r="L4411" t="str">
            <v>IR</v>
          </cell>
        </row>
        <row r="4412">
          <cell r="A4412" t="str">
            <v>RCY</v>
          </cell>
          <cell r="D4412">
            <v>1</v>
          </cell>
          <cell r="G4412">
            <v>4.95</v>
          </cell>
          <cell r="J4412" t="str">
            <v>7B</v>
          </cell>
          <cell r="L4412" t="str">
            <v>IR</v>
          </cell>
        </row>
        <row r="4413">
          <cell r="A4413" t="str">
            <v>RCY</v>
          </cell>
          <cell r="D4413">
            <v>1</v>
          </cell>
          <cell r="G4413">
            <v>6.2</v>
          </cell>
          <cell r="J4413" t="str">
            <v>7B</v>
          </cell>
          <cell r="L4413" t="str">
            <v>IR</v>
          </cell>
        </row>
        <row r="4414">
          <cell r="A4414" t="str">
            <v>RCY</v>
          </cell>
          <cell r="D4414">
            <v>2</v>
          </cell>
          <cell r="G4414">
            <v>2.63</v>
          </cell>
          <cell r="J4414" t="str">
            <v>7B</v>
          </cell>
          <cell r="L4414" t="str">
            <v>IR</v>
          </cell>
        </row>
        <row r="4415">
          <cell r="A4415" t="str">
            <v>RCY</v>
          </cell>
          <cell r="D4415">
            <v>2</v>
          </cell>
          <cell r="G4415">
            <v>3.11</v>
          </cell>
          <cell r="J4415" t="str">
            <v>7B</v>
          </cell>
          <cell r="L4415" t="str">
            <v>IR</v>
          </cell>
        </row>
        <row r="4416">
          <cell r="A4416" t="str">
            <v>RCY</v>
          </cell>
          <cell r="D4416">
            <v>2</v>
          </cell>
          <cell r="G4416">
            <v>4.96</v>
          </cell>
          <cell r="J4416" t="str">
            <v>7B</v>
          </cell>
          <cell r="L4416" t="str">
            <v>IR</v>
          </cell>
        </row>
        <row r="4417">
          <cell r="A4417" t="str">
            <v>RCY</v>
          </cell>
          <cell r="D4417">
            <v>3</v>
          </cell>
          <cell r="G4417">
            <v>4.33</v>
          </cell>
          <cell r="J4417" t="str">
            <v>7B</v>
          </cell>
          <cell r="L4417" t="str">
            <v>IR</v>
          </cell>
        </row>
        <row r="4418">
          <cell r="A4418" t="str">
            <v>RCY</v>
          </cell>
          <cell r="D4418">
            <v>3</v>
          </cell>
          <cell r="G4418">
            <v>2.14</v>
          </cell>
          <cell r="J4418" t="str">
            <v>7B</v>
          </cell>
          <cell r="L4418" t="str">
            <v>IR</v>
          </cell>
        </row>
        <row r="4419">
          <cell r="A4419" t="str">
            <v>RCY</v>
          </cell>
          <cell r="D4419">
            <v>3</v>
          </cell>
          <cell r="G4419">
            <v>2.87</v>
          </cell>
          <cell r="J4419" t="str">
            <v>7B</v>
          </cell>
          <cell r="L4419" t="str">
            <v>IR</v>
          </cell>
        </row>
        <row r="4420">
          <cell r="A4420" t="str">
            <v>RCY</v>
          </cell>
          <cell r="D4420">
            <v>3</v>
          </cell>
          <cell r="G4420">
            <v>4.58</v>
          </cell>
          <cell r="J4420" t="str">
            <v>7B</v>
          </cell>
          <cell r="L4420" t="str">
            <v>IR</v>
          </cell>
        </row>
        <row r="4421">
          <cell r="A4421" t="str">
            <v>RCY</v>
          </cell>
          <cell r="D4421">
            <v>4</v>
          </cell>
          <cell r="G4421">
            <v>3.92</v>
          </cell>
          <cell r="J4421" t="str">
            <v>7B</v>
          </cell>
          <cell r="L4421" t="str">
            <v>IR</v>
          </cell>
        </row>
        <row r="4422">
          <cell r="A4422" t="str">
            <v>RCY</v>
          </cell>
          <cell r="D4422">
            <v>4</v>
          </cell>
          <cell r="G4422">
            <v>2.39</v>
          </cell>
          <cell r="J4422" t="str">
            <v>7B</v>
          </cell>
          <cell r="L4422" t="str">
            <v>IR</v>
          </cell>
        </row>
        <row r="4423">
          <cell r="A4423" t="str">
            <v>RCY</v>
          </cell>
          <cell r="D4423">
            <v>4</v>
          </cell>
          <cell r="G4423">
            <v>3.97</v>
          </cell>
          <cell r="J4423" t="str">
            <v>7B</v>
          </cell>
          <cell r="L4423" t="str">
            <v>IR</v>
          </cell>
        </row>
        <row r="4424">
          <cell r="A4424" t="str">
            <v>RCY</v>
          </cell>
          <cell r="D4424">
            <v>5</v>
          </cell>
          <cell r="G4424">
            <v>3.76</v>
          </cell>
          <cell r="J4424" t="str">
            <v>7B</v>
          </cell>
          <cell r="L4424" t="str">
            <v>IR</v>
          </cell>
        </row>
        <row r="4425">
          <cell r="A4425" t="str">
            <v>RCY</v>
          </cell>
          <cell r="D4425">
            <v>5</v>
          </cell>
          <cell r="G4425">
            <v>2.4</v>
          </cell>
          <cell r="J4425" t="str">
            <v>7B</v>
          </cell>
          <cell r="L4425" t="str">
            <v>IR</v>
          </cell>
        </row>
        <row r="4426">
          <cell r="A4426" t="str">
            <v>RCY</v>
          </cell>
          <cell r="D4426">
            <v>5</v>
          </cell>
          <cell r="G4426">
            <v>2.54</v>
          </cell>
          <cell r="J4426" t="str">
            <v>7B</v>
          </cell>
          <cell r="L4426" t="str">
            <v>IR</v>
          </cell>
        </row>
        <row r="4427">
          <cell r="A4427" t="str">
            <v>RCY</v>
          </cell>
          <cell r="D4427">
            <v>5</v>
          </cell>
          <cell r="G4427">
            <v>6.19</v>
          </cell>
          <cell r="J4427" t="str">
            <v>7B</v>
          </cell>
          <cell r="L4427" t="str">
            <v>IR</v>
          </cell>
        </row>
        <row r="4428">
          <cell r="A4428" t="str">
            <v>RCY</v>
          </cell>
          <cell r="D4428">
            <v>5</v>
          </cell>
          <cell r="G4428">
            <v>3.19</v>
          </cell>
          <cell r="J4428" t="str">
            <v>7B</v>
          </cell>
          <cell r="L4428" t="str">
            <v>IR</v>
          </cell>
        </row>
        <row r="4429">
          <cell r="A4429" t="str">
            <v>RCY</v>
          </cell>
          <cell r="D4429">
            <v>6</v>
          </cell>
          <cell r="G4429">
            <v>7.56</v>
          </cell>
          <cell r="J4429" t="str">
            <v>7B</v>
          </cell>
          <cell r="L4429" t="str">
            <v>IR</v>
          </cell>
        </row>
        <row r="4430">
          <cell r="A4430" t="str">
            <v>RCY</v>
          </cell>
          <cell r="D4430">
            <v>6</v>
          </cell>
          <cell r="G4430">
            <v>3.56</v>
          </cell>
          <cell r="J4430" t="str">
            <v>7B</v>
          </cell>
          <cell r="L4430" t="str">
            <v>IR</v>
          </cell>
        </row>
        <row r="4431">
          <cell r="A4431" t="str">
            <v>RCY</v>
          </cell>
          <cell r="D4431">
            <v>6</v>
          </cell>
          <cell r="G4431">
            <v>2.33</v>
          </cell>
          <cell r="J4431" t="str">
            <v>7B</v>
          </cell>
          <cell r="L4431" t="str">
            <v>IR</v>
          </cell>
        </row>
        <row r="4432">
          <cell r="A4432" t="str">
            <v>RCY</v>
          </cell>
          <cell r="D4432">
            <v>6</v>
          </cell>
          <cell r="G4432">
            <v>0.91</v>
          </cell>
          <cell r="J4432" t="str">
            <v>7B</v>
          </cell>
          <cell r="L4432" t="str">
            <v>IR</v>
          </cell>
        </row>
        <row r="4433">
          <cell r="A4433" t="str">
            <v>RCY</v>
          </cell>
          <cell r="D4433">
            <v>7</v>
          </cell>
          <cell r="G4433">
            <v>4.08</v>
          </cell>
          <cell r="J4433" t="str">
            <v>7B</v>
          </cell>
          <cell r="L4433" t="str">
            <v>IR</v>
          </cell>
        </row>
        <row r="4434">
          <cell r="A4434" t="str">
            <v>RCY</v>
          </cell>
          <cell r="D4434">
            <v>7</v>
          </cell>
          <cell r="G4434">
            <v>2.1</v>
          </cell>
          <cell r="J4434" t="str">
            <v>7B</v>
          </cell>
          <cell r="L4434" t="str">
            <v>IR</v>
          </cell>
        </row>
        <row r="4435">
          <cell r="A4435" t="str">
            <v>RCY</v>
          </cell>
          <cell r="D4435">
            <v>7</v>
          </cell>
          <cell r="G4435">
            <v>2.0099999999999998</v>
          </cell>
          <cell r="J4435" t="str">
            <v>7B</v>
          </cell>
          <cell r="L4435" t="str">
            <v>IR</v>
          </cell>
        </row>
        <row r="4436">
          <cell r="A4436" t="str">
            <v>RCY</v>
          </cell>
          <cell r="D4436">
            <v>7</v>
          </cell>
          <cell r="G4436">
            <v>6.13</v>
          </cell>
          <cell r="J4436" t="str">
            <v>7B</v>
          </cell>
          <cell r="L4436" t="str">
            <v>IR</v>
          </cell>
        </row>
        <row r="4437">
          <cell r="A4437" t="str">
            <v>RCY</v>
          </cell>
          <cell r="D4437">
            <v>7</v>
          </cell>
          <cell r="G4437">
            <v>3.88</v>
          </cell>
          <cell r="J4437" t="str">
            <v>7B</v>
          </cell>
          <cell r="L4437" t="str">
            <v>IR</v>
          </cell>
        </row>
        <row r="4438">
          <cell r="A4438" t="str">
            <v>RCY</v>
          </cell>
          <cell r="D4438">
            <v>8</v>
          </cell>
          <cell r="G4438">
            <v>3.44</v>
          </cell>
          <cell r="J4438" t="str">
            <v>7B</v>
          </cell>
          <cell r="L4438" t="str">
            <v>IR</v>
          </cell>
        </row>
        <row r="4439">
          <cell r="A4439" t="str">
            <v>RCY</v>
          </cell>
          <cell r="D4439">
            <v>8</v>
          </cell>
          <cell r="G4439">
            <v>4.47</v>
          </cell>
          <cell r="J4439" t="str">
            <v>7B</v>
          </cell>
          <cell r="L4439" t="str">
            <v>IR</v>
          </cell>
        </row>
        <row r="4440">
          <cell r="A4440" t="str">
            <v>RCY</v>
          </cell>
          <cell r="D4440">
            <v>8</v>
          </cell>
          <cell r="G4440">
            <v>4.2300000000000004</v>
          </cell>
          <cell r="J4440" t="str">
            <v>7B</v>
          </cell>
          <cell r="L4440" t="str">
            <v>IR</v>
          </cell>
        </row>
        <row r="4441">
          <cell r="A4441" t="str">
            <v>RCY</v>
          </cell>
          <cell r="D4441">
            <v>8</v>
          </cell>
          <cell r="G4441">
            <v>4.18</v>
          </cell>
          <cell r="J4441" t="str">
            <v>7B</v>
          </cell>
          <cell r="L4441" t="str">
            <v>IR</v>
          </cell>
        </row>
        <row r="4442">
          <cell r="A4442" t="str">
            <v>RCY</v>
          </cell>
          <cell r="D4442">
            <v>8</v>
          </cell>
          <cell r="G4442">
            <v>4.96</v>
          </cell>
          <cell r="J4442" t="str">
            <v>7B</v>
          </cell>
          <cell r="L4442" t="str">
            <v>IR</v>
          </cell>
        </row>
        <row r="4443">
          <cell r="A4443" t="str">
            <v>RCY</v>
          </cell>
          <cell r="D4443">
            <v>9</v>
          </cell>
          <cell r="G4443">
            <v>4.8499999999999996</v>
          </cell>
          <cell r="J4443" t="str">
            <v>7B</v>
          </cell>
          <cell r="L4443" t="str">
            <v>IR</v>
          </cell>
        </row>
        <row r="4444">
          <cell r="A4444" t="str">
            <v>RCY</v>
          </cell>
          <cell r="D4444">
            <v>9</v>
          </cell>
          <cell r="G4444">
            <v>4.3099999999999996</v>
          </cell>
          <cell r="J4444" t="str">
            <v>7B</v>
          </cell>
          <cell r="L4444" t="str">
            <v>IR</v>
          </cell>
        </row>
        <row r="4445">
          <cell r="A4445" t="str">
            <v>RCY</v>
          </cell>
          <cell r="D4445">
            <v>9</v>
          </cell>
          <cell r="G4445">
            <v>4.26</v>
          </cell>
          <cell r="J4445" t="str">
            <v>7B</v>
          </cell>
          <cell r="L4445" t="str">
            <v>IR</v>
          </cell>
        </row>
        <row r="4446">
          <cell r="A4446" t="str">
            <v>RCY</v>
          </cell>
          <cell r="D4446">
            <v>9</v>
          </cell>
          <cell r="G4446">
            <v>4.51</v>
          </cell>
          <cell r="J4446" t="str">
            <v>7B</v>
          </cell>
          <cell r="L4446" t="str">
            <v>IR</v>
          </cell>
        </row>
        <row r="4447">
          <cell r="A4447" t="str">
            <v>RCY</v>
          </cell>
          <cell r="D4447">
            <v>10</v>
          </cell>
          <cell r="G4447">
            <v>2.95</v>
          </cell>
          <cell r="J4447" t="str">
            <v>7B</v>
          </cell>
          <cell r="L4447" t="str">
            <v>IR</v>
          </cell>
        </row>
        <row r="4448">
          <cell r="A4448" t="str">
            <v>RCY</v>
          </cell>
          <cell r="D4448">
            <v>10</v>
          </cell>
          <cell r="G4448">
            <v>2.17</v>
          </cell>
          <cell r="J4448" t="str">
            <v>7B</v>
          </cell>
          <cell r="L4448" t="str">
            <v>IR</v>
          </cell>
        </row>
        <row r="4449">
          <cell r="A4449" t="str">
            <v>RCY</v>
          </cell>
          <cell r="D4449">
            <v>10</v>
          </cell>
          <cell r="G4449">
            <v>2.97</v>
          </cell>
          <cell r="J4449" t="str">
            <v>7B</v>
          </cell>
          <cell r="L4449" t="str">
            <v>IR</v>
          </cell>
        </row>
        <row r="4450">
          <cell r="A4450" t="str">
            <v>RCY</v>
          </cell>
          <cell r="D4450">
            <v>10</v>
          </cell>
          <cell r="G4450">
            <v>2.2999999999999998</v>
          </cell>
          <cell r="J4450" t="str">
            <v>7B</v>
          </cell>
          <cell r="L4450" t="str">
            <v>IR</v>
          </cell>
        </row>
        <row r="4451">
          <cell r="A4451" t="str">
            <v>RCY</v>
          </cell>
          <cell r="D4451">
            <v>10</v>
          </cell>
          <cell r="G4451">
            <v>2.78</v>
          </cell>
          <cell r="J4451" t="str">
            <v>7B</v>
          </cell>
          <cell r="L4451" t="str">
            <v>IR</v>
          </cell>
        </row>
        <row r="4452">
          <cell r="A4452" t="str">
            <v>RCY</v>
          </cell>
          <cell r="D4452">
            <v>11</v>
          </cell>
          <cell r="G4452">
            <v>3.17</v>
          </cell>
          <cell r="J4452" t="str">
            <v>7B</v>
          </cell>
          <cell r="L4452" t="str">
            <v>IR</v>
          </cell>
        </row>
        <row r="4453">
          <cell r="A4453" t="str">
            <v>RCY</v>
          </cell>
          <cell r="D4453">
            <v>11</v>
          </cell>
          <cell r="G4453">
            <v>4.3</v>
          </cell>
          <cell r="J4453" t="str">
            <v>7B</v>
          </cell>
          <cell r="L4453" t="str">
            <v>IR</v>
          </cell>
        </row>
        <row r="4454">
          <cell r="A4454" t="str">
            <v>RCY</v>
          </cell>
          <cell r="D4454">
            <v>11</v>
          </cell>
          <cell r="G4454">
            <v>8.41</v>
          </cell>
          <cell r="J4454" t="str">
            <v>7B</v>
          </cell>
          <cell r="L4454" t="str">
            <v>IR</v>
          </cell>
        </row>
        <row r="4455">
          <cell r="A4455" t="str">
            <v>RCY</v>
          </cell>
          <cell r="D4455">
            <v>11</v>
          </cell>
          <cell r="G4455">
            <v>3.53</v>
          </cell>
          <cell r="J4455" t="str">
            <v>7B</v>
          </cell>
          <cell r="L4455" t="str">
            <v>IR</v>
          </cell>
        </row>
        <row r="4456">
          <cell r="A4456" t="str">
            <v>RCY</v>
          </cell>
          <cell r="D4456">
            <v>11</v>
          </cell>
          <cell r="G4456">
            <v>4.04</v>
          </cell>
          <cell r="J4456" t="str">
            <v>7B</v>
          </cell>
          <cell r="L4456" t="str">
            <v>IR</v>
          </cell>
        </row>
        <row r="4457">
          <cell r="A4457" t="str">
            <v>RCY</v>
          </cell>
          <cell r="D4457">
            <v>11</v>
          </cell>
          <cell r="G4457">
            <v>3.63</v>
          </cell>
          <cell r="J4457" t="str">
            <v>7B</v>
          </cell>
          <cell r="L4457" t="str">
            <v>IR</v>
          </cell>
        </row>
        <row r="4458">
          <cell r="A4458" t="str">
            <v>RCY</v>
          </cell>
          <cell r="D4458">
            <v>12</v>
          </cell>
          <cell r="G4458">
            <v>2.0099999999999998</v>
          </cell>
          <cell r="J4458" t="str">
            <v>7B</v>
          </cell>
          <cell r="L4458" t="str">
            <v>IR</v>
          </cell>
        </row>
        <row r="4459">
          <cell r="A4459" t="str">
            <v>RCY</v>
          </cell>
          <cell r="D4459">
            <v>12</v>
          </cell>
          <cell r="G4459">
            <v>3.4</v>
          </cell>
          <cell r="J4459" t="str">
            <v>7B</v>
          </cell>
          <cell r="L4459" t="str">
            <v>IR</v>
          </cell>
        </row>
        <row r="4460">
          <cell r="A4460" t="str">
            <v>RCY</v>
          </cell>
          <cell r="D4460">
            <v>12</v>
          </cell>
          <cell r="G4460">
            <v>4.1900000000000004</v>
          </cell>
          <cell r="J4460" t="str">
            <v>7B</v>
          </cell>
          <cell r="L4460" t="str">
            <v>IR</v>
          </cell>
        </row>
        <row r="4461">
          <cell r="A4461" t="str">
            <v>RCY</v>
          </cell>
          <cell r="D4461">
            <v>12</v>
          </cell>
          <cell r="G4461">
            <v>2.3199999999999998</v>
          </cell>
          <cell r="J4461" t="str">
            <v>7B</v>
          </cell>
          <cell r="L4461" t="str">
            <v>IR</v>
          </cell>
        </row>
        <row r="4462">
          <cell r="A4462" t="str">
            <v>RCY</v>
          </cell>
          <cell r="D4462">
            <v>12</v>
          </cell>
          <cell r="G4462">
            <v>4.07</v>
          </cell>
          <cell r="J4462" t="str">
            <v>7B</v>
          </cell>
          <cell r="L4462" t="str">
            <v>IR</v>
          </cell>
        </row>
        <row r="4463">
          <cell r="A4463" t="str">
            <v>RCY</v>
          </cell>
          <cell r="D4463">
            <v>12</v>
          </cell>
          <cell r="G4463">
            <v>3.13</v>
          </cell>
          <cell r="J4463" t="str">
            <v>7B</v>
          </cell>
          <cell r="L4463" t="str">
            <v>IR</v>
          </cell>
        </row>
        <row r="4464">
          <cell r="A4464" t="str">
            <v>RCY</v>
          </cell>
          <cell r="D4464">
            <v>1</v>
          </cell>
          <cell r="G4464">
            <v>2.82</v>
          </cell>
          <cell r="J4464">
            <v>72</v>
          </cell>
          <cell r="L4464" t="str">
            <v>IR</v>
          </cell>
        </row>
        <row r="4465">
          <cell r="A4465" t="str">
            <v>RCY</v>
          </cell>
          <cell r="D4465">
            <v>1</v>
          </cell>
          <cell r="G4465">
            <v>3.89</v>
          </cell>
          <cell r="J4465">
            <v>72</v>
          </cell>
          <cell r="L4465" t="str">
            <v>IR</v>
          </cell>
        </row>
        <row r="4466">
          <cell r="A4466" t="str">
            <v>RCY</v>
          </cell>
          <cell r="D4466">
            <v>2</v>
          </cell>
          <cell r="G4466">
            <v>2.37</v>
          </cell>
          <cell r="J4466">
            <v>72</v>
          </cell>
          <cell r="L4466" t="str">
            <v>IR</v>
          </cell>
        </row>
        <row r="4467">
          <cell r="A4467" t="str">
            <v>RCY</v>
          </cell>
          <cell r="D4467">
            <v>2</v>
          </cell>
          <cell r="G4467">
            <v>1.84</v>
          </cell>
          <cell r="J4467">
            <v>72</v>
          </cell>
          <cell r="L4467" t="str">
            <v>IR</v>
          </cell>
        </row>
        <row r="4468">
          <cell r="A4468" t="str">
            <v>RCY</v>
          </cell>
          <cell r="D4468">
            <v>2</v>
          </cell>
          <cell r="G4468">
            <v>2.23</v>
          </cell>
          <cell r="J4468">
            <v>72</v>
          </cell>
          <cell r="L4468" t="str">
            <v>IR</v>
          </cell>
        </row>
        <row r="4469">
          <cell r="A4469" t="str">
            <v>RCY</v>
          </cell>
          <cell r="D4469">
            <v>3</v>
          </cell>
          <cell r="G4469">
            <v>2.4</v>
          </cell>
          <cell r="J4469">
            <v>72</v>
          </cell>
          <cell r="L4469" t="str">
            <v>IR</v>
          </cell>
        </row>
        <row r="4470">
          <cell r="A4470" t="str">
            <v>RCY</v>
          </cell>
          <cell r="D4470">
            <v>3</v>
          </cell>
          <cell r="G4470">
            <v>3.24</v>
          </cell>
          <cell r="J4470">
            <v>72</v>
          </cell>
          <cell r="L4470" t="str">
            <v>IR</v>
          </cell>
        </row>
        <row r="4471">
          <cell r="A4471" t="str">
            <v>RCY</v>
          </cell>
          <cell r="D4471">
            <v>3</v>
          </cell>
          <cell r="G4471">
            <v>2.31</v>
          </cell>
          <cell r="J4471">
            <v>72</v>
          </cell>
          <cell r="L4471" t="str">
            <v>IR</v>
          </cell>
        </row>
        <row r="4472">
          <cell r="A4472" t="str">
            <v>RCY</v>
          </cell>
          <cell r="D4472">
            <v>4</v>
          </cell>
          <cell r="G4472">
            <v>3.41</v>
          </cell>
          <cell r="J4472">
            <v>72</v>
          </cell>
          <cell r="L4472" t="str">
            <v>IR</v>
          </cell>
        </row>
        <row r="4473">
          <cell r="A4473" t="str">
            <v>RCY</v>
          </cell>
          <cell r="D4473">
            <v>4</v>
          </cell>
          <cell r="G4473">
            <v>2.67</v>
          </cell>
          <cell r="J4473">
            <v>72</v>
          </cell>
          <cell r="L4473" t="str">
            <v>IR</v>
          </cell>
        </row>
        <row r="4474">
          <cell r="A4474" t="str">
            <v>RCY</v>
          </cell>
          <cell r="D4474">
            <v>4</v>
          </cell>
          <cell r="G4474">
            <v>1.88</v>
          </cell>
          <cell r="J4474">
            <v>72</v>
          </cell>
          <cell r="L4474" t="str">
            <v>IR</v>
          </cell>
        </row>
        <row r="4475">
          <cell r="A4475" t="str">
            <v>RCY</v>
          </cell>
          <cell r="D4475">
            <v>4</v>
          </cell>
          <cell r="G4475">
            <v>3.21</v>
          </cell>
          <cell r="J4475">
            <v>72</v>
          </cell>
          <cell r="L4475" t="str">
            <v>IR</v>
          </cell>
        </row>
        <row r="4476">
          <cell r="A4476" t="str">
            <v>RCY</v>
          </cell>
          <cell r="D4476">
            <v>5</v>
          </cell>
          <cell r="G4476">
            <v>3.37</v>
          </cell>
          <cell r="J4476">
            <v>72</v>
          </cell>
          <cell r="L4476" t="str">
            <v>IR</v>
          </cell>
        </row>
        <row r="4477">
          <cell r="A4477" t="str">
            <v>RCY</v>
          </cell>
          <cell r="D4477">
            <v>5</v>
          </cell>
          <cell r="G4477">
            <v>4.63</v>
          </cell>
          <cell r="J4477">
            <v>72</v>
          </cell>
          <cell r="L4477" t="str">
            <v>IR</v>
          </cell>
        </row>
        <row r="4478">
          <cell r="A4478" t="str">
            <v>RCY</v>
          </cell>
          <cell r="D4478">
            <v>6</v>
          </cell>
          <cell r="G4478">
            <v>3.4</v>
          </cell>
          <cell r="J4478">
            <v>72</v>
          </cell>
          <cell r="L4478" t="str">
            <v>IR</v>
          </cell>
        </row>
        <row r="4479">
          <cell r="A4479" t="str">
            <v>RCY</v>
          </cell>
          <cell r="D4479">
            <v>6</v>
          </cell>
          <cell r="G4479">
            <v>4.76</v>
          </cell>
          <cell r="J4479">
            <v>72</v>
          </cell>
          <cell r="L4479" t="str">
            <v>IR</v>
          </cell>
        </row>
        <row r="4480">
          <cell r="A4480" t="str">
            <v>RCY</v>
          </cell>
          <cell r="D4480">
            <v>6</v>
          </cell>
          <cell r="G4480">
            <v>3.4</v>
          </cell>
          <cell r="J4480">
            <v>72</v>
          </cell>
          <cell r="L4480" t="str">
            <v>IR</v>
          </cell>
        </row>
        <row r="4481">
          <cell r="A4481" t="str">
            <v>RCY</v>
          </cell>
          <cell r="D4481">
            <v>7</v>
          </cell>
          <cell r="G4481">
            <v>3.37</v>
          </cell>
          <cell r="J4481">
            <v>72</v>
          </cell>
          <cell r="L4481" t="str">
            <v>IR</v>
          </cell>
        </row>
        <row r="4482">
          <cell r="A4482" t="str">
            <v>RCY</v>
          </cell>
          <cell r="D4482">
            <v>8</v>
          </cell>
          <cell r="G4482">
            <v>2.27</v>
          </cell>
          <cell r="J4482">
            <v>72</v>
          </cell>
          <cell r="L4482" t="str">
            <v>IR</v>
          </cell>
        </row>
        <row r="4483">
          <cell r="A4483" t="str">
            <v>RCY</v>
          </cell>
          <cell r="D4483">
            <v>8</v>
          </cell>
          <cell r="G4483">
            <v>1.25</v>
          </cell>
          <cell r="J4483">
            <v>72</v>
          </cell>
          <cell r="L4483" t="str">
            <v>IR</v>
          </cell>
        </row>
        <row r="4484">
          <cell r="A4484" t="str">
            <v>RCY</v>
          </cell>
          <cell r="D4484">
            <v>8</v>
          </cell>
          <cell r="G4484">
            <v>1.68</v>
          </cell>
          <cell r="J4484">
            <v>72</v>
          </cell>
          <cell r="L4484" t="str">
            <v>IR</v>
          </cell>
        </row>
        <row r="4485">
          <cell r="A4485" t="str">
            <v>RCY</v>
          </cell>
          <cell r="D4485">
            <v>9</v>
          </cell>
          <cell r="G4485">
            <v>3.38</v>
          </cell>
          <cell r="J4485">
            <v>72</v>
          </cell>
          <cell r="L4485" t="str">
            <v>IR</v>
          </cell>
        </row>
        <row r="4486">
          <cell r="A4486" t="str">
            <v>RCY</v>
          </cell>
          <cell r="D4486">
            <v>9</v>
          </cell>
          <cell r="G4486">
            <v>3.58</v>
          </cell>
          <cell r="J4486">
            <v>72</v>
          </cell>
          <cell r="L4486" t="str">
            <v>IR</v>
          </cell>
        </row>
        <row r="4487">
          <cell r="A4487" t="str">
            <v>RCY</v>
          </cell>
          <cell r="D4487">
            <v>10</v>
          </cell>
          <cell r="G4487">
            <v>4.4000000000000004</v>
          </cell>
          <cell r="J4487">
            <v>72</v>
          </cell>
          <cell r="L4487" t="str">
            <v>IR</v>
          </cell>
        </row>
        <row r="4488">
          <cell r="A4488" t="str">
            <v>RCY</v>
          </cell>
          <cell r="D4488">
            <v>12</v>
          </cell>
          <cell r="G4488">
            <v>4.3499999999999996</v>
          </cell>
          <cell r="J4488">
            <v>72</v>
          </cell>
          <cell r="L4488" t="str">
            <v>IR</v>
          </cell>
        </row>
        <row r="4489">
          <cell r="A4489" t="str">
            <v>RCY</v>
          </cell>
          <cell r="D4489">
            <v>3</v>
          </cell>
          <cell r="G4489">
            <v>2.96</v>
          </cell>
          <cell r="J4489" t="str">
            <v>7D</v>
          </cell>
          <cell r="L4489" t="str">
            <v>IR</v>
          </cell>
        </row>
        <row r="4490">
          <cell r="A4490" t="str">
            <v>RCY</v>
          </cell>
          <cell r="D4490">
            <v>11</v>
          </cell>
          <cell r="G4490">
            <v>2.4</v>
          </cell>
          <cell r="J4490" t="str">
            <v>7D</v>
          </cell>
          <cell r="L4490" t="str">
            <v>IR</v>
          </cell>
        </row>
        <row r="4491">
          <cell r="A4491" t="str">
            <v>MSW</v>
          </cell>
          <cell r="D4491">
            <v>1</v>
          </cell>
          <cell r="G4491">
            <v>2.62</v>
          </cell>
          <cell r="J4491">
            <v>25</v>
          </cell>
          <cell r="L4491" t="str">
            <v>RO</v>
          </cell>
        </row>
        <row r="4492">
          <cell r="A4492" t="str">
            <v>MSW</v>
          </cell>
          <cell r="D4492">
            <v>1</v>
          </cell>
          <cell r="G4492">
            <v>1.77</v>
          </cell>
          <cell r="J4492">
            <v>25</v>
          </cell>
          <cell r="L4492" t="str">
            <v>RO</v>
          </cell>
        </row>
        <row r="4493">
          <cell r="A4493" t="str">
            <v>MSW</v>
          </cell>
          <cell r="D4493">
            <v>1</v>
          </cell>
          <cell r="G4493">
            <v>1.45</v>
          </cell>
          <cell r="J4493">
            <v>25</v>
          </cell>
          <cell r="L4493" t="str">
            <v>RO</v>
          </cell>
        </row>
        <row r="4494">
          <cell r="A4494" t="str">
            <v>MSW</v>
          </cell>
          <cell r="D4494">
            <v>1</v>
          </cell>
          <cell r="G4494">
            <v>1.35</v>
          </cell>
          <cell r="J4494">
            <v>25</v>
          </cell>
          <cell r="L4494" t="str">
            <v>RO</v>
          </cell>
        </row>
        <row r="4495">
          <cell r="A4495" t="str">
            <v>MSW</v>
          </cell>
          <cell r="D4495">
            <v>1</v>
          </cell>
          <cell r="G4495">
            <v>1.2</v>
          </cell>
          <cell r="J4495">
            <v>25</v>
          </cell>
          <cell r="L4495" t="str">
            <v>RO</v>
          </cell>
        </row>
        <row r="4496">
          <cell r="A4496" t="str">
            <v>MSW</v>
          </cell>
          <cell r="D4496">
            <v>1</v>
          </cell>
          <cell r="G4496">
            <v>0.8</v>
          </cell>
          <cell r="J4496">
            <v>25</v>
          </cell>
          <cell r="L4496" t="str">
            <v>RO</v>
          </cell>
        </row>
        <row r="4497">
          <cell r="A4497" t="str">
            <v>MSW</v>
          </cell>
          <cell r="D4497">
            <v>1</v>
          </cell>
          <cell r="G4497">
            <v>3.54</v>
          </cell>
          <cell r="J4497">
            <v>25</v>
          </cell>
          <cell r="L4497" t="str">
            <v>RO</v>
          </cell>
        </row>
        <row r="4498">
          <cell r="A4498" t="str">
            <v>MSW</v>
          </cell>
          <cell r="D4498">
            <v>1</v>
          </cell>
          <cell r="G4498">
            <v>1.38</v>
          </cell>
          <cell r="J4498">
            <v>25</v>
          </cell>
          <cell r="L4498" t="str">
            <v>RO</v>
          </cell>
        </row>
        <row r="4499">
          <cell r="A4499" t="str">
            <v>MSW</v>
          </cell>
          <cell r="D4499">
            <v>1</v>
          </cell>
          <cell r="G4499">
            <v>1.1100000000000001</v>
          </cell>
          <cell r="J4499">
            <v>25</v>
          </cell>
          <cell r="L4499" t="str">
            <v>RO</v>
          </cell>
        </row>
        <row r="4500">
          <cell r="A4500" t="str">
            <v>MSW</v>
          </cell>
          <cell r="D4500">
            <v>1</v>
          </cell>
          <cell r="G4500">
            <v>1.05</v>
          </cell>
          <cell r="J4500">
            <v>25</v>
          </cell>
          <cell r="L4500" t="str">
            <v>RO</v>
          </cell>
        </row>
        <row r="4501">
          <cell r="A4501" t="str">
            <v>MSW</v>
          </cell>
          <cell r="D4501">
            <v>1</v>
          </cell>
          <cell r="G4501">
            <v>1.1399999999999999</v>
          </cell>
          <cell r="J4501">
            <v>25</v>
          </cell>
          <cell r="L4501" t="str">
            <v>RO</v>
          </cell>
        </row>
        <row r="4502">
          <cell r="A4502" t="str">
            <v>MSW</v>
          </cell>
          <cell r="D4502">
            <v>1</v>
          </cell>
          <cell r="G4502">
            <v>2.2400000000000002</v>
          </cell>
          <cell r="J4502">
            <v>25</v>
          </cell>
          <cell r="L4502" t="str">
            <v>RO</v>
          </cell>
        </row>
        <row r="4503">
          <cell r="A4503" t="str">
            <v>MSW</v>
          </cell>
          <cell r="D4503">
            <v>1</v>
          </cell>
          <cell r="G4503">
            <v>2.35</v>
          </cell>
          <cell r="J4503">
            <v>25</v>
          </cell>
          <cell r="L4503" t="str">
            <v>RO</v>
          </cell>
        </row>
        <row r="4504">
          <cell r="A4504" t="str">
            <v>MSW</v>
          </cell>
          <cell r="D4504">
            <v>1</v>
          </cell>
          <cell r="G4504">
            <v>1.5</v>
          </cell>
          <cell r="J4504">
            <v>25</v>
          </cell>
          <cell r="L4504" t="str">
            <v>RO</v>
          </cell>
        </row>
        <row r="4505">
          <cell r="A4505" t="str">
            <v>MSW</v>
          </cell>
          <cell r="D4505">
            <v>1</v>
          </cell>
          <cell r="G4505">
            <v>2.48</v>
          </cell>
          <cell r="J4505">
            <v>25</v>
          </cell>
          <cell r="L4505" t="str">
            <v>RO</v>
          </cell>
        </row>
        <row r="4506">
          <cell r="A4506" t="str">
            <v>MSW</v>
          </cell>
          <cell r="D4506">
            <v>1</v>
          </cell>
          <cell r="G4506">
            <v>1.32</v>
          </cell>
          <cell r="J4506">
            <v>25</v>
          </cell>
          <cell r="L4506" t="str">
            <v>RO</v>
          </cell>
        </row>
        <row r="4507">
          <cell r="A4507" t="str">
            <v>MSW</v>
          </cell>
          <cell r="D4507">
            <v>1</v>
          </cell>
          <cell r="G4507">
            <v>1.25</v>
          </cell>
          <cell r="J4507">
            <v>25</v>
          </cell>
          <cell r="L4507" t="str">
            <v>RO</v>
          </cell>
        </row>
        <row r="4508">
          <cell r="A4508" t="str">
            <v>MSW</v>
          </cell>
          <cell r="D4508">
            <v>1</v>
          </cell>
          <cell r="G4508">
            <v>2.44</v>
          </cell>
          <cell r="J4508">
            <v>25</v>
          </cell>
          <cell r="L4508" t="str">
            <v>RO</v>
          </cell>
        </row>
        <row r="4509">
          <cell r="A4509" t="str">
            <v>MSW</v>
          </cell>
          <cell r="D4509">
            <v>2</v>
          </cell>
          <cell r="G4509">
            <v>1.1599999999999999</v>
          </cell>
          <cell r="J4509">
            <v>25</v>
          </cell>
          <cell r="L4509" t="str">
            <v>RO</v>
          </cell>
        </row>
        <row r="4510">
          <cell r="A4510" t="str">
            <v>MSW</v>
          </cell>
          <cell r="D4510">
            <v>2</v>
          </cell>
          <cell r="G4510">
            <v>0.94</v>
          </cell>
          <cell r="J4510">
            <v>25</v>
          </cell>
          <cell r="L4510" t="str">
            <v>RO</v>
          </cell>
        </row>
        <row r="4511">
          <cell r="A4511" t="str">
            <v>MSW</v>
          </cell>
          <cell r="D4511">
            <v>2</v>
          </cell>
          <cell r="G4511">
            <v>0.8</v>
          </cell>
          <cell r="J4511">
            <v>25</v>
          </cell>
          <cell r="L4511" t="str">
            <v>RO</v>
          </cell>
        </row>
        <row r="4512">
          <cell r="A4512" t="str">
            <v>MSW</v>
          </cell>
          <cell r="D4512">
            <v>2</v>
          </cell>
          <cell r="G4512">
            <v>1.1299999999999999</v>
          </cell>
          <cell r="J4512">
            <v>25</v>
          </cell>
          <cell r="L4512" t="str">
            <v>RO</v>
          </cell>
        </row>
        <row r="4513">
          <cell r="A4513" t="str">
            <v>MSW</v>
          </cell>
          <cell r="D4513">
            <v>2</v>
          </cell>
          <cell r="G4513">
            <v>0.93</v>
          </cell>
          <cell r="J4513">
            <v>25</v>
          </cell>
          <cell r="L4513" t="str">
            <v>RO</v>
          </cell>
        </row>
        <row r="4514">
          <cell r="A4514" t="str">
            <v>MSW</v>
          </cell>
          <cell r="D4514">
            <v>2</v>
          </cell>
          <cell r="G4514">
            <v>2.56</v>
          </cell>
          <cell r="J4514">
            <v>25</v>
          </cell>
          <cell r="L4514" t="str">
            <v>RO</v>
          </cell>
        </row>
        <row r="4515">
          <cell r="A4515" t="str">
            <v>MSW</v>
          </cell>
          <cell r="D4515">
            <v>2</v>
          </cell>
          <cell r="G4515">
            <v>1.1399999999999999</v>
          </cell>
          <cell r="J4515">
            <v>25</v>
          </cell>
          <cell r="L4515" t="str">
            <v>RO</v>
          </cell>
        </row>
        <row r="4516">
          <cell r="A4516" t="str">
            <v>MSW</v>
          </cell>
          <cell r="D4516">
            <v>2</v>
          </cell>
          <cell r="G4516">
            <v>2.0699999999999998</v>
          </cell>
          <cell r="J4516">
            <v>25</v>
          </cell>
          <cell r="L4516" t="str">
            <v>RO</v>
          </cell>
        </row>
        <row r="4517">
          <cell r="A4517" t="str">
            <v>MSW</v>
          </cell>
          <cell r="D4517">
            <v>2</v>
          </cell>
          <cell r="G4517">
            <v>1.1499999999999999</v>
          </cell>
          <cell r="J4517">
            <v>25</v>
          </cell>
          <cell r="L4517" t="str">
            <v>RO</v>
          </cell>
        </row>
        <row r="4518">
          <cell r="A4518" t="str">
            <v>MSW</v>
          </cell>
          <cell r="D4518">
            <v>2</v>
          </cell>
          <cell r="G4518">
            <v>1.52</v>
          </cell>
          <cell r="J4518">
            <v>25</v>
          </cell>
          <cell r="L4518" t="str">
            <v>RO</v>
          </cell>
        </row>
        <row r="4519">
          <cell r="A4519" t="str">
            <v>MSW</v>
          </cell>
          <cell r="D4519">
            <v>2</v>
          </cell>
          <cell r="G4519">
            <v>1.57</v>
          </cell>
          <cell r="J4519">
            <v>25</v>
          </cell>
          <cell r="L4519" t="str">
            <v>RO</v>
          </cell>
        </row>
        <row r="4520">
          <cell r="A4520" t="str">
            <v>MSW</v>
          </cell>
          <cell r="D4520">
            <v>2</v>
          </cell>
          <cell r="G4520">
            <v>0.88</v>
          </cell>
          <cell r="J4520">
            <v>25</v>
          </cell>
          <cell r="L4520" t="str">
            <v>RO</v>
          </cell>
        </row>
        <row r="4521">
          <cell r="A4521" t="str">
            <v>MSW</v>
          </cell>
          <cell r="D4521">
            <v>2</v>
          </cell>
          <cell r="G4521">
            <v>1.1299999999999999</v>
          </cell>
          <cell r="J4521">
            <v>25</v>
          </cell>
          <cell r="L4521" t="str">
            <v>RO</v>
          </cell>
        </row>
        <row r="4522">
          <cell r="A4522" t="str">
            <v>MSW</v>
          </cell>
          <cell r="D4522">
            <v>2</v>
          </cell>
          <cell r="G4522">
            <v>1.27</v>
          </cell>
          <cell r="J4522">
            <v>25</v>
          </cell>
          <cell r="L4522" t="str">
            <v>RO</v>
          </cell>
        </row>
        <row r="4523">
          <cell r="A4523" t="str">
            <v>MSW</v>
          </cell>
          <cell r="D4523">
            <v>2</v>
          </cell>
          <cell r="G4523">
            <v>1.1000000000000001</v>
          </cell>
          <cell r="J4523">
            <v>25</v>
          </cell>
          <cell r="L4523" t="str">
            <v>RO</v>
          </cell>
        </row>
        <row r="4524">
          <cell r="A4524" t="str">
            <v>MSW</v>
          </cell>
          <cell r="D4524">
            <v>2</v>
          </cell>
          <cell r="G4524">
            <v>1.02</v>
          </cell>
          <cell r="J4524">
            <v>25</v>
          </cell>
          <cell r="L4524" t="str">
            <v>RO</v>
          </cell>
        </row>
        <row r="4525">
          <cell r="A4525" t="str">
            <v>MSW</v>
          </cell>
          <cell r="D4525">
            <v>2</v>
          </cell>
          <cell r="G4525">
            <v>1.34</v>
          </cell>
          <cell r="J4525">
            <v>25</v>
          </cell>
          <cell r="L4525" t="str">
            <v>RO</v>
          </cell>
        </row>
        <row r="4526">
          <cell r="A4526" t="str">
            <v>MSW</v>
          </cell>
          <cell r="D4526">
            <v>2</v>
          </cell>
          <cell r="G4526">
            <v>0.7</v>
          </cell>
          <cell r="J4526">
            <v>25</v>
          </cell>
          <cell r="L4526" t="str">
            <v>RO</v>
          </cell>
        </row>
        <row r="4527">
          <cell r="A4527" t="str">
            <v>MSW</v>
          </cell>
          <cell r="D4527">
            <v>2</v>
          </cell>
          <cell r="G4527">
            <v>1.34</v>
          </cell>
          <cell r="J4527">
            <v>25</v>
          </cell>
          <cell r="L4527" t="str">
            <v>RO</v>
          </cell>
        </row>
        <row r="4528">
          <cell r="A4528" t="str">
            <v>MSW</v>
          </cell>
          <cell r="D4528">
            <v>2</v>
          </cell>
          <cell r="G4528">
            <v>1.89</v>
          </cell>
          <cell r="J4528">
            <v>25</v>
          </cell>
          <cell r="L4528" t="str">
            <v>RO</v>
          </cell>
        </row>
        <row r="4529">
          <cell r="A4529" t="str">
            <v>MSW</v>
          </cell>
          <cell r="D4529">
            <v>3</v>
          </cell>
          <cell r="G4529">
            <v>1.01</v>
          </cell>
          <cell r="J4529">
            <v>25</v>
          </cell>
          <cell r="L4529" t="str">
            <v>RO</v>
          </cell>
        </row>
        <row r="4530">
          <cell r="A4530" t="str">
            <v>MSW</v>
          </cell>
          <cell r="D4530">
            <v>3</v>
          </cell>
          <cell r="G4530">
            <v>1</v>
          </cell>
          <cell r="J4530">
            <v>25</v>
          </cell>
          <cell r="L4530" t="str">
            <v>RO</v>
          </cell>
        </row>
        <row r="4531">
          <cell r="A4531" t="str">
            <v>MSW</v>
          </cell>
          <cell r="D4531">
            <v>3</v>
          </cell>
          <cell r="G4531">
            <v>1.33</v>
          </cell>
          <cell r="J4531">
            <v>25</v>
          </cell>
          <cell r="L4531" t="str">
            <v>RO</v>
          </cell>
        </row>
        <row r="4532">
          <cell r="A4532" t="str">
            <v>MSW</v>
          </cell>
          <cell r="D4532">
            <v>3</v>
          </cell>
          <cell r="G4532">
            <v>1.34</v>
          </cell>
          <cell r="J4532">
            <v>25</v>
          </cell>
          <cell r="L4532" t="str">
            <v>RO</v>
          </cell>
        </row>
        <row r="4533">
          <cell r="A4533" t="str">
            <v>MSW</v>
          </cell>
          <cell r="D4533">
            <v>3</v>
          </cell>
          <cell r="G4533">
            <v>0.97</v>
          </cell>
          <cell r="J4533">
            <v>25</v>
          </cell>
          <cell r="L4533" t="str">
            <v>RO</v>
          </cell>
        </row>
        <row r="4534">
          <cell r="A4534" t="str">
            <v>MSW</v>
          </cell>
          <cell r="D4534">
            <v>3</v>
          </cell>
          <cell r="G4534">
            <v>0.95</v>
          </cell>
          <cell r="J4534">
            <v>25</v>
          </cell>
          <cell r="L4534" t="str">
            <v>RO</v>
          </cell>
        </row>
        <row r="4535">
          <cell r="A4535" t="str">
            <v>MSW</v>
          </cell>
          <cell r="D4535">
            <v>3</v>
          </cell>
          <cell r="G4535">
            <v>1.37</v>
          </cell>
          <cell r="J4535">
            <v>25</v>
          </cell>
          <cell r="L4535" t="str">
            <v>RO</v>
          </cell>
        </row>
        <row r="4536">
          <cell r="A4536" t="str">
            <v>MSW</v>
          </cell>
          <cell r="D4536">
            <v>3</v>
          </cell>
          <cell r="G4536">
            <v>1.3</v>
          </cell>
          <cell r="J4536">
            <v>25</v>
          </cell>
          <cell r="L4536" t="str">
            <v>RO</v>
          </cell>
        </row>
        <row r="4537">
          <cell r="A4537" t="str">
            <v>MSW</v>
          </cell>
          <cell r="D4537">
            <v>3</v>
          </cell>
          <cell r="G4537">
            <v>1.25</v>
          </cell>
          <cell r="J4537">
            <v>25</v>
          </cell>
          <cell r="L4537" t="str">
            <v>RO</v>
          </cell>
        </row>
        <row r="4538">
          <cell r="A4538" t="str">
            <v>MSW</v>
          </cell>
          <cell r="D4538">
            <v>3</v>
          </cell>
          <cell r="G4538">
            <v>1.42</v>
          </cell>
          <cell r="J4538">
            <v>25</v>
          </cell>
          <cell r="L4538" t="str">
            <v>RO</v>
          </cell>
        </row>
        <row r="4539">
          <cell r="A4539" t="str">
            <v>MSW</v>
          </cell>
          <cell r="D4539">
            <v>3</v>
          </cell>
          <cell r="G4539">
            <v>1.01</v>
          </cell>
          <cell r="J4539">
            <v>25</v>
          </cell>
          <cell r="L4539" t="str">
            <v>RO</v>
          </cell>
        </row>
        <row r="4540">
          <cell r="A4540" t="str">
            <v>MSW</v>
          </cell>
          <cell r="D4540">
            <v>3</v>
          </cell>
          <cell r="G4540">
            <v>1.36</v>
          </cell>
          <cell r="J4540">
            <v>25</v>
          </cell>
          <cell r="L4540" t="str">
            <v>RO</v>
          </cell>
        </row>
        <row r="4541">
          <cell r="A4541" t="str">
            <v>MSW</v>
          </cell>
          <cell r="D4541">
            <v>3</v>
          </cell>
          <cell r="G4541">
            <v>1</v>
          </cell>
          <cell r="J4541">
            <v>25</v>
          </cell>
          <cell r="L4541" t="str">
            <v>RO</v>
          </cell>
        </row>
        <row r="4542">
          <cell r="A4542" t="str">
            <v>MSW</v>
          </cell>
          <cell r="D4542">
            <v>3</v>
          </cell>
          <cell r="G4542">
            <v>1.1200000000000001</v>
          </cell>
          <cell r="J4542">
            <v>25</v>
          </cell>
          <cell r="L4542" t="str">
            <v>RO</v>
          </cell>
        </row>
        <row r="4543">
          <cell r="A4543" t="str">
            <v>MSW</v>
          </cell>
          <cell r="D4543">
            <v>3</v>
          </cell>
          <cell r="G4543">
            <v>0.74</v>
          </cell>
          <cell r="J4543">
            <v>25</v>
          </cell>
          <cell r="L4543" t="str">
            <v>RO</v>
          </cell>
        </row>
        <row r="4544">
          <cell r="A4544" t="str">
            <v>MSW</v>
          </cell>
          <cell r="D4544">
            <v>3</v>
          </cell>
          <cell r="G4544">
            <v>1.1200000000000001</v>
          </cell>
          <cell r="J4544">
            <v>25</v>
          </cell>
          <cell r="L4544" t="str">
            <v>RO</v>
          </cell>
        </row>
        <row r="4545">
          <cell r="A4545" t="str">
            <v>MSW</v>
          </cell>
          <cell r="D4545">
            <v>3</v>
          </cell>
          <cell r="G4545">
            <v>1.92</v>
          </cell>
          <cell r="J4545">
            <v>25</v>
          </cell>
          <cell r="L4545" t="str">
            <v>RO</v>
          </cell>
        </row>
        <row r="4546">
          <cell r="A4546" t="str">
            <v>MSW</v>
          </cell>
          <cell r="D4546">
            <v>3</v>
          </cell>
          <cell r="G4546">
            <v>1.36</v>
          </cell>
          <cell r="J4546">
            <v>25</v>
          </cell>
          <cell r="L4546" t="str">
            <v>RO</v>
          </cell>
        </row>
        <row r="4547">
          <cell r="A4547" t="str">
            <v>MSW</v>
          </cell>
          <cell r="D4547">
            <v>3</v>
          </cell>
          <cell r="G4547">
            <v>1.28</v>
          </cell>
          <cell r="J4547">
            <v>25</v>
          </cell>
          <cell r="L4547" t="str">
            <v>RO</v>
          </cell>
        </row>
        <row r="4548">
          <cell r="A4548" t="str">
            <v>MSW</v>
          </cell>
          <cell r="D4548">
            <v>3</v>
          </cell>
          <cell r="G4548">
            <v>1.1499999999999999</v>
          </cell>
          <cell r="J4548">
            <v>25</v>
          </cell>
          <cell r="L4548" t="str">
            <v>RO</v>
          </cell>
        </row>
        <row r="4549">
          <cell r="A4549" t="str">
            <v>MSW</v>
          </cell>
          <cell r="D4549">
            <v>3</v>
          </cell>
          <cell r="G4549">
            <v>0.97</v>
          </cell>
          <cell r="J4549">
            <v>25</v>
          </cell>
          <cell r="L4549" t="str">
            <v>RO</v>
          </cell>
        </row>
        <row r="4550">
          <cell r="A4550" t="str">
            <v>MSW</v>
          </cell>
          <cell r="D4550">
            <v>3</v>
          </cell>
          <cell r="G4550">
            <v>1.37</v>
          </cell>
          <cell r="J4550">
            <v>25</v>
          </cell>
          <cell r="L4550" t="str">
            <v>RO</v>
          </cell>
        </row>
        <row r="4551">
          <cell r="A4551" t="str">
            <v>MSW</v>
          </cell>
          <cell r="D4551">
            <v>3</v>
          </cell>
          <cell r="G4551">
            <v>1.52</v>
          </cell>
          <cell r="J4551">
            <v>25</v>
          </cell>
          <cell r="L4551" t="str">
            <v>RO</v>
          </cell>
        </row>
        <row r="4552">
          <cell r="A4552" t="str">
            <v>MSW</v>
          </cell>
          <cell r="D4552">
            <v>4</v>
          </cell>
          <cell r="G4552">
            <v>1.4</v>
          </cell>
          <cell r="J4552">
            <v>25</v>
          </cell>
          <cell r="L4552" t="str">
            <v>RO</v>
          </cell>
        </row>
        <row r="4553">
          <cell r="A4553" t="str">
            <v>MSW</v>
          </cell>
          <cell r="D4553">
            <v>4</v>
          </cell>
          <cell r="G4553">
            <v>2.34</v>
          </cell>
          <cell r="J4553">
            <v>25</v>
          </cell>
          <cell r="L4553" t="str">
            <v>RO</v>
          </cell>
        </row>
        <row r="4554">
          <cell r="A4554" t="str">
            <v>MSW</v>
          </cell>
          <cell r="D4554">
            <v>4</v>
          </cell>
          <cell r="G4554">
            <v>0.75</v>
          </cell>
          <cell r="J4554">
            <v>25</v>
          </cell>
          <cell r="L4554" t="str">
            <v>RO</v>
          </cell>
        </row>
        <row r="4555">
          <cell r="A4555" t="str">
            <v>MSW</v>
          </cell>
          <cell r="D4555">
            <v>4</v>
          </cell>
          <cell r="G4555">
            <v>1.34</v>
          </cell>
          <cell r="J4555">
            <v>25</v>
          </cell>
          <cell r="L4555" t="str">
            <v>RO</v>
          </cell>
        </row>
        <row r="4556">
          <cell r="A4556" t="str">
            <v>MSW</v>
          </cell>
          <cell r="D4556">
            <v>4</v>
          </cell>
          <cell r="G4556">
            <v>0.96</v>
          </cell>
          <cell r="J4556">
            <v>25</v>
          </cell>
          <cell r="L4556" t="str">
            <v>RO</v>
          </cell>
        </row>
        <row r="4557">
          <cell r="A4557" t="str">
            <v>MSW</v>
          </cell>
          <cell r="D4557">
            <v>4</v>
          </cell>
          <cell r="G4557">
            <v>0.51</v>
          </cell>
          <cell r="J4557">
            <v>25</v>
          </cell>
          <cell r="L4557" t="str">
            <v>RO</v>
          </cell>
        </row>
        <row r="4558">
          <cell r="A4558" t="str">
            <v>MSW</v>
          </cell>
          <cell r="D4558">
            <v>4</v>
          </cell>
          <cell r="G4558">
            <v>1.62</v>
          </cell>
          <cell r="J4558">
            <v>25</v>
          </cell>
          <cell r="L4558" t="str">
            <v>RO</v>
          </cell>
        </row>
        <row r="4559">
          <cell r="A4559" t="str">
            <v>MSW</v>
          </cell>
          <cell r="D4559">
            <v>4</v>
          </cell>
          <cell r="G4559">
            <v>1.0900000000000001</v>
          </cell>
          <cell r="J4559">
            <v>25</v>
          </cell>
          <cell r="L4559" t="str">
            <v>RO</v>
          </cell>
        </row>
        <row r="4560">
          <cell r="A4560" t="str">
            <v>MSW</v>
          </cell>
          <cell r="D4560">
            <v>4</v>
          </cell>
          <cell r="G4560">
            <v>1.36</v>
          </cell>
          <cell r="J4560">
            <v>25</v>
          </cell>
          <cell r="L4560" t="str">
            <v>RO</v>
          </cell>
        </row>
        <row r="4561">
          <cell r="A4561" t="str">
            <v>MSW</v>
          </cell>
          <cell r="D4561">
            <v>4</v>
          </cell>
          <cell r="G4561">
            <v>0.97</v>
          </cell>
          <cell r="J4561">
            <v>25</v>
          </cell>
          <cell r="L4561" t="str">
            <v>RO</v>
          </cell>
        </row>
        <row r="4562">
          <cell r="A4562" t="str">
            <v>MSW</v>
          </cell>
          <cell r="D4562">
            <v>4</v>
          </cell>
          <cell r="G4562">
            <v>1.03</v>
          </cell>
          <cell r="J4562">
            <v>25</v>
          </cell>
          <cell r="L4562" t="str">
            <v>RO</v>
          </cell>
        </row>
        <row r="4563">
          <cell r="A4563" t="str">
            <v>MSW</v>
          </cell>
          <cell r="D4563">
            <v>4</v>
          </cell>
          <cell r="G4563">
            <v>1.24</v>
          </cell>
          <cell r="J4563">
            <v>25</v>
          </cell>
          <cell r="L4563" t="str">
            <v>RO</v>
          </cell>
        </row>
        <row r="4564">
          <cell r="A4564" t="str">
            <v>MSW</v>
          </cell>
          <cell r="D4564">
            <v>4</v>
          </cell>
          <cell r="G4564">
            <v>1.73</v>
          </cell>
          <cell r="J4564">
            <v>25</v>
          </cell>
          <cell r="L4564" t="str">
            <v>RO</v>
          </cell>
        </row>
        <row r="4565">
          <cell r="A4565" t="str">
            <v>MSW</v>
          </cell>
          <cell r="D4565">
            <v>4</v>
          </cell>
          <cell r="G4565">
            <v>1.63</v>
          </cell>
          <cell r="J4565">
            <v>25</v>
          </cell>
          <cell r="L4565" t="str">
            <v>RO</v>
          </cell>
        </row>
        <row r="4566">
          <cell r="A4566" t="str">
            <v>MSW</v>
          </cell>
          <cell r="D4566">
            <v>4</v>
          </cell>
          <cell r="G4566">
            <v>1.26</v>
          </cell>
          <cell r="J4566">
            <v>25</v>
          </cell>
          <cell r="L4566" t="str">
            <v>RO</v>
          </cell>
        </row>
        <row r="4567">
          <cell r="A4567" t="str">
            <v>MSW</v>
          </cell>
          <cell r="D4567">
            <v>4</v>
          </cell>
          <cell r="G4567">
            <v>1.62</v>
          </cell>
          <cell r="J4567">
            <v>25</v>
          </cell>
          <cell r="L4567" t="str">
            <v>RO</v>
          </cell>
        </row>
        <row r="4568">
          <cell r="A4568" t="str">
            <v>MSW</v>
          </cell>
          <cell r="D4568">
            <v>4</v>
          </cell>
          <cell r="G4568">
            <v>1.23</v>
          </cell>
          <cell r="J4568">
            <v>25</v>
          </cell>
          <cell r="L4568" t="str">
            <v>RO</v>
          </cell>
        </row>
        <row r="4569">
          <cell r="A4569" t="str">
            <v>MSW</v>
          </cell>
          <cell r="D4569">
            <v>4</v>
          </cell>
          <cell r="G4569">
            <v>1.56</v>
          </cell>
          <cell r="J4569">
            <v>25</v>
          </cell>
          <cell r="L4569" t="str">
            <v>RO</v>
          </cell>
        </row>
        <row r="4570">
          <cell r="A4570" t="str">
            <v>MSW</v>
          </cell>
          <cell r="D4570">
            <v>4</v>
          </cell>
          <cell r="G4570">
            <v>1.1599999999999999</v>
          </cell>
          <cell r="J4570">
            <v>25</v>
          </cell>
          <cell r="L4570" t="str">
            <v>RO</v>
          </cell>
        </row>
        <row r="4571">
          <cell r="A4571" t="str">
            <v>MSW</v>
          </cell>
          <cell r="D4571">
            <v>4</v>
          </cell>
          <cell r="G4571">
            <v>1.21</v>
          </cell>
          <cell r="J4571">
            <v>25</v>
          </cell>
          <cell r="L4571" t="str">
            <v>RO</v>
          </cell>
        </row>
        <row r="4572">
          <cell r="A4572" t="str">
            <v>MSW</v>
          </cell>
          <cell r="D4572">
            <v>4</v>
          </cell>
          <cell r="G4572">
            <v>1.61</v>
          </cell>
          <cell r="J4572">
            <v>25</v>
          </cell>
          <cell r="L4572" t="str">
            <v>RO</v>
          </cell>
        </row>
        <row r="4573">
          <cell r="A4573" t="str">
            <v>MSW</v>
          </cell>
          <cell r="D4573">
            <v>5</v>
          </cell>
          <cell r="G4573">
            <v>1.21</v>
          </cell>
          <cell r="J4573">
            <v>25</v>
          </cell>
          <cell r="L4573" t="str">
            <v>RO</v>
          </cell>
        </row>
        <row r="4574">
          <cell r="A4574" t="str">
            <v>MSW</v>
          </cell>
          <cell r="D4574">
            <v>5</v>
          </cell>
          <cell r="G4574">
            <v>1.4</v>
          </cell>
          <cell r="J4574">
            <v>25</v>
          </cell>
          <cell r="L4574" t="str">
            <v>RO</v>
          </cell>
        </row>
        <row r="4575">
          <cell r="A4575" t="str">
            <v>MSW</v>
          </cell>
          <cell r="D4575">
            <v>5</v>
          </cell>
          <cell r="G4575">
            <v>1.6</v>
          </cell>
          <cell r="J4575">
            <v>25</v>
          </cell>
          <cell r="L4575" t="str">
            <v>RO</v>
          </cell>
        </row>
        <row r="4576">
          <cell r="A4576" t="str">
            <v>MSW</v>
          </cell>
          <cell r="D4576">
            <v>5</v>
          </cell>
          <cell r="G4576">
            <v>1.17</v>
          </cell>
          <cell r="J4576">
            <v>25</v>
          </cell>
          <cell r="L4576" t="str">
            <v>RO</v>
          </cell>
        </row>
        <row r="4577">
          <cell r="A4577" t="str">
            <v>MSW</v>
          </cell>
          <cell r="D4577">
            <v>5</v>
          </cell>
          <cell r="G4577">
            <v>1.46</v>
          </cell>
          <cell r="J4577">
            <v>25</v>
          </cell>
          <cell r="L4577" t="str">
            <v>RO</v>
          </cell>
        </row>
        <row r="4578">
          <cell r="A4578" t="str">
            <v>MSW</v>
          </cell>
          <cell r="D4578">
            <v>5</v>
          </cell>
          <cell r="G4578">
            <v>1.01</v>
          </cell>
          <cell r="J4578">
            <v>25</v>
          </cell>
          <cell r="L4578" t="str">
            <v>RO</v>
          </cell>
        </row>
        <row r="4579">
          <cell r="A4579" t="str">
            <v>MSW</v>
          </cell>
          <cell r="D4579">
            <v>5</v>
          </cell>
          <cell r="G4579">
            <v>0.89</v>
          </cell>
          <cell r="J4579">
            <v>25</v>
          </cell>
          <cell r="L4579" t="str">
            <v>RO</v>
          </cell>
        </row>
        <row r="4580">
          <cell r="A4580" t="str">
            <v>MSW</v>
          </cell>
          <cell r="D4580">
            <v>5</v>
          </cell>
          <cell r="G4580">
            <v>2.08</v>
          </cell>
          <cell r="J4580">
            <v>25</v>
          </cell>
          <cell r="L4580" t="str">
            <v>RO</v>
          </cell>
        </row>
        <row r="4581">
          <cell r="A4581" t="str">
            <v>MSW</v>
          </cell>
          <cell r="D4581">
            <v>5</v>
          </cell>
          <cell r="G4581">
            <v>0.87</v>
          </cell>
          <cell r="J4581">
            <v>25</v>
          </cell>
          <cell r="L4581" t="str">
            <v>RO</v>
          </cell>
        </row>
        <row r="4582">
          <cell r="A4582" t="str">
            <v>MSW</v>
          </cell>
          <cell r="D4582">
            <v>5</v>
          </cell>
          <cell r="G4582">
            <v>1.74</v>
          </cell>
          <cell r="J4582">
            <v>25</v>
          </cell>
          <cell r="L4582" t="str">
            <v>RO</v>
          </cell>
        </row>
        <row r="4583">
          <cell r="A4583" t="str">
            <v>MSW</v>
          </cell>
          <cell r="D4583">
            <v>5</v>
          </cell>
          <cell r="G4583">
            <v>1.1599999999999999</v>
          </cell>
          <cell r="J4583">
            <v>25</v>
          </cell>
          <cell r="L4583" t="str">
            <v>RO</v>
          </cell>
        </row>
        <row r="4584">
          <cell r="A4584" t="str">
            <v>MSW</v>
          </cell>
          <cell r="D4584">
            <v>5</v>
          </cell>
          <cell r="G4584">
            <v>1.67</v>
          </cell>
          <cell r="J4584">
            <v>25</v>
          </cell>
          <cell r="L4584" t="str">
            <v>RO</v>
          </cell>
        </row>
        <row r="4585">
          <cell r="A4585" t="str">
            <v>MSW</v>
          </cell>
          <cell r="D4585">
            <v>5</v>
          </cell>
          <cell r="G4585">
            <v>1.34</v>
          </cell>
          <cell r="J4585">
            <v>25</v>
          </cell>
          <cell r="L4585" t="str">
            <v>RO</v>
          </cell>
        </row>
        <row r="4586">
          <cell r="A4586" t="str">
            <v>MSW</v>
          </cell>
          <cell r="D4586">
            <v>5</v>
          </cell>
          <cell r="G4586">
            <v>1.29</v>
          </cell>
          <cell r="J4586">
            <v>25</v>
          </cell>
          <cell r="L4586" t="str">
            <v>RO</v>
          </cell>
        </row>
        <row r="4587">
          <cell r="A4587" t="str">
            <v>MSW</v>
          </cell>
          <cell r="D4587">
            <v>5</v>
          </cell>
          <cell r="G4587">
            <v>1.26</v>
          </cell>
          <cell r="J4587">
            <v>25</v>
          </cell>
          <cell r="L4587" t="str">
            <v>RO</v>
          </cell>
        </row>
        <row r="4588">
          <cell r="A4588" t="str">
            <v>MSW</v>
          </cell>
          <cell r="D4588">
            <v>5</v>
          </cell>
          <cell r="G4588">
            <v>1.6</v>
          </cell>
          <cell r="J4588">
            <v>25</v>
          </cell>
          <cell r="L4588" t="str">
            <v>RO</v>
          </cell>
        </row>
        <row r="4589">
          <cell r="A4589" t="str">
            <v>MSW</v>
          </cell>
          <cell r="D4589">
            <v>5</v>
          </cell>
          <cell r="G4589">
            <v>1.05</v>
          </cell>
          <cell r="J4589">
            <v>25</v>
          </cell>
          <cell r="L4589" t="str">
            <v>RO</v>
          </cell>
        </row>
        <row r="4590">
          <cell r="A4590" t="str">
            <v>MSW</v>
          </cell>
          <cell r="D4590">
            <v>5</v>
          </cell>
          <cell r="G4590">
            <v>1.77</v>
          </cell>
          <cell r="J4590">
            <v>25</v>
          </cell>
          <cell r="L4590" t="str">
            <v>RO</v>
          </cell>
        </row>
        <row r="4591">
          <cell r="A4591" t="str">
            <v>MSW</v>
          </cell>
          <cell r="D4591">
            <v>5</v>
          </cell>
          <cell r="G4591">
            <v>1.1000000000000001</v>
          </cell>
          <cell r="J4591">
            <v>25</v>
          </cell>
          <cell r="L4591" t="str">
            <v>RO</v>
          </cell>
        </row>
        <row r="4592">
          <cell r="A4592" t="str">
            <v>MSW</v>
          </cell>
          <cell r="D4592">
            <v>5</v>
          </cell>
          <cell r="G4592">
            <v>1.75</v>
          </cell>
          <cell r="J4592">
            <v>25</v>
          </cell>
          <cell r="L4592" t="str">
            <v>RO</v>
          </cell>
        </row>
        <row r="4593">
          <cell r="A4593" t="str">
            <v>MSW</v>
          </cell>
          <cell r="D4593">
            <v>5</v>
          </cell>
          <cell r="G4593">
            <v>1.36</v>
          </cell>
          <cell r="J4593">
            <v>25</v>
          </cell>
          <cell r="L4593" t="str">
            <v>RO</v>
          </cell>
        </row>
        <row r="4594">
          <cell r="A4594" t="str">
            <v>MSW</v>
          </cell>
          <cell r="D4594">
            <v>6</v>
          </cell>
          <cell r="G4594">
            <v>1.24</v>
          </cell>
          <cell r="J4594">
            <v>25</v>
          </cell>
          <cell r="L4594" t="str">
            <v>RO</v>
          </cell>
        </row>
        <row r="4595">
          <cell r="A4595" t="str">
            <v>MSW</v>
          </cell>
          <cell r="D4595">
            <v>6</v>
          </cell>
          <cell r="G4595">
            <v>1.1000000000000001</v>
          </cell>
          <cell r="J4595">
            <v>25</v>
          </cell>
          <cell r="L4595" t="str">
            <v>RO</v>
          </cell>
        </row>
        <row r="4596">
          <cell r="A4596" t="str">
            <v>MSW</v>
          </cell>
          <cell r="D4596">
            <v>6</v>
          </cell>
          <cell r="G4596">
            <v>1.71</v>
          </cell>
          <cell r="J4596">
            <v>25</v>
          </cell>
          <cell r="L4596" t="str">
            <v>RO</v>
          </cell>
        </row>
        <row r="4597">
          <cell r="A4597" t="str">
            <v>MSW</v>
          </cell>
          <cell r="D4597">
            <v>6</v>
          </cell>
          <cell r="G4597">
            <v>1.84</v>
          </cell>
          <cell r="J4597">
            <v>25</v>
          </cell>
          <cell r="L4597" t="str">
            <v>RO</v>
          </cell>
        </row>
        <row r="4598">
          <cell r="A4598" t="str">
            <v>MSW</v>
          </cell>
          <cell r="D4598">
            <v>6</v>
          </cell>
          <cell r="G4598">
            <v>1.54</v>
          </cell>
          <cell r="J4598">
            <v>25</v>
          </cell>
          <cell r="L4598" t="str">
            <v>RO</v>
          </cell>
        </row>
        <row r="4599">
          <cell r="A4599" t="str">
            <v>MSW</v>
          </cell>
          <cell r="D4599">
            <v>6</v>
          </cell>
          <cell r="G4599">
            <v>1.76</v>
          </cell>
          <cell r="J4599">
            <v>25</v>
          </cell>
          <cell r="L4599" t="str">
            <v>RO</v>
          </cell>
        </row>
        <row r="4600">
          <cell r="A4600" t="str">
            <v>MSW</v>
          </cell>
          <cell r="D4600">
            <v>6</v>
          </cell>
          <cell r="G4600">
            <v>1.35</v>
          </cell>
          <cell r="J4600">
            <v>25</v>
          </cell>
          <cell r="L4600" t="str">
            <v>RO</v>
          </cell>
        </row>
        <row r="4601">
          <cell r="A4601" t="str">
            <v>MSW</v>
          </cell>
          <cell r="D4601">
            <v>6</v>
          </cell>
          <cell r="G4601">
            <v>1.8</v>
          </cell>
          <cell r="J4601">
            <v>25</v>
          </cell>
          <cell r="L4601" t="str">
            <v>RO</v>
          </cell>
        </row>
        <row r="4602">
          <cell r="A4602" t="str">
            <v>MSW</v>
          </cell>
          <cell r="D4602">
            <v>6</v>
          </cell>
          <cell r="G4602">
            <v>1.78</v>
          </cell>
          <cell r="J4602">
            <v>25</v>
          </cell>
          <cell r="L4602" t="str">
            <v>RO</v>
          </cell>
        </row>
        <row r="4603">
          <cell r="A4603" t="str">
            <v>MSW</v>
          </cell>
          <cell r="D4603">
            <v>6</v>
          </cell>
          <cell r="G4603">
            <v>1.61</v>
          </cell>
          <cell r="J4603">
            <v>25</v>
          </cell>
          <cell r="L4603" t="str">
            <v>RO</v>
          </cell>
        </row>
        <row r="4604">
          <cell r="A4604" t="str">
            <v>MSW</v>
          </cell>
          <cell r="D4604">
            <v>6</v>
          </cell>
          <cell r="G4604">
            <v>1.76</v>
          </cell>
          <cell r="J4604">
            <v>25</v>
          </cell>
          <cell r="L4604" t="str">
            <v>RO</v>
          </cell>
        </row>
        <row r="4605">
          <cell r="A4605" t="str">
            <v>MSW</v>
          </cell>
          <cell r="D4605">
            <v>6</v>
          </cell>
          <cell r="G4605">
            <v>2.0299999999999998</v>
          </cell>
          <cell r="J4605">
            <v>25</v>
          </cell>
          <cell r="L4605" t="str">
            <v>RO</v>
          </cell>
        </row>
        <row r="4606">
          <cell r="A4606" t="str">
            <v>MSW</v>
          </cell>
          <cell r="D4606">
            <v>6</v>
          </cell>
          <cell r="G4606">
            <v>1.79</v>
          </cell>
          <cell r="J4606">
            <v>25</v>
          </cell>
          <cell r="L4606" t="str">
            <v>RO</v>
          </cell>
        </row>
        <row r="4607">
          <cell r="A4607" t="str">
            <v>MSW</v>
          </cell>
          <cell r="D4607">
            <v>6</v>
          </cell>
          <cell r="G4607">
            <v>1.99</v>
          </cell>
          <cell r="J4607">
            <v>25</v>
          </cell>
          <cell r="L4607" t="str">
            <v>RO</v>
          </cell>
        </row>
        <row r="4608">
          <cell r="A4608" t="str">
            <v>MSW</v>
          </cell>
          <cell r="D4608">
            <v>6</v>
          </cell>
          <cell r="G4608">
            <v>1.1599999999999999</v>
          </cell>
          <cell r="J4608">
            <v>25</v>
          </cell>
          <cell r="L4608" t="str">
            <v>RO</v>
          </cell>
        </row>
        <row r="4609">
          <cell r="A4609" t="str">
            <v>MSW</v>
          </cell>
          <cell r="D4609">
            <v>6</v>
          </cell>
          <cell r="G4609">
            <v>2.17</v>
          </cell>
          <cell r="J4609">
            <v>25</v>
          </cell>
          <cell r="L4609" t="str">
            <v>RO</v>
          </cell>
        </row>
        <row r="4610">
          <cell r="A4610" t="str">
            <v>MSW</v>
          </cell>
          <cell r="D4610">
            <v>6</v>
          </cell>
          <cell r="G4610">
            <v>1.17</v>
          </cell>
          <cell r="J4610">
            <v>25</v>
          </cell>
          <cell r="L4610" t="str">
            <v>RO</v>
          </cell>
        </row>
        <row r="4611">
          <cell r="A4611" t="str">
            <v>MSW</v>
          </cell>
          <cell r="D4611">
            <v>6</v>
          </cell>
          <cell r="G4611">
            <v>2.2599999999999998</v>
          </cell>
          <cell r="J4611">
            <v>25</v>
          </cell>
          <cell r="L4611" t="str">
            <v>RO</v>
          </cell>
        </row>
        <row r="4612">
          <cell r="A4612" t="str">
            <v>MSW</v>
          </cell>
          <cell r="D4612">
            <v>6</v>
          </cell>
          <cell r="G4612">
            <v>1.59</v>
          </cell>
          <cell r="J4612">
            <v>25</v>
          </cell>
          <cell r="L4612" t="str">
            <v>RO</v>
          </cell>
        </row>
        <row r="4613">
          <cell r="A4613" t="str">
            <v>MSW</v>
          </cell>
          <cell r="D4613">
            <v>6</v>
          </cell>
          <cell r="G4613">
            <v>1.0900000000000001</v>
          </cell>
          <cell r="J4613">
            <v>25</v>
          </cell>
          <cell r="L4613" t="str">
            <v>RO</v>
          </cell>
        </row>
        <row r="4614">
          <cell r="A4614" t="str">
            <v>MSW</v>
          </cell>
          <cell r="D4614">
            <v>6</v>
          </cell>
          <cell r="G4614">
            <v>1.4</v>
          </cell>
          <cell r="J4614">
            <v>25</v>
          </cell>
          <cell r="L4614" t="str">
            <v>RO</v>
          </cell>
        </row>
        <row r="4615">
          <cell r="A4615" t="str">
            <v>MSW</v>
          </cell>
          <cell r="D4615">
            <v>6</v>
          </cell>
          <cell r="G4615">
            <v>1.92</v>
          </cell>
          <cell r="J4615">
            <v>25</v>
          </cell>
          <cell r="L4615" t="str">
            <v>RO</v>
          </cell>
        </row>
        <row r="4616">
          <cell r="A4616" t="str">
            <v>MSW</v>
          </cell>
          <cell r="D4616">
            <v>7</v>
          </cell>
          <cell r="G4616">
            <v>1.75</v>
          </cell>
          <cell r="J4616">
            <v>25</v>
          </cell>
          <cell r="L4616" t="str">
            <v>RO</v>
          </cell>
        </row>
        <row r="4617">
          <cell r="A4617" t="str">
            <v>MSW</v>
          </cell>
          <cell r="D4617">
            <v>7</v>
          </cell>
          <cell r="G4617">
            <v>1.37</v>
          </cell>
          <cell r="J4617">
            <v>25</v>
          </cell>
          <cell r="L4617" t="str">
            <v>RO</v>
          </cell>
        </row>
        <row r="4618">
          <cell r="A4618" t="str">
            <v>MSW</v>
          </cell>
          <cell r="D4618">
            <v>7</v>
          </cell>
          <cell r="G4618">
            <v>1.43</v>
          </cell>
          <cell r="J4618">
            <v>25</v>
          </cell>
          <cell r="L4618" t="str">
            <v>RO</v>
          </cell>
        </row>
        <row r="4619">
          <cell r="A4619" t="str">
            <v>MSW</v>
          </cell>
          <cell r="D4619">
            <v>7</v>
          </cell>
          <cell r="G4619">
            <v>1.34</v>
          </cell>
          <cell r="J4619">
            <v>25</v>
          </cell>
          <cell r="L4619" t="str">
            <v>RO</v>
          </cell>
        </row>
        <row r="4620">
          <cell r="A4620" t="str">
            <v>MSW</v>
          </cell>
          <cell r="D4620">
            <v>7</v>
          </cell>
          <cell r="G4620">
            <v>1.74</v>
          </cell>
          <cell r="J4620">
            <v>25</v>
          </cell>
          <cell r="L4620" t="str">
            <v>RO</v>
          </cell>
        </row>
        <row r="4621">
          <cell r="A4621" t="str">
            <v>MSW</v>
          </cell>
          <cell r="D4621">
            <v>7</v>
          </cell>
          <cell r="G4621">
            <v>1.72</v>
          </cell>
          <cell r="J4621">
            <v>25</v>
          </cell>
          <cell r="L4621" t="str">
            <v>RO</v>
          </cell>
        </row>
        <row r="4622">
          <cell r="A4622" t="str">
            <v>MSW</v>
          </cell>
          <cell r="D4622">
            <v>7</v>
          </cell>
          <cell r="G4622">
            <v>1.29</v>
          </cell>
          <cell r="J4622">
            <v>25</v>
          </cell>
          <cell r="L4622" t="str">
            <v>RO</v>
          </cell>
        </row>
        <row r="4623">
          <cell r="A4623" t="str">
            <v>MSW</v>
          </cell>
          <cell r="D4623">
            <v>7</v>
          </cell>
          <cell r="G4623">
            <v>1.27</v>
          </cell>
          <cell r="J4623">
            <v>25</v>
          </cell>
          <cell r="L4623" t="str">
            <v>RO</v>
          </cell>
        </row>
        <row r="4624">
          <cell r="A4624" t="str">
            <v>MSW</v>
          </cell>
          <cell r="D4624">
            <v>7</v>
          </cell>
          <cell r="G4624">
            <v>1.48</v>
          </cell>
          <cell r="J4624">
            <v>25</v>
          </cell>
          <cell r="L4624" t="str">
            <v>RO</v>
          </cell>
        </row>
        <row r="4625">
          <cell r="A4625" t="str">
            <v>MSW</v>
          </cell>
          <cell r="D4625">
            <v>7</v>
          </cell>
          <cell r="G4625">
            <v>1.76</v>
          </cell>
          <cell r="J4625">
            <v>25</v>
          </cell>
          <cell r="L4625" t="str">
            <v>RO</v>
          </cell>
        </row>
        <row r="4626">
          <cell r="A4626" t="str">
            <v>MSW</v>
          </cell>
          <cell r="D4626">
            <v>7</v>
          </cell>
          <cell r="G4626">
            <v>2.83</v>
          </cell>
          <cell r="J4626">
            <v>25</v>
          </cell>
          <cell r="L4626" t="str">
            <v>RO</v>
          </cell>
        </row>
        <row r="4627">
          <cell r="A4627" t="str">
            <v>MSW</v>
          </cell>
          <cell r="D4627">
            <v>7</v>
          </cell>
          <cell r="G4627">
            <v>1.1499999999999999</v>
          </cell>
          <cell r="J4627">
            <v>25</v>
          </cell>
          <cell r="L4627" t="str">
            <v>RO</v>
          </cell>
        </row>
        <row r="4628">
          <cell r="A4628" t="str">
            <v>MSW</v>
          </cell>
          <cell r="D4628">
            <v>7</v>
          </cell>
          <cell r="G4628">
            <v>1.89</v>
          </cell>
          <cell r="J4628">
            <v>25</v>
          </cell>
          <cell r="L4628" t="str">
            <v>RO</v>
          </cell>
        </row>
        <row r="4629">
          <cell r="A4629" t="str">
            <v>MSW</v>
          </cell>
          <cell r="D4629">
            <v>7</v>
          </cell>
          <cell r="G4629">
            <v>1.7</v>
          </cell>
          <cell r="J4629">
            <v>25</v>
          </cell>
          <cell r="L4629" t="str">
            <v>RO</v>
          </cell>
        </row>
        <row r="4630">
          <cell r="A4630" t="str">
            <v>MSW</v>
          </cell>
          <cell r="D4630">
            <v>7</v>
          </cell>
          <cell r="G4630">
            <v>1.68</v>
          </cell>
          <cell r="J4630">
            <v>25</v>
          </cell>
          <cell r="L4630" t="str">
            <v>RO</v>
          </cell>
        </row>
        <row r="4631">
          <cell r="A4631" t="str">
            <v>MSW</v>
          </cell>
          <cell r="D4631">
            <v>7</v>
          </cell>
          <cell r="G4631">
            <v>1.66</v>
          </cell>
          <cell r="J4631">
            <v>25</v>
          </cell>
          <cell r="L4631" t="str">
            <v>RO</v>
          </cell>
        </row>
        <row r="4632">
          <cell r="A4632" t="str">
            <v>MSW</v>
          </cell>
          <cell r="D4632">
            <v>7</v>
          </cell>
          <cell r="G4632">
            <v>1.63</v>
          </cell>
          <cell r="J4632">
            <v>25</v>
          </cell>
          <cell r="L4632" t="str">
            <v>RO</v>
          </cell>
        </row>
        <row r="4633">
          <cell r="A4633" t="str">
            <v>MSW</v>
          </cell>
          <cell r="D4633">
            <v>7</v>
          </cell>
          <cell r="G4633">
            <v>0.98</v>
          </cell>
          <cell r="J4633">
            <v>25</v>
          </cell>
          <cell r="L4633" t="str">
            <v>RO</v>
          </cell>
        </row>
        <row r="4634">
          <cell r="A4634" t="str">
            <v>MSW</v>
          </cell>
          <cell r="D4634">
            <v>7</v>
          </cell>
          <cell r="G4634">
            <v>1.53</v>
          </cell>
          <cell r="J4634">
            <v>25</v>
          </cell>
          <cell r="L4634" t="str">
            <v>RO</v>
          </cell>
        </row>
        <row r="4635">
          <cell r="A4635" t="str">
            <v>MSW</v>
          </cell>
          <cell r="D4635">
            <v>7</v>
          </cell>
          <cell r="G4635">
            <v>1.21</v>
          </cell>
          <cell r="J4635">
            <v>25</v>
          </cell>
          <cell r="L4635" t="str">
            <v>RO</v>
          </cell>
        </row>
        <row r="4636">
          <cell r="A4636" t="str">
            <v>MSW</v>
          </cell>
          <cell r="D4636">
            <v>8</v>
          </cell>
          <cell r="G4636">
            <v>1.93</v>
          </cell>
          <cell r="J4636">
            <v>25</v>
          </cell>
          <cell r="L4636" t="str">
            <v>RO</v>
          </cell>
        </row>
        <row r="4637">
          <cell r="A4637" t="str">
            <v>MSW</v>
          </cell>
          <cell r="D4637">
            <v>8</v>
          </cell>
          <cell r="G4637">
            <v>1.38</v>
          </cell>
          <cell r="J4637">
            <v>25</v>
          </cell>
          <cell r="L4637" t="str">
            <v>RO</v>
          </cell>
        </row>
        <row r="4638">
          <cell r="A4638" t="str">
            <v>MSW</v>
          </cell>
          <cell r="D4638">
            <v>8</v>
          </cell>
          <cell r="G4638">
            <v>2.38</v>
          </cell>
          <cell r="J4638">
            <v>25</v>
          </cell>
          <cell r="L4638" t="str">
            <v>RO</v>
          </cell>
        </row>
        <row r="4639">
          <cell r="A4639" t="str">
            <v>MSW</v>
          </cell>
          <cell r="D4639">
            <v>8</v>
          </cell>
          <cell r="G4639">
            <v>1.51</v>
          </cell>
          <cell r="J4639">
            <v>25</v>
          </cell>
          <cell r="L4639" t="str">
            <v>RO</v>
          </cell>
        </row>
        <row r="4640">
          <cell r="A4640" t="str">
            <v>MSW</v>
          </cell>
          <cell r="D4640">
            <v>8</v>
          </cell>
          <cell r="G4640">
            <v>2.44</v>
          </cell>
          <cell r="J4640">
            <v>25</v>
          </cell>
          <cell r="L4640" t="str">
            <v>RO</v>
          </cell>
        </row>
        <row r="4641">
          <cell r="A4641" t="str">
            <v>MSW</v>
          </cell>
          <cell r="D4641">
            <v>8</v>
          </cell>
          <cell r="G4641">
            <v>1.76</v>
          </cell>
          <cell r="J4641">
            <v>25</v>
          </cell>
          <cell r="L4641" t="str">
            <v>RO</v>
          </cell>
        </row>
        <row r="4642">
          <cell r="A4642" t="str">
            <v>MSW</v>
          </cell>
          <cell r="D4642">
            <v>8</v>
          </cell>
          <cell r="G4642">
            <v>1.81</v>
          </cell>
          <cell r="J4642">
            <v>25</v>
          </cell>
          <cell r="L4642" t="str">
            <v>RO</v>
          </cell>
        </row>
        <row r="4643">
          <cell r="A4643" t="str">
            <v>MSW</v>
          </cell>
          <cell r="D4643">
            <v>8</v>
          </cell>
          <cell r="G4643">
            <v>1.91</v>
          </cell>
          <cell r="J4643">
            <v>25</v>
          </cell>
          <cell r="L4643" t="str">
            <v>RO</v>
          </cell>
        </row>
        <row r="4644">
          <cell r="A4644" t="str">
            <v>MSW</v>
          </cell>
          <cell r="D4644">
            <v>8</v>
          </cell>
          <cell r="G4644">
            <v>1.42</v>
          </cell>
          <cell r="J4644">
            <v>25</v>
          </cell>
          <cell r="L4644" t="str">
            <v>RO</v>
          </cell>
        </row>
        <row r="4645">
          <cell r="A4645" t="str">
            <v>MSW</v>
          </cell>
          <cell r="D4645">
            <v>8</v>
          </cell>
          <cell r="G4645">
            <v>1.54</v>
          </cell>
          <cell r="J4645">
            <v>25</v>
          </cell>
          <cell r="L4645" t="str">
            <v>RO</v>
          </cell>
        </row>
        <row r="4646">
          <cell r="A4646" t="str">
            <v>MSW</v>
          </cell>
          <cell r="D4646">
            <v>8</v>
          </cell>
          <cell r="G4646">
            <v>1.71</v>
          </cell>
          <cell r="J4646">
            <v>25</v>
          </cell>
          <cell r="L4646" t="str">
            <v>RO</v>
          </cell>
        </row>
        <row r="4647">
          <cell r="A4647" t="str">
            <v>MSW</v>
          </cell>
          <cell r="D4647">
            <v>8</v>
          </cell>
          <cell r="G4647">
            <v>2.37</v>
          </cell>
          <cell r="J4647">
            <v>25</v>
          </cell>
          <cell r="L4647" t="str">
            <v>RO</v>
          </cell>
        </row>
        <row r="4648">
          <cell r="A4648" t="str">
            <v>MSW</v>
          </cell>
          <cell r="D4648">
            <v>8</v>
          </cell>
          <cell r="G4648">
            <v>2.27</v>
          </cell>
          <cell r="J4648">
            <v>25</v>
          </cell>
          <cell r="L4648" t="str">
            <v>RO</v>
          </cell>
        </row>
        <row r="4649">
          <cell r="A4649" t="str">
            <v>MSW</v>
          </cell>
          <cell r="D4649">
            <v>8</v>
          </cell>
          <cell r="G4649">
            <v>2.2999999999999998</v>
          </cell>
          <cell r="J4649">
            <v>25</v>
          </cell>
          <cell r="L4649" t="str">
            <v>RO</v>
          </cell>
        </row>
        <row r="4650">
          <cell r="A4650" t="str">
            <v>MSW</v>
          </cell>
          <cell r="D4650">
            <v>8</v>
          </cell>
          <cell r="G4650">
            <v>1.95</v>
          </cell>
          <cell r="J4650">
            <v>25</v>
          </cell>
          <cell r="L4650" t="str">
            <v>RO</v>
          </cell>
        </row>
        <row r="4651">
          <cell r="A4651" t="str">
            <v>MSW</v>
          </cell>
          <cell r="D4651">
            <v>8</v>
          </cell>
          <cell r="G4651">
            <v>1.92</v>
          </cell>
          <cell r="J4651">
            <v>25</v>
          </cell>
          <cell r="L4651" t="str">
            <v>RO</v>
          </cell>
        </row>
        <row r="4652">
          <cell r="A4652" t="str">
            <v>MSW</v>
          </cell>
          <cell r="D4652">
            <v>8</v>
          </cell>
          <cell r="G4652">
            <v>1.43</v>
          </cell>
          <cell r="J4652">
            <v>25</v>
          </cell>
          <cell r="L4652" t="str">
            <v>RO</v>
          </cell>
        </row>
        <row r="4653">
          <cell r="A4653" t="str">
            <v>MSW</v>
          </cell>
          <cell r="D4653">
            <v>8</v>
          </cell>
          <cell r="G4653">
            <v>1.89</v>
          </cell>
          <cell r="J4653">
            <v>25</v>
          </cell>
          <cell r="L4653" t="str">
            <v>RO</v>
          </cell>
        </row>
        <row r="4654">
          <cell r="A4654" t="str">
            <v>MSW</v>
          </cell>
          <cell r="D4654">
            <v>8</v>
          </cell>
          <cell r="G4654">
            <v>1.17</v>
          </cell>
          <cell r="J4654">
            <v>25</v>
          </cell>
          <cell r="L4654" t="str">
            <v>RO</v>
          </cell>
        </row>
        <row r="4655">
          <cell r="A4655" t="str">
            <v>MSW</v>
          </cell>
          <cell r="D4655">
            <v>8</v>
          </cell>
          <cell r="G4655">
            <v>1.57</v>
          </cell>
          <cell r="J4655">
            <v>25</v>
          </cell>
          <cell r="L4655" t="str">
            <v>RO</v>
          </cell>
        </row>
        <row r="4656">
          <cell r="A4656" t="str">
            <v>MSW</v>
          </cell>
          <cell r="D4656">
            <v>8</v>
          </cell>
          <cell r="G4656">
            <v>2.29</v>
          </cell>
          <cell r="J4656">
            <v>25</v>
          </cell>
          <cell r="L4656" t="str">
            <v>RO</v>
          </cell>
        </row>
        <row r="4657">
          <cell r="A4657" t="str">
            <v>MSW</v>
          </cell>
          <cell r="D4657">
            <v>8</v>
          </cell>
          <cell r="G4657">
            <v>1.5</v>
          </cell>
          <cell r="J4657">
            <v>25</v>
          </cell>
          <cell r="L4657" t="str">
            <v>RO</v>
          </cell>
        </row>
        <row r="4658">
          <cell r="A4658" t="str">
            <v>MSW</v>
          </cell>
          <cell r="D4658">
            <v>8</v>
          </cell>
          <cell r="G4658">
            <v>1.81</v>
          </cell>
          <cell r="J4658">
            <v>25</v>
          </cell>
          <cell r="L4658" t="str">
            <v>RO</v>
          </cell>
        </row>
        <row r="4659">
          <cell r="A4659" t="str">
            <v>MSW</v>
          </cell>
          <cell r="D4659">
            <v>9</v>
          </cell>
          <cell r="G4659">
            <v>1.19</v>
          </cell>
          <cell r="J4659">
            <v>25</v>
          </cell>
          <cell r="L4659" t="str">
            <v>RO</v>
          </cell>
        </row>
        <row r="4660">
          <cell r="A4660" t="str">
            <v>MSW</v>
          </cell>
          <cell r="D4660">
            <v>9</v>
          </cell>
          <cell r="G4660">
            <v>2.11</v>
          </cell>
          <cell r="J4660">
            <v>25</v>
          </cell>
          <cell r="L4660" t="str">
            <v>RO</v>
          </cell>
        </row>
        <row r="4661">
          <cell r="A4661" t="str">
            <v>MSW</v>
          </cell>
          <cell r="D4661">
            <v>9</v>
          </cell>
          <cell r="G4661">
            <v>2.13</v>
          </cell>
          <cell r="J4661">
            <v>25</v>
          </cell>
          <cell r="L4661" t="str">
            <v>RO</v>
          </cell>
        </row>
        <row r="4662">
          <cell r="A4662" t="str">
            <v>MSW</v>
          </cell>
          <cell r="D4662">
            <v>9</v>
          </cell>
          <cell r="G4662">
            <v>2.1</v>
          </cell>
          <cell r="J4662">
            <v>25</v>
          </cell>
          <cell r="L4662" t="str">
            <v>RO</v>
          </cell>
        </row>
        <row r="4663">
          <cell r="A4663" t="str">
            <v>MSW</v>
          </cell>
          <cell r="D4663">
            <v>9</v>
          </cell>
          <cell r="G4663">
            <v>1.52</v>
          </cell>
          <cell r="J4663">
            <v>25</v>
          </cell>
          <cell r="L4663" t="str">
            <v>RO</v>
          </cell>
        </row>
        <row r="4664">
          <cell r="A4664" t="str">
            <v>MSW</v>
          </cell>
          <cell r="D4664">
            <v>9</v>
          </cell>
          <cell r="G4664">
            <v>1.56</v>
          </cell>
          <cell r="J4664">
            <v>25</v>
          </cell>
          <cell r="L4664" t="str">
            <v>RO</v>
          </cell>
        </row>
        <row r="4665">
          <cell r="A4665" t="str">
            <v>MSW</v>
          </cell>
          <cell r="D4665">
            <v>9</v>
          </cell>
          <cell r="G4665">
            <v>1.62</v>
          </cell>
          <cell r="J4665">
            <v>25</v>
          </cell>
          <cell r="L4665" t="str">
            <v>RO</v>
          </cell>
        </row>
        <row r="4666">
          <cell r="A4666" t="str">
            <v>MSW</v>
          </cell>
          <cell r="D4666">
            <v>9</v>
          </cell>
          <cell r="G4666">
            <v>1.49</v>
          </cell>
          <cell r="J4666">
            <v>25</v>
          </cell>
          <cell r="L4666" t="str">
            <v>RO</v>
          </cell>
        </row>
        <row r="4667">
          <cell r="A4667" t="str">
            <v>MSW</v>
          </cell>
          <cell r="D4667">
            <v>9</v>
          </cell>
          <cell r="G4667">
            <v>1.87</v>
          </cell>
          <cell r="J4667">
            <v>25</v>
          </cell>
          <cell r="L4667" t="str">
            <v>RO</v>
          </cell>
        </row>
        <row r="4668">
          <cell r="A4668" t="str">
            <v>MSW</v>
          </cell>
          <cell r="D4668">
            <v>9</v>
          </cell>
          <cell r="G4668">
            <v>1.99</v>
          </cell>
          <cell r="J4668">
            <v>25</v>
          </cell>
          <cell r="L4668" t="str">
            <v>RO</v>
          </cell>
        </row>
        <row r="4669">
          <cell r="A4669" t="str">
            <v>MSW</v>
          </cell>
          <cell r="D4669">
            <v>9</v>
          </cell>
          <cell r="G4669">
            <v>2.62</v>
          </cell>
          <cell r="J4669">
            <v>25</v>
          </cell>
          <cell r="L4669" t="str">
            <v>RO</v>
          </cell>
        </row>
        <row r="4670">
          <cell r="A4670" t="str">
            <v>MSW</v>
          </cell>
          <cell r="D4670">
            <v>9</v>
          </cell>
          <cell r="G4670">
            <v>1.97</v>
          </cell>
          <cell r="J4670">
            <v>25</v>
          </cell>
          <cell r="L4670" t="str">
            <v>RO</v>
          </cell>
        </row>
        <row r="4671">
          <cell r="A4671" t="str">
            <v>MSW</v>
          </cell>
          <cell r="D4671">
            <v>9</v>
          </cell>
          <cell r="G4671">
            <v>1.78</v>
          </cell>
          <cell r="J4671">
            <v>25</v>
          </cell>
          <cell r="L4671" t="str">
            <v>RO</v>
          </cell>
        </row>
        <row r="4672">
          <cell r="A4672" t="str">
            <v>MSW</v>
          </cell>
          <cell r="D4672">
            <v>9</v>
          </cell>
          <cell r="G4672">
            <v>1.59</v>
          </cell>
          <cell r="J4672">
            <v>25</v>
          </cell>
          <cell r="L4672" t="str">
            <v>RO</v>
          </cell>
        </row>
        <row r="4673">
          <cell r="A4673" t="str">
            <v>MSW</v>
          </cell>
          <cell r="D4673">
            <v>9</v>
          </cell>
          <cell r="G4673">
            <v>1.78</v>
          </cell>
          <cell r="J4673">
            <v>25</v>
          </cell>
          <cell r="L4673" t="str">
            <v>RO</v>
          </cell>
        </row>
        <row r="4674">
          <cell r="A4674" t="str">
            <v>MSW</v>
          </cell>
          <cell r="D4674">
            <v>9</v>
          </cell>
          <cell r="G4674">
            <v>1.68</v>
          </cell>
          <cell r="J4674">
            <v>25</v>
          </cell>
          <cell r="L4674" t="str">
            <v>RO</v>
          </cell>
        </row>
        <row r="4675">
          <cell r="A4675" t="str">
            <v>MSW</v>
          </cell>
          <cell r="D4675">
            <v>9</v>
          </cell>
          <cell r="G4675">
            <v>1.34</v>
          </cell>
          <cell r="J4675">
            <v>25</v>
          </cell>
          <cell r="L4675" t="str">
            <v>RO</v>
          </cell>
        </row>
        <row r="4676">
          <cell r="A4676" t="str">
            <v>MSW</v>
          </cell>
          <cell r="D4676">
            <v>9</v>
          </cell>
          <cell r="G4676">
            <v>1.5</v>
          </cell>
          <cell r="J4676">
            <v>25</v>
          </cell>
          <cell r="L4676" t="str">
            <v>RO</v>
          </cell>
        </row>
        <row r="4677">
          <cell r="A4677" t="str">
            <v>MSW</v>
          </cell>
          <cell r="D4677">
            <v>9</v>
          </cell>
          <cell r="G4677">
            <v>1.0900000000000001</v>
          </cell>
          <cell r="J4677">
            <v>25</v>
          </cell>
          <cell r="L4677" t="str">
            <v>RO</v>
          </cell>
        </row>
        <row r="4678">
          <cell r="A4678" t="str">
            <v>MSW</v>
          </cell>
          <cell r="D4678">
            <v>9</v>
          </cell>
          <cell r="G4678">
            <v>2.0299999999999998</v>
          </cell>
          <cell r="J4678">
            <v>25</v>
          </cell>
          <cell r="L4678" t="str">
            <v>RO</v>
          </cell>
        </row>
        <row r="4679">
          <cell r="A4679" t="str">
            <v>MSW</v>
          </cell>
          <cell r="D4679">
            <v>10</v>
          </cell>
          <cell r="G4679">
            <v>1.9</v>
          </cell>
          <cell r="J4679">
            <v>25</v>
          </cell>
          <cell r="L4679" t="str">
            <v>RO</v>
          </cell>
        </row>
        <row r="4680">
          <cell r="A4680" t="str">
            <v>MSW</v>
          </cell>
          <cell r="D4680">
            <v>10</v>
          </cell>
          <cell r="G4680">
            <v>1.18</v>
          </cell>
          <cell r="J4680">
            <v>25</v>
          </cell>
          <cell r="L4680" t="str">
            <v>RO</v>
          </cell>
        </row>
        <row r="4681">
          <cell r="A4681" t="str">
            <v>MSW</v>
          </cell>
          <cell r="D4681">
            <v>10</v>
          </cell>
          <cell r="G4681">
            <v>2.02</v>
          </cell>
          <cell r="J4681">
            <v>25</v>
          </cell>
          <cell r="L4681" t="str">
            <v>RO</v>
          </cell>
        </row>
        <row r="4682">
          <cell r="A4682" t="str">
            <v>MSW</v>
          </cell>
          <cell r="D4682">
            <v>10</v>
          </cell>
          <cell r="G4682">
            <v>2.17</v>
          </cell>
          <cell r="J4682">
            <v>25</v>
          </cell>
          <cell r="L4682" t="str">
            <v>RO</v>
          </cell>
        </row>
        <row r="4683">
          <cell r="A4683" t="str">
            <v>MSW</v>
          </cell>
          <cell r="D4683">
            <v>10</v>
          </cell>
          <cell r="G4683">
            <v>1.74</v>
          </cell>
          <cell r="J4683">
            <v>25</v>
          </cell>
          <cell r="L4683" t="str">
            <v>RO</v>
          </cell>
        </row>
        <row r="4684">
          <cell r="A4684" t="str">
            <v>MSW</v>
          </cell>
          <cell r="D4684">
            <v>10</v>
          </cell>
          <cell r="G4684">
            <v>1.67</v>
          </cell>
          <cell r="J4684">
            <v>25</v>
          </cell>
          <cell r="L4684" t="str">
            <v>RO</v>
          </cell>
        </row>
        <row r="4685">
          <cell r="A4685" t="str">
            <v>MSW</v>
          </cell>
          <cell r="D4685">
            <v>10</v>
          </cell>
          <cell r="G4685">
            <v>1.38</v>
          </cell>
          <cell r="J4685">
            <v>25</v>
          </cell>
          <cell r="L4685" t="str">
            <v>RO</v>
          </cell>
        </row>
        <row r="4686">
          <cell r="A4686" t="str">
            <v>MSW</v>
          </cell>
          <cell r="D4686">
            <v>10</v>
          </cell>
          <cell r="G4686">
            <v>1.98</v>
          </cell>
          <cell r="J4686">
            <v>25</v>
          </cell>
          <cell r="L4686" t="str">
            <v>RO</v>
          </cell>
        </row>
        <row r="4687">
          <cell r="A4687" t="str">
            <v>MSW</v>
          </cell>
          <cell r="D4687">
            <v>10</v>
          </cell>
          <cell r="G4687">
            <v>1.22</v>
          </cell>
          <cell r="J4687">
            <v>25</v>
          </cell>
          <cell r="L4687" t="str">
            <v>RO</v>
          </cell>
        </row>
        <row r="4688">
          <cell r="A4688" t="str">
            <v>MSW</v>
          </cell>
          <cell r="D4688">
            <v>10</v>
          </cell>
          <cell r="G4688">
            <v>2.0699999999999998</v>
          </cell>
          <cell r="J4688">
            <v>25</v>
          </cell>
          <cell r="L4688" t="str">
            <v>RO</v>
          </cell>
        </row>
        <row r="4689">
          <cell r="A4689" t="str">
            <v>MSW</v>
          </cell>
          <cell r="D4689">
            <v>10</v>
          </cell>
          <cell r="G4689">
            <v>1.74</v>
          </cell>
          <cell r="J4689">
            <v>25</v>
          </cell>
          <cell r="L4689" t="str">
            <v>RO</v>
          </cell>
        </row>
        <row r="4690">
          <cell r="A4690" t="str">
            <v>MSW</v>
          </cell>
          <cell r="D4690">
            <v>10</v>
          </cell>
          <cell r="G4690">
            <v>1.05</v>
          </cell>
          <cell r="J4690">
            <v>25</v>
          </cell>
          <cell r="L4690" t="str">
            <v>RO</v>
          </cell>
        </row>
        <row r="4691">
          <cell r="A4691" t="str">
            <v>MSW</v>
          </cell>
          <cell r="D4691">
            <v>10</v>
          </cell>
          <cell r="G4691">
            <v>1.61</v>
          </cell>
          <cell r="J4691">
            <v>25</v>
          </cell>
          <cell r="L4691" t="str">
            <v>RO</v>
          </cell>
        </row>
        <row r="4692">
          <cell r="A4692" t="str">
            <v>MSW</v>
          </cell>
          <cell r="D4692">
            <v>10</v>
          </cell>
          <cell r="G4692">
            <v>2.25</v>
          </cell>
          <cell r="J4692">
            <v>25</v>
          </cell>
          <cell r="L4692" t="str">
            <v>RO</v>
          </cell>
        </row>
        <row r="4693">
          <cell r="A4693" t="str">
            <v>MSW</v>
          </cell>
          <cell r="D4693">
            <v>10</v>
          </cell>
          <cell r="G4693">
            <v>1.73</v>
          </cell>
          <cell r="J4693">
            <v>25</v>
          </cell>
          <cell r="L4693" t="str">
            <v>RO</v>
          </cell>
        </row>
        <row r="4694">
          <cell r="A4694" t="str">
            <v>MSW</v>
          </cell>
          <cell r="D4694">
            <v>10</v>
          </cell>
          <cell r="G4694">
            <v>1.06</v>
          </cell>
          <cell r="J4694">
            <v>25</v>
          </cell>
          <cell r="L4694" t="str">
            <v>RO</v>
          </cell>
        </row>
        <row r="4695">
          <cell r="A4695" t="str">
            <v>MSW</v>
          </cell>
          <cell r="D4695">
            <v>10</v>
          </cell>
          <cell r="G4695">
            <v>1.85</v>
          </cell>
          <cell r="J4695">
            <v>25</v>
          </cell>
          <cell r="L4695" t="str">
            <v>RO</v>
          </cell>
        </row>
        <row r="4696">
          <cell r="A4696" t="str">
            <v>MSW</v>
          </cell>
          <cell r="D4696">
            <v>10</v>
          </cell>
          <cell r="G4696">
            <v>1.08</v>
          </cell>
          <cell r="J4696">
            <v>25</v>
          </cell>
          <cell r="L4696" t="str">
            <v>RO</v>
          </cell>
        </row>
        <row r="4697">
          <cell r="A4697" t="str">
            <v>MSW</v>
          </cell>
          <cell r="D4697">
            <v>10</v>
          </cell>
          <cell r="G4697">
            <v>1.37</v>
          </cell>
          <cell r="J4697">
            <v>25</v>
          </cell>
          <cell r="L4697" t="str">
            <v>RO</v>
          </cell>
        </row>
        <row r="4698">
          <cell r="A4698" t="str">
            <v>MSW</v>
          </cell>
          <cell r="D4698">
            <v>10</v>
          </cell>
          <cell r="G4698">
            <v>1.1200000000000001</v>
          </cell>
          <cell r="J4698">
            <v>25</v>
          </cell>
          <cell r="L4698" t="str">
            <v>RO</v>
          </cell>
        </row>
        <row r="4699">
          <cell r="A4699" t="str">
            <v>MSW</v>
          </cell>
          <cell r="D4699">
            <v>10</v>
          </cell>
          <cell r="G4699">
            <v>2.0299999999999998</v>
          </cell>
          <cell r="J4699">
            <v>25</v>
          </cell>
          <cell r="L4699" t="str">
            <v>RO</v>
          </cell>
        </row>
        <row r="4700">
          <cell r="A4700" t="str">
            <v>MSW</v>
          </cell>
          <cell r="D4700">
            <v>11</v>
          </cell>
          <cell r="G4700">
            <v>0.94</v>
          </cell>
          <cell r="J4700">
            <v>25</v>
          </cell>
          <cell r="L4700" t="str">
            <v>RO</v>
          </cell>
        </row>
        <row r="4701">
          <cell r="A4701" t="str">
            <v>MSW</v>
          </cell>
          <cell r="D4701">
            <v>11</v>
          </cell>
          <cell r="G4701">
            <v>1.5</v>
          </cell>
          <cell r="J4701">
            <v>25</v>
          </cell>
          <cell r="L4701" t="str">
            <v>RO</v>
          </cell>
        </row>
        <row r="4702">
          <cell r="A4702" t="str">
            <v>MSW</v>
          </cell>
          <cell r="D4702">
            <v>11</v>
          </cell>
          <cell r="G4702">
            <v>1.35</v>
          </cell>
          <cell r="J4702">
            <v>25</v>
          </cell>
          <cell r="L4702" t="str">
            <v>RO</v>
          </cell>
        </row>
        <row r="4703">
          <cell r="A4703" t="str">
            <v>MSW</v>
          </cell>
          <cell r="D4703">
            <v>11</v>
          </cell>
          <cell r="G4703">
            <v>1.89</v>
          </cell>
          <cell r="J4703">
            <v>25</v>
          </cell>
          <cell r="L4703" t="str">
            <v>RO</v>
          </cell>
        </row>
        <row r="4704">
          <cell r="A4704" t="str">
            <v>MSW</v>
          </cell>
          <cell r="D4704">
            <v>11</v>
          </cell>
          <cell r="G4704">
            <v>1.7</v>
          </cell>
          <cell r="J4704">
            <v>25</v>
          </cell>
          <cell r="L4704" t="str">
            <v>RO</v>
          </cell>
        </row>
        <row r="4705">
          <cell r="A4705" t="str">
            <v>MSW</v>
          </cell>
          <cell r="D4705">
            <v>11</v>
          </cell>
          <cell r="G4705">
            <v>1.84</v>
          </cell>
          <cell r="J4705">
            <v>25</v>
          </cell>
          <cell r="L4705" t="str">
            <v>RO</v>
          </cell>
        </row>
        <row r="4706">
          <cell r="A4706" t="str">
            <v>MSW</v>
          </cell>
          <cell r="D4706">
            <v>11</v>
          </cell>
          <cell r="G4706">
            <v>1.1599999999999999</v>
          </cell>
          <cell r="J4706">
            <v>25</v>
          </cell>
          <cell r="L4706" t="str">
            <v>RO</v>
          </cell>
        </row>
        <row r="4707">
          <cell r="A4707" t="str">
            <v>MSW</v>
          </cell>
          <cell r="D4707">
            <v>11</v>
          </cell>
          <cell r="G4707">
            <v>1.3</v>
          </cell>
          <cell r="J4707">
            <v>25</v>
          </cell>
          <cell r="L4707" t="str">
            <v>RO</v>
          </cell>
        </row>
        <row r="4708">
          <cell r="A4708" t="str">
            <v>MSW</v>
          </cell>
          <cell r="D4708">
            <v>11</v>
          </cell>
          <cell r="G4708">
            <v>1.71</v>
          </cell>
          <cell r="J4708">
            <v>25</v>
          </cell>
          <cell r="L4708" t="str">
            <v>RO</v>
          </cell>
        </row>
        <row r="4709">
          <cell r="A4709" t="str">
            <v>MSW</v>
          </cell>
          <cell r="D4709">
            <v>11</v>
          </cell>
          <cell r="G4709">
            <v>1.4</v>
          </cell>
          <cell r="J4709">
            <v>25</v>
          </cell>
          <cell r="L4709" t="str">
            <v>RO</v>
          </cell>
        </row>
        <row r="4710">
          <cell r="A4710" t="str">
            <v>MSW</v>
          </cell>
          <cell r="D4710">
            <v>11</v>
          </cell>
          <cell r="G4710">
            <v>0.73</v>
          </cell>
          <cell r="J4710">
            <v>25</v>
          </cell>
          <cell r="L4710" t="str">
            <v>RO</v>
          </cell>
        </row>
        <row r="4711">
          <cell r="A4711" t="str">
            <v>MSW</v>
          </cell>
          <cell r="D4711">
            <v>11</v>
          </cell>
          <cell r="G4711">
            <v>0.93</v>
          </cell>
          <cell r="J4711">
            <v>25</v>
          </cell>
          <cell r="L4711" t="str">
            <v>RO</v>
          </cell>
        </row>
        <row r="4712">
          <cell r="A4712" t="str">
            <v>MSW</v>
          </cell>
          <cell r="D4712">
            <v>11</v>
          </cell>
          <cell r="G4712">
            <v>1.2</v>
          </cell>
          <cell r="J4712">
            <v>25</v>
          </cell>
          <cell r="L4712" t="str">
            <v>RO</v>
          </cell>
        </row>
        <row r="4713">
          <cell r="A4713" t="str">
            <v>MSW</v>
          </cell>
          <cell r="D4713">
            <v>11</v>
          </cell>
          <cell r="G4713">
            <v>1.91</v>
          </cell>
          <cell r="J4713">
            <v>25</v>
          </cell>
          <cell r="L4713" t="str">
            <v>RO</v>
          </cell>
        </row>
        <row r="4714">
          <cell r="A4714" t="str">
            <v>MSW</v>
          </cell>
          <cell r="D4714">
            <v>11</v>
          </cell>
          <cell r="G4714">
            <v>1.97</v>
          </cell>
          <cell r="J4714">
            <v>25</v>
          </cell>
          <cell r="L4714" t="str">
            <v>RO</v>
          </cell>
        </row>
        <row r="4715">
          <cell r="A4715" t="str">
            <v>MSW</v>
          </cell>
          <cell r="D4715">
            <v>11</v>
          </cell>
          <cell r="G4715">
            <v>1.38</v>
          </cell>
          <cell r="J4715">
            <v>25</v>
          </cell>
          <cell r="L4715" t="str">
            <v>RO</v>
          </cell>
        </row>
        <row r="4716">
          <cell r="A4716" t="str">
            <v>MSW</v>
          </cell>
          <cell r="D4716">
            <v>11</v>
          </cell>
          <cell r="G4716">
            <v>1.29</v>
          </cell>
          <cell r="J4716">
            <v>25</v>
          </cell>
          <cell r="L4716" t="str">
            <v>RO</v>
          </cell>
        </row>
        <row r="4717">
          <cell r="A4717" t="str">
            <v>MSW</v>
          </cell>
          <cell r="D4717">
            <v>11</v>
          </cell>
          <cell r="G4717">
            <v>1.76</v>
          </cell>
          <cell r="J4717">
            <v>25</v>
          </cell>
          <cell r="L4717" t="str">
            <v>RO</v>
          </cell>
        </row>
        <row r="4718">
          <cell r="A4718" t="str">
            <v>MSW</v>
          </cell>
          <cell r="D4718">
            <v>11</v>
          </cell>
          <cell r="G4718">
            <v>1.1000000000000001</v>
          </cell>
          <cell r="J4718">
            <v>25</v>
          </cell>
          <cell r="L4718" t="str">
            <v>RO</v>
          </cell>
        </row>
        <row r="4719">
          <cell r="A4719" t="str">
            <v>MSW</v>
          </cell>
          <cell r="D4719">
            <v>11</v>
          </cell>
          <cell r="G4719">
            <v>1.4</v>
          </cell>
          <cell r="J4719">
            <v>25</v>
          </cell>
          <cell r="L4719" t="str">
            <v>RO</v>
          </cell>
        </row>
        <row r="4720">
          <cell r="A4720" t="str">
            <v>MSW</v>
          </cell>
          <cell r="D4720">
            <v>11</v>
          </cell>
          <cell r="G4720">
            <v>1.08</v>
          </cell>
          <cell r="J4720">
            <v>25</v>
          </cell>
          <cell r="L4720" t="str">
            <v>RO</v>
          </cell>
        </row>
        <row r="4721">
          <cell r="A4721" t="str">
            <v>MSW</v>
          </cell>
          <cell r="D4721">
            <v>12</v>
          </cell>
          <cell r="G4721">
            <v>1.5</v>
          </cell>
          <cell r="J4721">
            <v>25</v>
          </cell>
          <cell r="L4721" t="str">
            <v>RO</v>
          </cell>
        </row>
        <row r="4722">
          <cell r="A4722" t="str">
            <v>MSW</v>
          </cell>
          <cell r="D4722">
            <v>12</v>
          </cell>
          <cell r="G4722">
            <v>1.9</v>
          </cell>
          <cell r="J4722">
            <v>25</v>
          </cell>
          <cell r="L4722" t="str">
            <v>RO</v>
          </cell>
        </row>
        <row r="4723">
          <cell r="A4723" t="str">
            <v>MSW</v>
          </cell>
          <cell r="D4723">
            <v>12</v>
          </cell>
          <cell r="G4723">
            <v>1.35</v>
          </cell>
          <cell r="J4723">
            <v>25</v>
          </cell>
          <cell r="L4723" t="str">
            <v>RO</v>
          </cell>
        </row>
        <row r="4724">
          <cell r="A4724" t="str">
            <v>MSW</v>
          </cell>
          <cell r="D4724">
            <v>12</v>
          </cell>
          <cell r="G4724">
            <v>1.06</v>
          </cell>
          <cell r="J4724">
            <v>25</v>
          </cell>
          <cell r="L4724" t="str">
            <v>RO</v>
          </cell>
        </row>
        <row r="4725">
          <cell r="A4725" t="str">
            <v>MSW</v>
          </cell>
          <cell r="D4725">
            <v>12</v>
          </cell>
          <cell r="G4725">
            <v>1.38</v>
          </cell>
          <cell r="J4725">
            <v>25</v>
          </cell>
          <cell r="L4725" t="str">
            <v>RO</v>
          </cell>
        </row>
        <row r="4726">
          <cell r="A4726" t="str">
            <v>MSW</v>
          </cell>
          <cell r="D4726">
            <v>12</v>
          </cell>
          <cell r="G4726">
            <v>1.32</v>
          </cell>
          <cell r="J4726">
            <v>25</v>
          </cell>
          <cell r="L4726" t="str">
            <v>RO</v>
          </cell>
        </row>
        <row r="4727">
          <cell r="A4727" t="str">
            <v>MSW</v>
          </cell>
          <cell r="D4727">
            <v>12</v>
          </cell>
          <cell r="G4727">
            <v>1.62</v>
          </cell>
          <cell r="J4727">
            <v>25</v>
          </cell>
          <cell r="L4727" t="str">
            <v>RO</v>
          </cell>
        </row>
        <row r="4728">
          <cell r="A4728" t="str">
            <v>MSW</v>
          </cell>
          <cell r="D4728">
            <v>12</v>
          </cell>
          <cell r="G4728">
            <v>1.94</v>
          </cell>
          <cell r="J4728">
            <v>25</v>
          </cell>
          <cell r="L4728" t="str">
            <v>RO</v>
          </cell>
        </row>
        <row r="4729">
          <cell r="A4729" t="str">
            <v>MSW</v>
          </cell>
          <cell r="D4729">
            <v>12</v>
          </cell>
          <cell r="G4729">
            <v>1.22</v>
          </cell>
          <cell r="J4729">
            <v>25</v>
          </cell>
          <cell r="L4729" t="str">
            <v>RO</v>
          </cell>
        </row>
        <row r="4730">
          <cell r="A4730" t="str">
            <v>MSW</v>
          </cell>
          <cell r="D4730">
            <v>12</v>
          </cell>
          <cell r="G4730">
            <v>1.83</v>
          </cell>
          <cell r="J4730">
            <v>25</v>
          </cell>
          <cell r="L4730" t="str">
            <v>RO</v>
          </cell>
        </row>
        <row r="4731">
          <cell r="A4731" t="str">
            <v>MSW</v>
          </cell>
          <cell r="D4731">
            <v>12</v>
          </cell>
          <cell r="G4731">
            <v>1.06</v>
          </cell>
          <cell r="J4731">
            <v>25</v>
          </cell>
          <cell r="L4731" t="str">
            <v>RO</v>
          </cell>
        </row>
        <row r="4732">
          <cell r="A4732" t="str">
            <v>MSW</v>
          </cell>
          <cell r="D4732">
            <v>12</v>
          </cell>
          <cell r="G4732">
            <v>1.19</v>
          </cell>
          <cell r="J4732">
            <v>25</v>
          </cell>
          <cell r="L4732" t="str">
            <v>RO</v>
          </cell>
        </row>
        <row r="4733">
          <cell r="A4733" t="str">
            <v>MSW</v>
          </cell>
          <cell r="D4733">
            <v>12</v>
          </cell>
          <cell r="G4733">
            <v>1.78</v>
          </cell>
          <cell r="J4733">
            <v>25</v>
          </cell>
          <cell r="L4733" t="str">
            <v>RO</v>
          </cell>
        </row>
        <row r="4734">
          <cell r="A4734" t="str">
            <v>MSW</v>
          </cell>
          <cell r="D4734">
            <v>12</v>
          </cell>
          <cell r="G4734">
            <v>1.64</v>
          </cell>
          <cell r="J4734">
            <v>25</v>
          </cell>
          <cell r="L4734" t="str">
            <v>RO</v>
          </cell>
        </row>
        <row r="4735">
          <cell r="A4735" t="str">
            <v>MSW</v>
          </cell>
          <cell r="D4735">
            <v>12</v>
          </cell>
          <cell r="G4735">
            <v>1.57</v>
          </cell>
          <cell r="J4735">
            <v>25</v>
          </cell>
          <cell r="L4735" t="str">
            <v>RO</v>
          </cell>
        </row>
        <row r="4736">
          <cell r="A4736" t="str">
            <v>MSW</v>
          </cell>
          <cell r="D4736">
            <v>12</v>
          </cell>
          <cell r="G4736">
            <v>1.22</v>
          </cell>
          <cell r="J4736">
            <v>25</v>
          </cell>
          <cell r="L4736" t="str">
            <v>RO</v>
          </cell>
        </row>
        <row r="4737">
          <cell r="A4737" t="str">
            <v>MSW</v>
          </cell>
          <cell r="D4737">
            <v>12</v>
          </cell>
          <cell r="G4737">
            <v>1.65</v>
          </cell>
          <cell r="J4737">
            <v>25</v>
          </cell>
          <cell r="L4737" t="str">
            <v>RO</v>
          </cell>
        </row>
        <row r="4738">
          <cell r="A4738" t="str">
            <v>MSW</v>
          </cell>
          <cell r="D4738">
            <v>12</v>
          </cell>
          <cell r="G4738">
            <v>2.4900000000000002</v>
          </cell>
          <cell r="J4738">
            <v>25</v>
          </cell>
          <cell r="L4738" t="str">
            <v>RO</v>
          </cell>
        </row>
        <row r="4739">
          <cell r="A4739" t="str">
            <v>MSW</v>
          </cell>
          <cell r="D4739">
            <v>12</v>
          </cell>
          <cell r="G4739">
            <v>2.0499999999999998</v>
          </cell>
          <cell r="J4739">
            <v>25</v>
          </cell>
          <cell r="L4739" t="str">
            <v>RO</v>
          </cell>
        </row>
        <row r="4740">
          <cell r="A4740" t="str">
            <v>MSW</v>
          </cell>
          <cell r="D4740">
            <v>12</v>
          </cell>
          <cell r="G4740">
            <v>2.09</v>
          </cell>
          <cell r="J4740">
            <v>25</v>
          </cell>
          <cell r="L4740" t="str">
            <v>RO</v>
          </cell>
        </row>
        <row r="4741">
          <cell r="A4741" t="str">
            <v>RCY</v>
          </cell>
          <cell r="D4741">
            <v>1</v>
          </cell>
          <cell r="G4741">
            <v>5.84</v>
          </cell>
          <cell r="J4741" t="str">
            <v>7D</v>
          </cell>
          <cell r="L4741" t="str">
            <v>IR</v>
          </cell>
        </row>
        <row r="4742">
          <cell r="A4742" t="str">
            <v>RCY</v>
          </cell>
          <cell r="D4742">
            <v>4</v>
          </cell>
          <cell r="G4742">
            <v>5.56</v>
          </cell>
          <cell r="J4742" t="str">
            <v>7D</v>
          </cell>
          <cell r="L4742" t="str">
            <v>IR</v>
          </cell>
        </row>
        <row r="4743">
          <cell r="A4743" t="str">
            <v>RCY</v>
          </cell>
          <cell r="D4743">
            <v>6</v>
          </cell>
          <cell r="G4743">
            <v>1.94</v>
          </cell>
          <cell r="J4743" t="str">
            <v>7D</v>
          </cell>
          <cell r="L4743" t="str">
            <v>IR</v>
          </cell>
        </row>
        <row r="4744">
          <cell r="A4744" t="str">
            <v>RCY</v>
          </cell>
          <cell r="D4744">
            <v>2</v>
          </cell>
          <cell r="G4744">
            <v>5</v>
          </cell>
          <cell r="J4744">
            <v>25</v>
          </cell>
          <cell r="L4744" t="str">
            <v>RO</v>
          </cell>
        </row>
        <row r="4745">
          <cell r="A4745" t="str">
            <v>MSW</v>
          </cell>
          <cell r="D4745">
            <v>3</v>
          </cell>
          <cell r="G4745">
            <v>6.24</v>
          </cell>
          <cell r="J4745">
            <v>20</v>
          </cell>
          <cell r="L4745" t="str">
            <v>RO</v>
          </cell>
        </row>
        <row r="4746">
          <cell r="A4746" t="str">
            <v>MSW</v>
          </cell>
          <cell r="D4746">
            <v>4</v>
          </cell>
          <cell r="G4746">
            <v>7.45</v>
          </cell>
          <cell r="J4746">
            <v>20</v>
          </cell>
          <cell r="L4746" t="str">
            <v>RO</v>
          </cell>
        </row>
        <row r="4747">
          <cell r="A4747" t="str">
            <v>MSW</v>
          </cell>
          <cell r="D4747">
            <v>6</v>
          </cell>
          <cell r="G4747">
            <v>8.09</v>
          </cell>
          <cell r="J4747">
            <v>20</v>
          </cell>
          <cell r="L4747" t="str">
            <v>RO</v>
          </cell>
        </row>
        <row r="4748">
          <cell r="A4748" t="str">
            <v>MSW</v>
          </cell>
          <cell r="D4748">
            <v>7</v>
          </cell>
          <cell r="G4748">
            <v>6.05</v>
          </cell>
          <cell r="J4748">
            <v>20</v>
          </cell>
          <cell r="L4748" t="str">
            <v>RO</v>
          </cell>
        </row>
        <row r="4749">
          <cell r="A4749" t="str">
            <v>MSW</v>
          </cell>
          <cell r="D4749">
            <v>8</v>
          </cell>
          <cell r="G4749">
            <v>5.63</v>
          </cell>
          <cell r="J4749">
            <v>20</v>
          </cell>
          <cell r="L4749" t="str">
            <v>RO</v>
          </cell>
        </row>
        <row r="4750">
          <cell r="A4750" t="str">
            <v>MSW</v>
          </cell>
          <cell r="D4750">
            <v>10</v>
          </cell>
          <cell r="G4750">
            <v>5.31</v>
          </cell>
          <cell r="J4750">
            <v>20</v>
          </cell>
          <cell r="L4750" t="str">
            <v>RO</v>
          </cell>
        </row>
        <row r="4751">
          <cell r="A4751" t="str">
            <v>MSW</v>
          </cell>
          <cell r="D4751">
            <v>11</v>
          </cell>
          <cell r="G4751">
            <v>5.0999999999999996</v>
          </cell>
          <cell r="J4751">
            <v>20</v>
          </cell>
          <cell r="L4751" t="str">
            <v>RO</v>
          </cell>
        </row>
        <row r="4752">
          <cell r="A4752" t="str">
            <v>RCY</v>
          </cell>
          <cell r="D4752">
            <v>1</v>
          </cell>
          <cell r="G4752">
            <v>1.31</v>
          </cell>
          <cell r="J4752">
            <v>72</v>
          </cell>
          <cell r="L4752" t="str">
            <v>IR</v>
          </cell>
        </row>
        <row r="4753">
          <cell r="A4753" t="str">
            <v>RCY</v>
          </cell>
          <cell r="D4753">
            <v>1</v>
          </cell>
          <cell r="G4753">
            <v>1.06</v>
          </cell>
          <cell r="J4753">
            <v>72</v>
          </cell>
          <cell r="L4753" t="str">
            <v>IR</v>
          </cell>
        </row>
        <row r="4754">
          <cell r="A4754" t="str">
            <v>RCY</v>
          </cell>
          <cell r="D4754">
            <v>1</v>
          </cell>
          <cell r="G4754">
            <v>0.53</v>
          </cell>
          <cell r="J4754">
            <v>72</v>
          </cell>
          <cell r="L4754" t="str">
            <v>IR</v>
          </cell>
        </row>
        <row r="4755">
          <cell r="A4755" t="str">
            <v>RCY</v>
          </cell>
          <cell r="D4755">
            <v>1</v>
          </cell>
          <cell r="G4755">
            <v>0.89</v>
          </cell>
          <cell r="J4755">
            <v>72</v>
          </cell>
          <cell r="L4755" t="str">
            <v>IR</v>
          </cell>
        </row>
        <row r="4756">
          <cell r="A4756" t="str">
            <v>RCY</v>
          </cell>
          <cell r="D4756">
            <v>1</v>
          </cell>
          <cell r="G4756">
            <v>1.1000000000000001</v>
          </cell>
          <cell r="J4756">
            <v>72</v>
          </cell>
          <cell r="L4756" t="str">
            <v>IR</v>
          </cell>
        </row>
        <row r="4757">
          <cell r="A4757" t="str">
            <v>RCY</v>
          </cell>
          <cell r="D4757">
            <v>1</v>
          </cell>
          <cell r="G4757">
            <v>1.49</v>
          </cell>
          <cell r="J4757">
            <v>72</v>
          </cell>
          <cell r="L4757" t="str">
            <v>IR</v>
          </cell>
        </row>
        <row r="4758">
          <cell r="A4758" t="str">
            <v>RCY</v>
          </cell>
          <cell r="D4758">
            <v>1</v>
          </cell>
          <cell r="G4758">
            <v>0.83</v>
          </cell>
          <cell r="J4758">
            <v>72</v>
          </cell>
          <cell r="L4758" t="str">
            <v>IR</v>
          </cell>
        </row>
        <row r="4759">
          <cell r="A4759" t="str">
            <v>RCY</v>
          </cell>
          <cell r="D4759">
            <v>1</v>
          </cell>
          <cell r="G4759">
            <v>0.86</v>
          </cell>
          <cell r="J4759">
            <v>72</v>
          </cell>
          <cell r="L4759" t="str">
            <v>IR</v>
          </cell>
        </row>
        <row r="4760">
          <cell r="A4760" t="str">
            <v>RCY</v>
          </cell>
          <cell r="D4760">
            <v>1</v>
          </cell>
          <cell r="G4760">
            <v>0.7</v>
          </cell>
          <cell r="J4760">
            <v>72</v>
          </cell>
          <cell r="L4760" t="str">
            <v>IR</v>
          </cell>
        </row>
        <row r="4761">
          <cell r="A4761" t="str">
            <v>RCY</v>
          </cell>
          <cell r="D4761">
            <v>1</v>
          </cell>
          <cell r="G4761">
            <v>0.83</v>
          </cell>
          <cell r="J4761">
            <v>72</v>
          </cell>
          <cell r="L4761" t="str">
            <v>IR</v>
          </cell>
        </row>
        <row r="4762">
          <cell r="A4762" t="str">
            <v>RCY</v>
          </cell>
          <cell r="D4762">
            <v>2</v>
          </cell>
          <cell r="G4762">
            <v>0.95</v>
          </cell>
          <cell r="J4762">
            <v>72</v>
          </cell>
          <cell r="L4762" t="str">
            <v>IR</v>
          </cell>
        </row>
        <row r="4763">
          <cell r="A4763" t="str">
            <v>RCY</v>
          </cell>
          <cell r="D4763">
            <v>2</v>
          </cell>
          <cell r="G4763">
            <v>0.81</v>
          </cell>
          <cell r="J4763">
            <v>72</v>
          </cell>
          <cell r="L4763" t="str">
            <v>IR</v>
          </cell>
        </row>
        <row r="4764">
          <cell r="A4764" t="str">
            <v>RCY</v>
          </cell>
          <cell r="D4764">
            <v>2</v>
          </cell>
          <cell r="G4764">
            <v>0.6</v>
          </cell>
          <cell r="J4764">
            <v>72</v>
          </cell>
          <cell r="L4764" t="str">
            <v>IR</v>
          </cell>
        </row>
        <row r="4765">
          <cell r="A4765" t="str">
            <v>RCY</v>
          </cell>
          <cell r="D4765">
            <v>2</v>
          </cell>
          <cell r="G4765">
            <v>0.69</v>
          </cell>
          <cell r="J4765">
            <v>72</v>
          </cell>
          <cell r="L4765" t="str">
            <v>IR</v>
          </cell>
        </row>
        <row r="4766">
          <cell r="A4766" t="str">
            <v>RCY</v>
          </cell>
          <cell r="D4766">
            <v>2</v>
          </cell>
          <cell r="G4766">
            <v>0.27</v>
          </cell>
          <cell r="J4766">
            <v>72</v>
          </cell>
          <cell r="L4766" t="str">
            <v>IR</v>
          </cell>
        </row>
        <row r="4767">
          <cell r="A4767" t="str">
            <v>RCY</v>
          </cell>
          <cell r="D4767">
            <v>2</v>
          </cell>
          <cell r="G4767">
            <v>0.74</v>
          </cell>
          <cell r="J4767">
            <v>72</v>
          </cell>
          <cell r="L4767" t="str">
            <v>IR</v>
          </cell>
        </row>
        <row r="4768">
          <cell r="A4768" t="str">
            <v>RCY</v>
          </cell>
          <cell r="D4768">
            <v>2</v>
          </cell>
          <cell r="G4768">
            <v>1.01</v>
          </cell>
          <cell r="J4768">
            <v>72</v>
          </cell>
          <cell r="L4768" t="str">
            <v>IR</v>
          </cell>
        </row>
        <row r="4769">
          <cell r="A4769" t="str">
            <v>RCY</v>
          </cell>
          <cell r="D4769">
            <v>2</v>
          </cell>
          <cell r="G4769">
            <v>0.34</v>
          </cell>
          <cell r="J4769">
            <v>72</v>
          </cell>
          <cell r="L4769" t="str">
            <v>IR</v>
          </cell>
        </row>
        <row r="4770">
          <cell r="A4770" t="str">
            <v>RCY</v>
          </cell>
          <cell r="D4770">
            <v>2</v>
          </cell>
          <cell r="G4770">
            <v>1.1499999999999999</v>
          </cell>
          <cell r="J4770">
            <v>72</v>
          </cell>
          <cell r="L4770" t="str">
            <v>IR</v>
          </cell>
        </row>
        <row r="4771">
          <cell r="A4771" t="str">
            <v>RCY</v>
          </cell>
          <cell r="D4771">
            <v>3</v>
          </cell>
          <cell r="G4771">
            <v>1.75</v>
          </cell>
          <cell r="J4771">
            <v>72</v>
          </cell>
          <cell r="L4771" t="str">
            <v>IR</v>
          </cell>
        </row>
        <row r="4772">
          <cell r="A4772" t="str">
            <v>RCY</v>
          </cell>
          <cell r="D4772">
            <v>3</v>
          </cell>
          <cell r="G4772">
            <v>0.63</v>
          </cell>
          <cell r="J4772">
            <v>72</v>
          </cell>
          <cell r="L4772" t="str">
            <v>IR</v>
          </cell>
        </row>
        <row r="4773">
          <cell r="A4773" t="str">
            <v>RCY</v>
          </cell>
          <cell r="D4773">
            <v>3</v>
          </cell>
          <cell r="G4773">
            <v>1.75</v>
          </cell>
          <cell r="J4773">
            <v>72</v>
          </cell>
          <cell r="L4773" t="str">
            <v>IR</v>
          </cell>
        </row>
        <row r="4774">
          <cell r="A4774" t="str">
            <v>RCY</v>
          </cell>
          <cell r="D4774">
            <v>3</v>
          </cell>
          <cell r="G4774">
            <v>0.53</v>
          </cell>
          <cell r="J4774">
            <v>72</v>
          </cell>
          <cell r="L4774" t="str">
            <v>IR</v>
          </cell>
        </row>
        <row r="4775">
          <cell r="A4775" t="str">
            <v>RCY</v>
          </cell>
          <cell r="D4775">
            <v>3</v>
          </cell>
          <cell r="G4775">
            <v>0.84</v>
          </cell>
          <cell r="J4775">
            <v>72</v>
          </cell>
          <cell r="L4775" t="str">
            <v>IR</v>
          </cell>
        </row>
        <row r="4776">
          <cell r="A4776" t="str">
            <v>RCY</v>
          </cell>
          <cell r="D4776">
            <v>3</v>
          </cell>
          <cell r="G4776">
            <v>0.72</v>
          </cell>
          <cell r="J4776">
            <v>72</v>
          </cell>
          <cell r="L4776" t="str">
            <v>IR</v>
          </cell>
        </row>
        <row r="4777">
          <cell r="A4777" t="str">
            <v>RCY</v>
          </cell>
          <cell r="D4777">
            <v>3</v>
          </cell>
          <cell r="G4777">
            <v>1.1499999999999999</v>
          </cell>
          <cell r="J4777">
            <v>72</v>
          </cell>
          <cell r="L4777" t="str">
            <v>IR</v>
          </cell>
        </row>
        <row r="4778">
          <cell r="A4778" t="str">
            <v>RCY</v>
          </cell>
          <cell r="D4778">
            <v>3</v>
          </cell>
          <cell r="G4778">
            <v>0.44</v>
          </cell>
          <cell r="J4778">
            <v>72</v>
          </cell>
          <cell r="L4778" t="str">
            <v>IR</v>
          </cell>
        </row>
        <row r="4779">
          <cell r="A4779" t="str">
            <v>RCY</v>
          </cell>
          <cell r="D4779">
            <v>3</v>
          </cell>
          <cell r="G4779">
            <v>0.42</v>
          </cell>
          <cell r="J4779">
            <v>72</v>
          </cell>
          <cell r="L4779" t="str">
            <v>IR</v>
          </cell>
        </row>
        <row r="4780">
          <cell r="A4780" t="str">
            <v>RCY</v>
          </cell>
          <cell r="D4780">
            <v>3</v>
          </cell>
          <cell r="G4780">
            <v>0.32</v>
          </cell>
          <cell r="J4780">
            <v>72</v>
          </cell>
          <cell r="L4780" t="str">
            <v>IR</v>
          </cell>
        </row>
        <row r="4781">
          <cell r="A4781" t="str">
            <v>RCY</v>
          </cell>
          <cell r="D4781">
            <v>3</v>
          </cell>
          <cell r="G4781">
            <v>0.35</v>
          </cell>
          <cell r="J4781">
            <v>72</v>
          </cell>
          <cell r="L4781" t="str">
            <v>IR</v>
          </cell>
        </row>
        <row r="4782">
          <cell r="A4782" t="str">
            <v>RCY</v>
          </cell>
          <cell r="D4782">
            <v>3</v>
          </cell>
          <cell r="G4782">
            <v>0.86</v>
          </cell>
          <cell r="J4782">
            <v>72</v>
          </cell>
          <cell r="L4782" t="str">
            <v>IR</v>
          </cell>
        </row>
        <row r="4783">
          <cell r="A4783" t="str">
            <v>RCY</v>
          </cell>
          <cell r="D4783">
            <v>4</v>
          </cell>
          <cell r="G4783">
            <v>0.68</v>
          </cell>
          <cell r="J4783">
            <v>72</v>
          </cell>
          <cell r="L4783" t="str">
            <v>IR</v>
          </cell>
        </row>
        <row r="4784">
          <cell r="A4784" t="str">
            <v>RCY</v>
          </cell>
          <cell r="D4784">
            <v>4</v>
          </cell>
          <cell r="G4784">
            <v>0.49</v>
          </cell>
          <cell r="J4784">
            <v>72</v>
          </cell>
          <cell r="L4784" t="str">
            <v>IR</v>
          </cell>
        </row>
        <row r="4785">
          <cell r="A4785" t="str">
            <v>RCY</v>
          </cell>
          <cell r="D4785">
            <v>4</v>
          </cell>
          <cell r="G4785">
            <v>0.8</v>
          </cell>
          <cell r="J4785">
            <v>72</v>
          </cell>
          <cell r="L4785" t="str">
            <v>IR</v>
          </cell>
        </row>
        <row r="4786">
          <cell r="A4786" t="str">
            <v>RCY</v>
          </cell>
          <cell r="D4786">
            <v>4</v>
          </cell>
          <cell r="G4786">
            <v>0.61</v>
          </cell>
          <cell r="J4786">
            <v>72</v>
          </cell>
          <cell r="L4786" t="str">
            <v>IR</v>
          </cell>
        </row>
        <row r="4787">
          <cell r="A4787" t="str">
            <v>RCY</v>
          </cell>
          <cell r="D4787">
            <v>4</v>
          </cell>
          <cell r="G4787">
            <v>0.56999999999999995</v>
          </cell>
          <cell r="J4787">
            <v>72</v>
          </cell>
          <cell r="L4787" t="str">
            <v>IR</v>
          </cell>
        </row>
        <row r="4788">
          <cell r="A4788" t="str">
            <v>RCY</v>
          </cell>
          <cell r="D4788">
            <v>4</v>
          </cell>
          <cell r="G4788">
            <v>0.6</v>
          </cell>
          <cell r="J4788">
            <v>72</v>
          </cell>
          <cell r="L4788" t="str">
            <v>IR</v>
          </cell>
        </row>
        <row r="4789">
          <cell r="A4789" t="str">
            <v>RCY</v>
          </cell>
          <cell r="D4789">
            <v>4</v>
          </cell>
          <cell r="G4789">
            <v>0.39</v>
          </cell>
          <cell r="J4789">
            <v>72</v>
          </cell>
          <cell r="L4789" t="str">
            <v>IR</v>
          </cell>
        </row>
        <row r="4790">
          <cell r="A4790" t="str">
            <v>RCY</v>
          </cell>
          <cell r="D4790">
            <v>4</v>
          </cell>
          <cell r="G4790">
            <v>0.43</v>
          </cell>
          <cell r="J4790">
            <v>72</v>
          </cell>
          <cell r="L4790" t="str">
            <v>IR</v>
          </cell>
        </row>
        <row r="4791">
          <cell r="A4791" t="str">
            <v>RCY</v>
          </cell>
          <cell r="D4791">
            <v>4</v>
          </cell>
          <cell r="G4791">
            <v>0.21</v>
          </cell>
          <cell r="J4791">
            <v>72</v>
          </cell>
          <cell r="L4791" t="str">
            <v>IR</v>
          </cell>
        </row>
        <row r="4792">
          <cell r="A4792" t="str">
            <v>RCY</v>
          </cell>
          <cell r="D4792">
            <v>5</v>
          </cell>
          <cell r="G4792">
            <v>0.6</v>
          </cell>
          <cell r="J4792">
            <v>72</v>
          </cell>
          <cell r="L4792" t="str">
            <v>IR</v>
          </cell>
        </row>
        <row r="4793">
          <cell r="A4793" t="str">
            <v>RCY</v>
          </cell>
          <cell r="D4793">
            <v>5</v>
          </cell>
          <cell r="G4793">
            <v>0.44</v>
          </cell>
          <cell r="J4793">
            <v>72</v>
          </cell>
          <cell r="L4793" t="str">
            <v>IR</v>
          </cell>
        </row>
        <row r="4794">
          <cell r="A4794" t="str">
            <v>RCY</v>
          </cell>
          <cell r="D4794">
            <v>5</v>
          </cell>
          <cell r="G4794">
            <v>0.47</v>
          </cell>
          <cell r="J4794">
            <v>72</v>
          </cell>
          <cell r="L4794" t="str">
            <v>IR</v>
          </cell>
        </row>
        <row r="4795">
          <cell r="A4795" t="str">
            <v>RCY</v>
          </cell>
          <cell r="D4795">
            <v>5</v>
          </cell>
          <cell r="G4795">
            <v>0.5</v>
          </cell>
          <cell r="J4795">
            <v>72</v>
          </cell>
          <cell r="L4795" t="str">
            <v>IR</v>
          </cell>
        </row>
        <row r="4796">
          <cell r="A4796" t="str">
            <v>RCY</v>
          </cell>
          <cell r="D4796">
            <v>5</v>
          </cell>
          <cell r="G4796">
            <v>0.52</v>
          </cell>
          <cell r="J4796">
            <v>72</v>
          </cell>
          <cell r="L4796" t="str">
            <v>IR</v>
          </cell>
        </row>
        <row r="4797">
          <cell r="A4797" t="str">
            <v>RCY</v>
          </cell>
          <cell r="D4797">
            <v>5</v>
          </cell>
          <cell r="G4797">
            <v>0.53</v>
          </cell>
          <cell r="J4797">
            <v>72</v>
          </cell>
          <cell r="L4797" t="str">
            <v>IR</v>
          </cell>
        </row>
        <row r="4798">
          <cell r="A4798" t="str">
            <v>RCY</v>
          </cell>
          <cell r="D4798">
            <v>5</v>
          </cell>
          <cell r="G4798">
            <v>0.37</v>
          </cell>
          <cell r="J4798">
            <v>72</v>
          </cell>
          <cell r="L4798" t="str">
            <v>IR</v>
          </cell>
        </row>
        <row r="4799">
          <cell r="A4799" t="str">
            <v>RCY</v>
          </cell>
          <cell r="D4799">
            <v>5</v>
          </cell>
          <cell r="G4799">
            <v>0.92</v>
          </cell>
          <cell r="J4799">
            <v>72</v>
          </cell>
          <cell r="L4799" t="str">
            <v>IR</v>
          </cell>
        </row>
        <row r="4800">
          <cell r="A4800" t="str">
            <v>RCY</v>
          </cell>
          <cell r="D4800">
            <v>5</v>
          </cell>
          <cell r="G4800">
            <v>0.46</v>
          </cell>
          <cell r="J4800">
            <v>72</v>
          </cell>
          <cell r="L4800" t="str">
            <v>IR</v>
          </cell>
        </row>
        <row r="4801">
          <cell r="A4801" t="str">
            <v>RCY</v>
          </cell>
          <cell r="D4801">
            <v>6</v>
          </cell>
          <cell r="G4801">
            <v>0.28999999999999998</v>
          </cell>
          <cell r="J4801">
            <v>72</v>
          </cell>
          <cell r="L4801" t="str">
            <v>IR</v>
          </cell>
        </row>
        <row r="4802">
          <cell r="A4802" t="str">
            <v>RCY</v>
          </cell>
          <cell r="D4802">
            <v>6</v>
          </cell>
          <cell r="G4802">
            <v>0.51</v>
          </cell>
          <cell r="J4802">
            <v>72</v>
          </cell>
          <cell r="L4802" t="str">
            <v>IR</v>
          </cell>
        </row>
        <row r="4803">
          <cell r="A4803" t="str">
            <v>RCY</v>
          </cell>
          <cell r="D4803">
            <v>6</v>
          </cell>
          <cell r="G4803">
            <v>1</v>
          </cell>
          <cell r="J4803">
            <v>72</v>
          </cell>
          <cell r="L4803" t="str">
            <v>IR</v>
          </cell>
        </row>
        <row r="4804">
          <cell r="A4804" t="str">
            <v>RCY</v>
          </cell>
          <cell r="D4804">
            <v>6</v>
          </cell>
          <cell r="G4804">
            <v>0.47</v>
          </cell>
          <cell r="J4804">
            <v>72</v>
          </cell>
          <cell r="L4804" t="str">
            <v>IR</v>
          </cell>
        </row>
        <row r="4805">
          <cell r="A4805" t="str">
            <v>RCY</v>
          </cell>
          <cell r="D4805">
            <v>6</v>
          </cell>
          <cell r="G4805">
            <v>0.39</v>
          </cell>
          <cell r="J4805">
            <v>72</v>
          </cell>
          <cell r="L4805" t="str">
            <v>IR</v>
          </cell>
        </row>
        <row r="4806">
          <cell r="A4806" t="str">
            <v>RCY</v>
          </cell>
          <cell r="D4806">
            <v>6</v>
          </cell>
          <cell r="G4806">
            <v>0.84</v>
          </cell>
          <cell r="J4806">
            <v>72</v>
          </cell>
          <cell r="L4806" t="str">
            <v>IR</v>
          </cell>
        </row>
        <row r="4807">
          <cell r="A4807" t="str">
            <v>RCY</v>
          </cell>
          <cell r="D4807">
            <v>6</v>
          </cell>
          <cell r="G4807">
            <v>0.56999999999999995</v>
          </cell>
          <cell r="J4807">
            <v>72</v>
          </cell>
          <cell r="L4807" t="str">
            <v>IR</v>
          </cell>
        </row>
        <row r="4808">
          <cell r="A4808" t="str">
            <v>RCY</v>
          </cell>
          <cell r="D4808">
            <v>6</v>
          </cell>
          <cell r="G4808">
            <v>0.43</v>
          </cell>
          <cell r="J4808">
            <v>72</v>
          </cell>
          <cell r="L4808" t="str">
            <v>IR</v>
          </cell>
        </row>
        <row r="4809">
          <cell r="A4809" t="str">
            <v>RCY</v>
          </cell>
          <cell r="D4809">
            <v>6</v>
          </cell>
          <cell r="G4809">
            <v>0.5</v>
          </cell>
          <cell r="J4809">
            <v>72</v>
          </cell>
          <cell r="L4809" t="str">
            <v>IR</v>
          </cell>
        </row>
        <row r="4810">
          <cell r="A4810" t="str">
            <v>RCY</v>
          </cell>
          <cell r="D4810">
            <v>6</v>
          </cell>
          <cell r="G4810">
            <v>0.28000000000000003</v>
          </cell>
          <cell r="J4810">
            <v>72</v>
          </cell>
          <cell r="L4810" t="str">
            <v>IR</v>
          </cell>
        </row>
        <row r="4811">
          <cell r="A4811" t="str">
            <v>RCY</v>
          </cell>
          <cell r="D4811">
            <v>7</v>
          </cell>
          <cell r="G4811">
            <v>0.53</v>
          </cell>
          <cell r="J4811">
            <v>72</v>
          </cell>
          <cell r="L4811" t="str">
            <v>IR</v>
          </cell>
        </row>
        <row r="4812">
          <cell r="A4812" t="str">
            <v>RCY</v>
          </cell>
          <cell r="D4812">
            <v>7</v>
          </cell>
          <cell r="G4812">
            <v>0.73</v>
          </cell>
          <cell r="J4812">
            <v>72</v>
          </cell>
          <cell r="L4812" t="str">
            <v>IR</v>
          </cell>
        </row>
        <row r="4813">
          <cell r="A4813" t="str">
            <v>RCY</v>
          </cell>
          <cell r="D4813">
            <v>7</v>
          </cell>
          <cell r="G4813">
            <v>0.93</v>
          </cell>
          <cell r="J4813">
            <v>72</v>
          </cell>
          <cell r="L4813" t="str">
            <v>IR</v>
          </cell>
        </row>
        <row r="4814">
          <cell r="A4814" t="str">
            <v>RCY</v>
          </cell>
          <cell r="D4814">
            <v>7</v>
          </cell>
          <cell r="G4814">
            <v>1.04</v>
          </cell>
          <cell r="J4814">
            <v>72</v>
          </cell>
          <cell r="L4814" t="str">
            <v>IR</v>
          </cell>
        </row>
        <row r="4815">
          <cell r="A4815" t="str">
            <v>RCY</v>
          </cell>
          <cell r="D4815">
            <v>7</v>
          </cell>
          <cell r="G4815">
            <v>0.64</v>
          </cell>
          <cell r="J4815">
            <v>72</v>
          </cell>
          <cell r="L4815" t="str">
            <v>IR</v>
          </cell>
        </row>
        <row r="4816">
          <cell r="A4816" t="str">
            <v>RCY</v>
          </cell>
          <cell r="D4816">
            <v>7</v>
          </cell>
          <cell r="G4816">
            <v>0.56999999999999995</v>
          </cell>
          <cell r="J4816">
            <v>72</v>
          </cell>
          <cell r="L4816" t="str">
            <v>IR</v>
          </cell>
        </row>
        <row r="4817">
          <cell r="A4817" t="str">
            <v>RCY</v>
          </cell>
          <cell r="D4817">
            <v>7</v>
          </cell>
          <cell r="G4817">
            <v>0.56000000000000005</v>
          </cell>
          <cell r="J4817">
            <v>72</v>
          </cell>
          <cell r="L4817" t="str">
            <v>IR</v>
          </cell>
        </row>
        <row r="4818">
          <cell r="A4818" t="str">
            <v>RCY</v>
          </cell>
          <cell r="D4818">
            <v>7</v>
          </cell>
          <cell r="G4818">
            <v>0.53</v>
          </cell>
          <cell r="J4818">
            <v>72</v>
          </cell>
          <cell r="L4818" t="str">
            <v>IR</v>
          </cell>
        </row>
        <row r="4819">
          <cell r="A4819" t="str">
            <v>RCY</v>
          </cell>
          <cell r="D4819">
            <v>7</v>
          </cell>
          <cell r="G4819">
            <v>0.93</v>
          </cell>
          <cell r="J4819">
            <v>72</v>
          </cell>
          <cell r="L4819" t="str">
            <v>IR</v>
          </cell>
        </row>
        <row r="4820">
          <cell r="A4820" t="str">
            <v>RCY</v>
          </cell>
          <cell r="D4820">
            <v>8</v>
          </cell>
          <cell r="G4820">
            <v>0.46</v>
          </cell>
          <cell r="J4820">
            <v>72</v>
          </cell>
          <cell r="L4820" t="str">
            <v>IR</v>
          </cell>
        </row>
        <row r="4821">
          <cell r="A4821" t="str">
            <v>RCY</v>
          </cell>
          <cell r="D4821">
            <v>8</v>
          </cell>
          <cell r="G4821">
            <v>0.21</v>
          </cell>
          <cell r="J4821">
            <v>72</v>
          </cell>
          <cell r="L4821" t="str">
            <v>IR</v>
          </cell>
        </row>
        <row r="4822">
          <cell r="A4822" t="str">
            <v>RCY</v>
          </cell>
          <cell r="D4822">
            <v>8</v>
          </cell>
          <cell r="G4822">
            <v>0.72</v>
          </cell>
          <cell r="J4822">
            <v>72</v>
          </cell>
          <cell r="L4822" t="str">
            <v>IR</v>
          </cell>
        </row>
        <row r="4823">
          <cell r="A4823" t="str">
            <v>RCY</v>
          </cell>
          <cell r="D4823">
            <v>8</v>
          </cell>
          <cell r="G4823">
            <v>0.69</v>
          </cell>
          <cell r="J4823">
            <v>72</v>
          </cell>
          <cell r="L4823" t="str">
            <v>IR</v>
          </cell>
        </row>
        <row r="4824">
          <cell r="A4824" t="str">
            <v>RCY</v>
          </cell>
          <cell r="D4824">
            <v>8</v>
          </cell>
          <cell r="G4824">
            <v>0.67</v>
          </cell>
          <cell r="J4824">
            <v>72</v>
          </cell>
          <cell r="L4824" t="str">
            <v>IR</v>
          </cell>
        </row>
        <row r="4825">
          <cell r="A4825" t="str">
            <v>RCY</v>
          </cell>
          <cell r="D4825">
            <v>8</v>
          </cell>
          <cell r="G4825">
            <v>0.32</v>
          </cell>
          <cell r="J4825">
            <v>72</v>
          </cell>
          <cell r="L4825" t="str">
            <v>IR</v>
          </cell>
        </row>
        <row r="4826">
          <cell r="A4826" t="str">
            <v>RCY</v>
          </cell>
          <cell r="D4826">
            <v>8</v>
          </cell>
          <cell r="G4826">
            <v>0.53</v>
          </cell>
          <cell r="J4826">
            <v>72</v>
          </cell>
          <cell r="L4826" t="str">
            <v>IR</v>
          </cell>
        </row>
        <row r="4827">
          <cell r="A4827" t="str">
            <v>RCY</v>
          </cell>
          <cell r="D4827">
            <v>8</v>
          </cell>
          <cell r="G4827">
            <v>0.46</v>
          </cell>
          <cell r="J4827">
            <v>72</v>
          </cell>
          <cell r="L4827" t="str">
            <v>IR</v>
          </cell>
        </row>
        <row r="4828">
          <cell r="A4828" t="str">
            <v>RCY</v>
          </cell>
          <cell r="D4828">
            <v>8</v>
          </cell>
          <cell r="G4828">
            <v>0.84</v>
          </cell>
          <cell r="J4828">
            <v>72</v>
          </cell>
          <cell r="L4828" t="str">
            <v>IR</v>
          </cell>
        </row>
        <row r="4829">
          <cell r="A4829" t="str">
            <v>RCY</v>
          </cell>
          <cell r="D4829">
            <v>8</v>
          </cell>
          <cell r="G4829">
            <v>0.74</v>
          </cell>
          <cell r="J4829">
            <v>72</v>
          </cell>
          <cell r="L4829" t="str">
            <v>IR</v>
          </cell>
        </row>
        <row r="4830">
          <cell r="A4830" t="str">
            <v>RCY</v>
          </cell>
          <cell r="D4830">
            <v>8</v>
          </cell>
          <cell r="G4830">
            <v>0.78</v>
          </cell>
          <cell r="J4830">
            <v>72</v>
          </cell>
          <cell r="L4830" t="str">
            <v>IR</v>
          </cell>
        </row>
        <row r="4831">
          <cell r="A4831" t="str">
            <v>RCY</v>
          </cell>
          <cell r="D4831">
            <v>9</v>
          </cell>
          <cell r="G4831">
            <v>0.42</v>
          </cell>
          <cell r="J4831">
            <v>72</v>
          </cell>
          <cell r="L4831" t="str">
            <v>IR</v>
          </cell>
        </row>
        <row r="4832">
          <cell r="A4832" t="str">
            <v>RCY</v>
          </cell>
          <cell r="D4832">
            <v>9</v>
          </cell>
          <cell r="G4832">
            <v>1.0900000000000001</v>
          </cell>
          <cell r="J4832">
            <v>72</v>
          </cell>
          <cell r="L4832" t="str">
            <v>IR</v>
          </cell>
        </row>
        <row r="4833">
          <cell r="A4833" t="str">
            <v>RCY</v>
          </cell>
          <cell r="D4833">
            <v>9</v>
          </cell>
          <cell r="G4833">
            <v>0.62</v>
          </cell>
          <cell r="J4833">
            <v>72</v>
          </cell>
          <cell r="L4833" t="str">
            <v>IR</v>
          </cell>
        </row>
        <row r="4834">
          <cell r="A4834" t="str">
            <v>RCY</v>
          </cell>
          <cell r="D4834">
            <v>9</v>
          </cell>
          <cell r="G4834">
            <v>0.75</v>
          </cell>
          <cell r="J4834">
            <v>72</v>
          </cell>
          <cell r="L4834" t="str">
            <v>IR</v>
          </cell>
        </row>
        <row r="4835">
          <cell r="A4835" t="str">
            <v>RCY</v>
          </cell>
          <cell r="D4835">
            <v>9</v>
          </cell>
          <cell r="G4835">
            <v>1.2</v>
          </cell>
          <cell r="J4835">
            <v>72</v>
          </cell>
          <cell r="L4835" t="str">
            <v>IR</v>
          </cell>
        </row>
        <row r="4836">
          <cell r="A4836" t="str">
            <v>RCY</v>
          </cell>
          <cell r="D4836">
            <v>9</v>
          </cell>
          <cell r="G4836">
            <v>0.21</v>
          </cell>
          <cell r="J4836">
            <v>72</v>
          </cell>
          <cell r="L4836" t="str">
            <v>IR</v>
          </cell>
        </row>
        <row r="4837">
          <cell r="A4837" t="str">
            <v>RCY</v>
          </cell>
          <cell r="D4837">
            <v>9</v>
          </cell>
          <cell r="G4837">
            <v>0.65</v>
          </cell>
          <cell r="J4837">
            <v>72</v>
          </cell>
          <cell r="L4837" t="str">
            <v>IR</v>
          </cell>
        </row>
        <row r="4838">
          <cell r="A4838" t="str">
            <v>RCY</v>
          </cell>
          <cell r="D4838">
            <v>9</v>
          </cell>
          <cell r="G4838">
            <v>0.48</v>
          </cell>
          <cell r="J4838">
            <v>72</v>
          </cell>
          <cell r="L4838" t="str">
            <v>IR</v>
          </cell>
        </row>
        <row r="4839">
          <cell r="A4839" t="str">
            <v>RCY</v>
          </cell>
          <cell r="D4839">
            <v>10</v>
          </cell>
          <cell r="G4839">
            <v>0.92</v>
          </cell>
          <cell r="J4839">
            <v>72</v>
          </cell>
          <cell r="L4839" t="str">
            <v>IR</v>
          </cell>
        </row>
        <row r="4840">
          <cell r="A4840" t="str">
            <v>RCY</v>
          </cell>
          <cell r="D4840">
            <v>10</v>
          </cell>
          <cell r="G4840">
            <v>0.61</v>
          </cell>
          <cell r="J4840">
            <v>72</v>
          </cell>
          <cell r="L4840" t="str">
            <v>IR</v>
          </cell>
        </row>
        <row r="4841">
          <cell r="A4841" t="str">
            <v>RCY</v>
          </cell>
          <cell r="D4841">
            <v>10</v>
          </cell>
          <cell r="G4841">
            <v>0.57999999999999996</v>
          </cell>
          <cell r="J4841">
            <v>72</v>
          </cell>
          <cell r="L4841" t="str">
            <v>IR</v>
          </cell>
        </row>
        <row r="4842">
          <cell r="A4842" t="str">
            <v>RCY</v>
          </cell>
          <cell r="D4842">
            <v>10</v>
          </cell>
          <cell r="G4842">
            <v>0.63</v>
          </cell>
          <cell r="J4842">
            <v>72</v>
          </cell>
          <cell r="L4842" t="str">
            <v>IR</v>
          </cell>
        </row>
        <row r="4843">
          <cell r="A4843" t="str">
            <v>RCY</v>
          </cell>
          <cell r="D4843">
            <v>10</v>
          </cell>
          <cell r="G4843">
            <v>0.47</v>
          </cell>
          <cell r="J4843">
            <v>72</v>
          </cell>
          <cell r="L4843" t="str">
            <v>IR</v>
          </cell>
        </row>
        <row r="4844">
          <cell r="A4844" t="str">
            <v>RCY</v>
          </cell>
          <cell r="D4844">
            <v>10</v>
          </cell>
          <cell r="G4844">
            <v>1.17</v>
          </cell>
          <cell r="J4844">
            <v>72</v>
          </cell>
          <cell r="L4844" t="str">
            <v>IR</v>
          </cell>
        </row>
        <row r="4845">
          <cell r="A4845" t="str">
            <v>RCY</v>
          </cell>
          <cell r="D4845">
            <v>10</v>
          </cell>
          <cell r="G4845">
            <v>0.49</v>
          </cell>
          <cell r="J4845">
            <v>72</v>
          </cell>
          <cell r="L4845" t="str">
            <v>IR</v>
          </cell>
        </row>
        <row r="4846">
          <cell r="A4846" t="str">
            <v>RCY</v>
          </cell>
          <cell r="D4846">
            <v>10</v>
          </cell>
          <cell r="G4846">
            <v>0.85</v>
          </cell>
          <cell r="J4846">
            <v>72</v>
          </cell>
          <cell r="L4846" t="str">
            <v>IR</v>
          </cell>
        </row>
        <row r="4847">
          <cell r="A4847" t="str">
            <v>RCY</v>
          </cell>
          <cell r="D4847">
            <v>10</v>
          </cell>
          <cell r="G4847">
            <v>0.63</v>
          </cell>
          <cell r="J4847">
            <v>72</v>
          </cell>
          <cell r="L4847" t="str">
            <v>IR</v>
          </cell>
        </row>
        <row r="4848">
          <cell r="A4848" t="str">
            <v>RCY</v>
          </cell>
          <cell r="D4848">
            <v>11</v>
          </cell>
          <cell r="G4848">
            <v>0.91</v>
          </cell>
          <cell r="J4848">
            <v>72</v>
          </cell>
          <cell r="L4848" t="str">
            <v>IR</v>
          </cell>
        </row>
        <row r="4849">
          <cell r="A4849" t="str">
            <v>RCY</v>
          </cell>
          <cell r="D4849">
            <v>11</v>
          </cell>
          <cell r="G4849">
            <v>0.64</v>
          </cell>
          <cell r="J4849">
            <v>72</v>
          </cell>
          <cell r="L4849" t="str">
            <v>IR</v>
          </cell>
        </row>
        <row r="4850">
          <cell r="A4850" t="str">
            <v>RCY</v>
          </cell>
          <cell r="D4850">
            <v>11</v>
          </cell>
          <cell r="G4850">
            <v>0.95</v>
          </cell>
          <cell r="J4850">
            <v>72</v>
          </cell>
          <cell r="L4850" t="str">
            <v>IR</v>
          </cell>
        </row>
        <row r="4851">
          <cell r="A4851" t="str">
            <v>RCY</v>
          </cell>
          <cell r="D4851">
            <v>11</v>
          </cell>
          <cell r="G4851">
            <v>1.1200000000000001</v>
          </cell>
          <cell r="J4851">
            <v>72</v>
          </cell>
          <cell r="L4851" t="str">
            <v>IR</v>
          </cell>
        </row>
        <row r="4852">
          <cell r="A4852" t="str">
            <v>RCY</v>
          </cell>
          <cell r="D4852">
            <v>11</v>
          </cell>
          <cell r="G4852">
            <v>0.94</v>
          </cell>
          <cell r="J4852">
            <v>72</v>
          </cell>
          <cell r="L4852" t="str">
            <v>IR</v>
          </cell>
        </row>
        <row r="4853">
          <cell r="A4853" t="str">
            <v>RCY</v>
          </cell>
          <cell r="D4853">
            <v>11</v>
          </cell>
          <cell r="G4853">
            <v>0.43</v>
          </cell>
          <cell r="J4853">
            <v>72</v>
          </cell>
          <cell r="L4853" t="str">
            <v>IR</v>
          </cell>
        </row>
        <row r="4854">
          <cell r="A4854" t="str">
            <v>RCY</v>
          </cell>
          <cell r="D4854">
            <v>11</v>
          </cell>
          <cell r="G4854">
            <v>0.96</v>
          </cell>
          <cell r="J4854">
            <v>72</v>
          </cell>
          <cell r="L4854" t="str">
            <v>IR</v>
          </cell>
        </row>
        <row r="4855">
          <cell r="A4855" t="str">
            <v>RCY</v>
          </cell>
          <cell r="D4855">
            <v>11</v>
          </cell>
          <cell r="G4855">
            <v>0.8</v>
          </cell>
          <cell r="J4855">
            <v>72</v>
          </cell>
          <cell r="L4855" t="str">
            <v>IR</v>
          </cell>
        </row>
        <row r="4856">
          <cell r="A4856" t="str">
            <v>RCY</v>
          </cell>
          <cell r="D4856">
            <v>11</v>
          </cell>
          <cell r="G4856">
            <v>1.08</v>
          </cell>
          <cell r="J4856">
            <v>72</v>
          </cell>
          <cell r="L4856" t="str">
            <v>IR</v>
          </cell>
        </row>
        <row r="4857">
          <cell r="A4857" t="str">
            <v>RCY</v>
          </cell>
          <cell r="D4857">
            <v>12</v>
          </cell>
          <cell r="G4857">
            <v>0.8</v>
          </cell>
          <cell r="J4857">
            <v>72</v>
          </cell>
          <cell r="L4857" t="str">
            <v>IR</v>
          </cell>
        </row>
        <row r="4858">
          <cell r="A4858" t="str">
            <v>RCY</v>
          </cell>
          <cell r="D4858">
            <v>12</v>
          </cell>
          <cell r="G4858">
            <v>1.1499999999999999</v>
          </cell>
          <cell r="J4858">
            <v>72</v>
          </cell>
          <cell r="L4858" t="str">
            <v>IR</v>
          </cell>
        </row>
        <row r="4859">
          <cell r="A4859" t="str">
            <v>RCY</v>
          </cell>
          <cell r="D4859">
            <v>12</v>
          </cell>
          <cell r="G4859">
            <v>0.85</v>
          </cell>
          <cell r="J4859">
            <v>72</v>
          </cell>
          <cell r="L4859" t="str">
            <v>IR</v>
          </cell>
        </row>
        <row r="4860">
          <cell r="A4860" t="str">
            <v>RCY</v>
          </cell>
          <cell r="D4860">
            <v>12</v>
          </cell>
          <cell r="G4860">
            <v>0.8</v>
          </cell>
          <cell r="J4860">
            <v>72</v>
          </cell>
          <cell r="L4860" t="str">
            <v>IR</v>
          </cell>
        </row>
        <row r="4861">
          <cell r="A4861" t="str">
            <v>RCY</v>
          </cell>
          <cell r="D4861">
            <v>12</v>
          </cell>
          <cell r="G4861">
            <v>0.73</v>
          </cell>
          <cell r="J4861">
            <v>72</v>
          </cell>
          <cell r="L4861" t="str">
            <v>IR</v>
          </cell>
        </row>
        <row r="4862">
          <cell r="A4862" t="str">
            <v>RCY</v>
          </cell>
          <cell r="D4862">
            <v>12</v>
          </cell>
          <cell r="G4862">
            <v>0.61</v>
          </cell>
          <cell r="J4862">
            <v>72</v>
          </cell>
          <cell r="L4862" t="str">
            <v>IR</v>
          </cell>
        </row>
        <row r="4863">
          <cell r="A4863" t="str">
            <v>RCY</v>
          </cell>
          <cell r="D4863">
            <v>12</v>
          </cell>
          <cell r="G4863">
            <v>0.69</v>
          </cell>
          <cell r="J4863">
            <v>72</v>
          </cell>
          <cell r="L4863" t="str">
            <v>IR</v>
          </cell>
        </row>
        <row r="4864">
          <cell r="A4864" t="str">
            <v>RCY</v>
          </cell>
          <cell r="D4864">
            <v>12</v>
          </cell>
          <cell r="G4864">
            <v>1.03</v>
          </cell>
          <cell r="J4864">
            <v>72</v>
          </cell>
          <cell r="L4864" t="str">
            <v>IR</v>
          </cell>
        </row>
        <row r="4865">
          <cell r="A4865" t="str">
            <v>RCY</v>
          </cell>
          <cell r="D4865">
            <v>12</v>
          </cell>
          <cell r="G4865">
            <v>0.6</v>
          </cell>
          <cell r="J4865">
            <v>72</v>
          </cell>
          <cell r="L4865" t="str">
            <v>IR</v>
          </cell>
        </row>
        <row r="4866">
          <cell r="A4866" t="str">
            <v>RCY</v>
          </cell>
          <cell r="D4866">
            <v>12</v>
          </cell>
          <cell r="G4866">
            <v>1.35</v>
          </cell>
          <cell r="J4866">
            <v>72</v>
          </cell>
          <cell r="L4866" t="str">
            <v>IR</v>
          </cell>
        </row>
        <row r="4867">
          <cell r="A4867" t="str">
            <v>RCY</v>
          </cell>
          <cell r="D4867">
            <v>2</v>
          </cell>
          <cell r="G4867">
            <v>4.0199999999999996</v>
          </cell>
          <cell r="J4867" t="str">
            <v>7B</v>
          </cell>
          <cell r="L4867" t="str">
            <v>IR</v>
          </cell>
        </row>
        <row r="4868">
          <cell r="A4868" t="str">
            <v>RCY</v>
          </cell>
          <cell r="D4868">
            <v>4</v>
          </cell>
          <cell r="G4868">
            <v>4.54</v>
          </cell>
          <cell r="J4868" t="str">
            <v>7B</v>
          </cell>
          <cell r="L4868" t="str">
            <v>IR</v>
          </cell>
        </row>
        <row r="4869">
          <cell r="A4869" t="str">
            <v>RCY</v>
          </cell>
          <cell r="D4869">
            <v>4</v>
          </cell>
          <cell r="G4869">
            <v>2.2200000000000002</v>
          </cell>
          <cell r="J4869" t="str">
            <v>7B</v>
          </cell>
          <cell r="L4869" t="str">
            <v>IR</v>
          </cell>
        </row>
        <row r="4870">
          <cell r="A4870" t="str">
            <v>RCY</v>
          </cell>
          <cell r="D4870">
            <v>7</v>
          </cell>
          <cell r="G4870">
            <v>2.9</v>
          </cell>
          <cell r="J4870" t="str">
            <v>7B</v>
          </cell>
          <cell r="L4870" t="str">
            <v>IR</v>
          </cell>
        </row>
        <row r="4871">
          <cell r="A4871" t="str">
            <v>RCY</v>
          </cell>
          <cell r="D4871">
            <v>10</v>
          </cell>
          <cell r="G4871">
            <v>3</v>
          </cell>
          <cell r="J4871" t="str">
            <v>7B</v>
          </cell>
          <cell r="L4871" t="str">
            <v>IR</v>
          </cell>
        </row>
        <row r="4872">
          <cell r="A4872" t="str">
            <v>RCY</v>
          </cell>
          <cell r="D4872">
            <v>12</v>
          </cell>
          <cell r="G4872">
            <v>6.59</v>
          </cell>
          <cell r="J4872" t="str">
            <v>7B</v>
          </cell>
          <cell r="L4872" t="str">
            <v>IR</v>
          </cell>
        </row>
        <row r="4873">
          <cell r="A4873" t="str">
            <v>RCY</v>
          </cell>
          <cell r="D4873">
            <v>2</v>
          </cell>
          <cell r="G4873">
            <v>2.92</v>
          </cell>
          <cell r="J4873" t="str">
            <v>7B</v>
          </cell>
          <cell r="L4873" t="str">
            <v>IR</v>
          </cell>
        </row>
        <row r="4874">
          <cell r="A4874" t="str">
            <v>RCY</v>
          </cell>
          <cell r="D4874">
            <v>6</v>
          </cell>
          <cell r="G4874">
            <v>3.71</v>
          </cell>
          <cell r="J4874" t="str">
            <v>7B</v>
          </cell>
          <cell r="L4874" t="str">
            <v>IR</v>
          </cell>
        </row>
        <row r="4875">
          <cell r="A4875" t="str">
            <v>RCY</v>
          </cell>
          <cell r="D4875">
            <v>6</v>
          </cell>
          <cell r="G4875">
            <v>0.18</v>
          </cell>
          <cell r="J4875" t="str">
            <v>7B</v>
          </cell>
          <cell r="L4875" t="str">
            <v>IR</v>
          </cell>
        </row>
        <row r="4876">
          <cell r="A4876" t="str">
            <v>RCY</v>
          </cell>
          <cell r="D4876">
            <v>8</v>
          </cell>
          <cell r="G4876">
            <v>1.82</v>
          </cell>
          <cell r="J4876" t="str">
            <v>7B</v>
          </cell>
          <cell r="L4876" t="str">
            <v>IR</v>
          </cell>
        </row>
        <row r="4877">
          <cell r="A4877" t="str">
            <v>RCY</v>
          </cell>
          <cell r="D4877">
            <v>10</v>
          </cell>
          <cell r="G4877">
            <v>1.71</v>
          </cell>
          <cell r="J4877" t="str">
            <v>7B</v>
          </cell>
          <cell r="L4877" t="str">
            <v>IR</v>
          </cell>
        </row>
        <row r="4878">
          <cell r="A4878" t="str">
            <v>RCY</v>
          </cell>
          <cell r="D4878">
            <v>11</v>
          </cell>
          <cell r="G4878">
            <v>1.22</v>
          </cell>
          <cell r="J4878" t="str">
            <v>7B</v>
          </cell>
          <cell r="L4878" t="str">
            <v>IR</v>
          </cell>
        </row>
        <row r="4879">
          <cell r="A4879" t="str">
            <v>RCY</v>
          </cell>
          <cell r="D4879">
            <v>12</v>
          </cell>
          <cell r="G4879">
            <v>1.1200000000000001</v>
          </cell>
          <cell r="J4879" t="str">
            <v>7B</v>
          </cell>
          <cell r="L4879" t="str">
            <v>IR</v>
          </cell>
        </row>
        <row r="4880">
          <cell r="A4880" t="str">
            <v>RCY</v>
          </cell>
          <cell r="D4880">
            <v>1</v>
          </cell>
          <cell r="G4880">
            <v>2.31</v>
          </cell>
          <cell r="J4880" t="str">
            <v>7D</v>
          </cell>
          <cell r="L4880" t="str">
            <v>IR</v>
          </cell>
        </row>
        <row r="4881">
          <cell r="A4881" t="str">
            <v>RCY</v>
          </cell>
          <cell r="D4881">
            <v>2</v>
          </cell>
          <cell r="G4881">
            <v>2.44</v>
          </cell>
          <cell r="J4881" t="str">
            <v>7D</v>
          </cell>
          <cell r="L4881" t="str">
            <v>IR</v>
          </cell>
        </row>
        <row r="4882">
          <cell r="A4882" t="str">
            <v>RCY</v>
          </cell>
          <cell r="D4882">
            <v>2</v>
          </cell>
          <cell r="G4882">
            <v>4.09</v>
          </cell>
          <cell r="J4882" t="str">
            <v>7D</v>
          </cell>
          <cell r="L4882" t="str">
            <v>IR</v>
          </cell>
        </row>
        <row r="4883">
          <cell r="A4883" t="str">
            <v>RCY</v>
          </cell>
          <cell r="D4883">
            <v>2</v>
          </cell>
          <cell r="G4883">
            <v>4.1500000000000004</v>
          </cell>
          <cell r="J4883" t="str">
            <v>7D</v>
          </cell>
          <cell r="L4883" t="str">
            <v>IR</v>
          </cell>
        </row>
        <row r="4884">
          <cell r="A4884" t="str">
            <v>RCY</v>
          </cell>
          <cell r="D4884">
            <v>2</v>
          </cell>
          <cell r="G4884">
            <v>3.62</v>
          </cell>
          <cell r="J4884" t="str">
            <v>7D</v>
          </cell>
          <cell r="L4884" t="str">
            <v>IR</v>
          </cell>
        </row>
        <row r="4885">
          <cell r="A4885" t="str">
            <v>RCY</v>
          </cell>
          <cell r="D4885">
            <v>3</v>
          </cell>
          <cell r="G4885">
            <v>4.3899999999999997</v>
          </cell>
          <cell r="J4885" t="str">
            <v>7D</v>
          </cell>
          <cell r="L4885" t="str">
            <v>IR</v>
          </cell>
        </row>
        <row r="4886">
          <cell r="A4886" t="str">
            <v>RCY</v>
          </cell>
          <cell r="D4886">
            <v>4</v>
          </cell>
          <cell r="G4886">
            <v>3.45</v>
          </cell>
          <cell r="J4886" t="str">
            <v>7D</v>
          </cell>
          <cell r="L4886" t="str">
            <v>IR</v>
          </cell>
        </row>
        <row r="4887">
          <cell r="A4887" t="str">
            <v>RCY</v>
          </cell>
          <cell r="D4887">
            <v>4</v>
          </cell>
          <cell r="G4887">
            <v>3.22</v>
          </cell>
          <cell r="J4887" t="str">
            <v>7D</v>
          </cell>
          <cell r="L4887" t="str">
            <v>IR</v>
          </cell>
        </row>
        <row r="4888">
          <cell r="A4888" t="str">
            <v>RCY</v>
          </cell>
          <cell r="D4888">
            <v>5</v>
          </cell>
          <cell r="G4888">
            <v>4.55</v>
          </cell>
          <cell r="J4888" t="str">
            <v>7D</v>
          </cell>
          <cell r="L4888" t="str">
            <v>IR</v>
          </cell>
        </row>
        <row r="4889">
          <cell r="A4889" t="str">
            <v>RCY</v>
          </cell>
          <cell r="D4889">
            <v>5</v>
          </cell>
          <cell r="G4889">
            <v>4.5</v>
          </cell>
          <cell r="J4889" t="str">
            <v>7D</v>
          </cell>
          <cell r="L4889" t="str">
            <v>IR</v>
          </cell>
        </row>
        <row r="4890">
          <cell r="A4890" t="str">
            <v>RCY</v>
          </cell>
          <cell r="D4890">
            <v>5</v>
          </cell>
          <cell r="G4890">
            <v>3.15</v>
          </cell>
          <cell r="J4890" t="str">
            <v>7D</v>
          </cell>
          <cell r="L4890" t="str">
            <v>IR</v>
          </cell>
        </row>
        <row r="4891">
          <cell r="A4891" t="str">
            <v>RCY</v>
          </cell>
          <cell r="D4891">
            <v>5</v>
          </cell>
          <cell r="G4891">
            <v>3.4</v>
          </cell>
          <cell r="J4891" t="str">
            <v>7D</v>
          </cell>
          <cell r="L4891" t="str">
            <v>IR</v>
          </cell>
        </row>
        <row r="4892">
          <cell r="A4892" t="str">
            <v>RCY</v>
          </cell>
          <cell r="D4892">
            <v>6</v>
          </cell>
          <cell r="G4892">
            <v>2.15</v>
          </cell>
          <cell r="J4892" t="str">
            <v>7D</v>
          </cell>
          <cell r="L4892" t="str">
            <v>IR</v>
          </cell>
        </row>
        <row r="4893">
          <cell r="A4893" t="str">
            <v>RCY</v>
          </cell>
          <cell r="D4893">
            <v>9</v>
          </cell>
          <cell r="G4893">
            <v>2.69</v>
          </cell>
          <cell r="J4893" t="str">
            <v>7D</v>
          </cell>
          <cell r="L4893" t="str">
            <v>IR</v>
          </cell>
        </row>
        <row r="4894">
          <cell r="A4894" t="str">
            <v>RCY</v>
          </cell>
          <cell r="D4894">
            <v>10</v>
          </cell>
          <cell r="G4894">
            <v>2.81</v>
          </cell>
          <cell r="J4894" t="str">
            <v>7D</v>
          </cell>
          <cell r="L4894" t="str">
            <v>IR</v>
          </cell>
        </row>
        <row r="4895">
          <cell r="A4895" t="str">
            <v>MSW</v>
          </cell>
          <cell r="D4895">
            <v>1</v>
          </cell>
          <cell r="G4895">
            <v>1.63</v>
          </cell>
          <cell r="J4895">
            <v>20</v>
          </cell>
          <cell r="L4895" t="str">
            <v>RO</v>
          </cell>
        </row>
        <row r="4896">
          <cell r="A4896" t="str">
            <v>MSW</v>
          </cell>
          <cell r="D4896">
            <v>1</v>
          </cell>
          <cell r="G4896">
            <v>3.04</v>
          </cell>
          <cell r="J4896">
            <v>20</v>
          </cell>
          <cell r="L4896" t="str">
            <v>RO</v>
          </cell>
        </row>
        <row r="4897">
          <cell r="A4897" t="str">
            <v>MSW</v>
          </cell>
          <cell r="D4897">
            <v>1</v>
          </cell>
          <cell r="G4897">
            <v>1.73</v>
          </cell>
          <cell r="J4897">
            <v>20</v>
          </cell>
          <cell r="L4897" t="str">
            <v>RO</v>
          </cell>
        </row>
        <row r="4898">
          <cell r="A4898" t="str">
            <v>MSW</v>
          </cell>
          <cell r="D4898">
            <v>1</v>
          </cell>
          <cell r="G4898">
            <v>2</v>
          </cell>
          <cell r="J4898">
            <v>20</v>
          </cell>
          <cell r="L4898" t="str">
            <v>RO</v>
          </cell>
        </row>
        <row r="4899">
          <cell r="A4899" t="str">
            <v>MSW</v>
          </cell>
          <cell r="D4899">
            <v>2</v>
          </cell>
          <cell r="G4899">
            <v>1.81</v>
          </cell>
          <cell r="J4899">
            <v>20</v>
          </cell>
          <cell r="L4899" t="str">
            <v>RO</v>
          </cell>
        </row>
        <row r="4900">
          <cell r="A4900" t="str">
            <v>MSW</v>
          </cell>
          <cell r="D4900">
            <v>2</v>
          </cell>
          <cell r="G4900">
            <v>1.7</v>
          </cell>
          <cell r="J4900">
            <v>20</v>
          </cell>
          <cell r="L4900" t="str">
            <v>RO</v>
          </cell>
        </row>
        <row r="4901">
          <cell r="A4901" t="str">
            <v>MSW</v>
          </cell>
          <cell r="D4901">
            <v>2</v>
          </cell>
          <cell r="G4901">
            <v>2.0499999999999998</v>
          </cell>
          <cell r="J4901">
            <v>20</v>
          </cell>
          <cell r="L4901" t="str">
            <v>RO</v>
          </cell>
        </row>
        <row r="4902">
          <cell r="A4902" t="str">
            <v>MSW</v>
          </cell>
          <cell r="D4902">
            <v>2</v>
          </cell>
          <cell r="G4902">
            <v>1.02</v>
          </cell>
          <cell r="J4902">
            <v>20</v>
          </cell>
          <cell r="L4902" t="str">
            <v>RO</v>
          </cell>
        </row>
        <row r="4903">
          <cell r="A4903" t="str">
            <v>MSW</v>
          </cell>
          <cell r="D4903">
            <v>3</v>
          </cell>
          <cell r="G4903">
            <v>1.85</v>
          </cell>
          <cell r="J4903">
            <v>20</v>
          </cell>
          <cell r="L4903" t="str">
            <v>RO</v>
          </cell>
        </row>
        <row r="4904">
          <cell r="A4904" t="str">
            <v>MSW</v>
          </cell>
          <cell r="D4904">
            <v>3</v>
          </cell>
          <cell r="G4904">
            <v>1.58</v>
          </cell>
          <cell r="J4904">
            <v>20</v>
          </cell>
          <cell r="L4904" t="str">
            <v>RO</v>
          </cell>
        </row>
        <row r="4905">
          <cell r="A4905" t="str">
            <v>MSW</v>
          </cell>
          <cell r="D4905">
            <v>3</v>
          </cell>
          <cell r="G4905">
            <v>2.16</v>
          </cell>
          <cell r="J4905">
            <v>20</v>
          </cell>
          <cell r="L4905" t="str">
            <v>RO</v>
          </cell>
        </row>
        <row r="4906">
          <cell r="A4906" t="str">
            <v>MSW</v>
          </cell>
          <cell r="D4906">
            <v>3</v>
          </cell>
          <cell r="G4906">
            <v>1.72</v>
          </cell>
          <cell r="J4906">
            <v>20</v>
          </cell>
          <cell r="L4906" t="str">
            <v>RO</v>
          </cell>
        </row>
        <row r="4907">
          <cell r="A4907" t="str">
            <v>MSW</v>
          </cell>
          <cell r="D4907">
            <v>3</v>
          </cell>
          <cell r="G4907">
            <v>1.44</v>
          </cell>
          <cell r="J4907">
            <v>20</v>
          </cell>
          <cell r="L4907" t="str">
            <v>RO</v>
          </cell>
        </row>
        <row r="4908">
          <cell r="A4908" t="str">
            <v>MSW</v>
          </cell>
          <cell r="D4908">
            <v>4</v>
          </cell>
          <cell r="G4908">
            <v>2.0699999999999998</v>
          </cell>
          <cell r="J4908">
            <v>20</v>
          </cell>
          <cell r="L4908" t="str">
            <v>RO</v>
          </cell>
        </row>
        <row r="4909">
          <cell r="A4909" t="str">
            <v>MSW</v>
          </cell>
          <cell r="D4909">
            <v>4</v>
          </cell>
          <cell r="G4909">
            <v>1.75</v>
          </cell>
          <cell r="J4909">
            <v>20</v>
          </cell>
          <cell r="L4909" t="str">
            <v>RO</v>
          </cell>
        </row>
        <row r="4910">
          <cell r="A4910" t="str">
            <v>MSW</v>
          </cell>
          <cell r="D4910">
            <v>4</v>
          </cell>
          <cell r="G4910">
            <v>1.81</v>
          </cell>
          <cell r="J4910">
            <v>20</v>
          </cell>
          <cell r="L4910" t="str">
            <v>RO</v>
          </cell>
        </row>
        <row r="4911">
          <cell r="A4911" t="str">
            <v>MSW</v>
          </cell>
          <cell r="D4911">
            <v>5</v>
          </cell>
          <cell r="G4911">
            <v>1.99</v>
          </cell>
          <cell r="J4911">
            <v>20</v>
          </cell>
          <cell r="L4911" t="str">
            <v>RO</v>
          </cell>
        </row>
        <row r="4912">
          <cell r="A4912" t="str">
            <v>MSW</v>
          </cell>
          <cell r="D4912">
            <v>5</v>
          </cell>
          <cell r="G4912">
            <v>2.25</v>
          </cell>
          <cell r="J4912">
            <v>20</v>
          </cell>
          <cell r="L4912" t="str">
            <v>RO</v>
          </cell>
        </row>
        <row r="4913">
          <cell r="A4913" t="str">
            <v>MSW</v>
          </cell>
          <cell r="D4913">
            <v>5</v>
          </cell>
          <cell r="G4913">
            <v>2.3199999999999998</v>
          </cell>
          <cell r="J4913">
            <v>20</v>
          </cell>
          <cell r="L4913" t="str">
            <v>RO</v>
          </cell>
        </row>
        <row r="4914">
          <cell r="A4914" t="str">
            <v>MSW</v>
          </cell>
          <cell r="D4914">
            <v>5</v>
          </cell>
          <cell r="G4914">
            <v>1.52</v>
          </cell>
          <cell r="J4914">
            <v>20</v>
          </cell>
          <cell r="L4914" t="str">
            <v>RO</v>
          </cell>
        </row>
        <row r="4915">
          <cell r="A4915" t="str">
            <v>MSW</v>
          </cell>
          <cell r="D4915">
            <v>6</v>
          </cell>
          <cell r="G4915">
            <v>1.22</v>
          </cell>
          <cell r="J4915">
            <v>20</v>
          </cell>
          <cell r="L4915" t="str">
            <v>RO</v>
          </cell>
        </row>
        <row r="4916">
          <cell r="A4916" t="str">
            <v>MSW</v>
          </cell>
          <cell r="D4916">
            <v>6</v>
          </cell>
          <cell r="G4916">
            <v>2.41</v>
          </cell>
          <cell r="J4916">
            <v>20</v>
          </cell>
          <cell r="L4916" t="str">
            <v>RO</v>
          </cell>
        </row>
        <row r="4917">
          <cell r="A4917" t="str">
            <v>MSW</v>
          </cell>
          <cell r="D4917">
            <v>6</v>
          </cell>
          <cell r="G4917">
            <v>3.39</v>
          </cell>
          <cell r="J4917">
            <v>20</v>
          </cell>
          <cell r="L4917" t="str">
            <v>RO</v>
          </cell>
        </row>
        <row r="4918">
          <cell r="A4918" t="str">
            <v>MSW</v>
          </cell>
          <cell r="D4918">
            <v>6</v>
          </cell>
          <cell r="G4918">
            <v>0.56999999999999995</v>
          </cell>
          <cell r="J4918">
            <v>20</v>
          </cell>
          <cell r="L4918" t="str">
            <v>RO</v>
          </cell>
        </row>
        <row r="4919">
          <cell r="A4919" t="str">
            <v>MSW</v>
          </cell>
          <cell r="D4919">
            <v>7</v>
          </cell>
          <cell r="G4919">
            <v>0.69</v>
          </cell>
          <cell r="J4919">
            <v>20</v>
          </cell>
          <cell r="L4919" t="str">
            <v>RO</v>
          </cell>
        </row>
        <row r="4920">
          <cell r="A4920" t="str">
            <v>MSW</v>
          </cell>
          <cell r="D4920">
            <v>8</v>
          </cell>
          <cell r="G4920">
            <v>1.28</v>
          </cell>
          <cell r="J4920">
            <v>20</v>
          </cell>
          <cell r="L4920" t="str">
            <v>RO</v>
          </cell>
        </row>
        <row r="4921">
          <cell r="A4921" t="str">
            <v>MSW</v>
          </cell>
          <cell r="D4921">
            <v>9</v>
          </cell>
          <cell r="G4921">
            <v>1.17</v>
          </cell>
          <cell r="J4921">
            <v>20</v>
          </cell>
          <cell r="L4921" t="str">
            <v>RO</v>
          </cell>
        </row>
        <row r="4922">
          <cell r="A4922" t="str">
            <v>MSW</v>
          </cell>
          <cell r="D4922">
            <v>9</v>
          </cell>
          <cell r="G4922">
            <v>0.69</v>
          </cell>
          <cell r="J4922">
            <v>20</v>
          </cell>
          <cell r="L4922" t="str">
            <v>RO</v>
          </cell>
        </row>
        <row r="4923">
          <cell r="A4923" t="str">
            <v>MSW</v>
          </cell>
          <cell r="D4923">
            <v>9</v>
          </cell>
          <cell r="G4923">
            <v>1.33</v>
          </cell>
          <cell r="J4923">
            <v>20</v>
          </cell>
          <cell r="L4923" t="str">
            <v>RO</v>
          </cell>
        </row>
        <row r="4924">
          <cell r="A4924" t="str">
            <v>MSW</v>
          </cell>
          <cell r="D4924">
            <v>9</v>
          </cell>
          <cell r="G4924">
            <v>0.59</v>
          </cell>
          <cell r="J4924">
            <v>20</v>
          </cell>
          <cell r="L4924" t="str">
            <v>RO</v>
          </cell>
        </row>
        <row r="4925">
          <cell r="A4925" t="str">
            <v>MSW</v>
          </cell>
          <cell r="D4925">
            <v>9</v>
          </cell>
          <cell r="G4925">
            <v>0.89</v>
          </cell>
          <cell r="J4925">
            <v>20</v>
          </cell>
          <cell r="L4925" t="str">
            <v>RO</v>
          </cell>
        </row>
        <row r="4926">
          <cell r="A4926" t="str">
            <v>MSW</v>
          </cell>
          <cell r="D4926">
            <v>9</v>
          </cell>
          <cell r="G4926">
            <v>1.81</v>
          </cell>
          <cell r="J4926">
            <v>20</v>
          </cell>
          <cell r="L4926" t="str">
            <v>RO</v>
          </cell>
        </row>
        <row r="4927">
          <cell r="A4927" t="str">
            <v>MSW</v>
          </cell>
          <cell r="D4927">
            <v>10</v>
          </cell>
          <cell r="G4927">
            <v>1.66</v>
          </cell>
          <cell r="J4927">
            <v>20</v>
          </cell>
          <cell r="L4927" t="str">
            <v>RO</v>
          </cell>
        </row>
        <row r="4928">
          <cell r="A4928" t="str">
            <v>MSW</v>
          </cell>
          <cell r="D4928">
            <v>10</v>
          </cell>
          <cell r="G4928">
            <v>1.62</v>
          </cell>
          <cell r="J4928">
            <v>20</v>
          </cell>
          <cell r="L4928" t="str">
            <v>RO</v>
          </cell>
        </row>
        <row r="4929">
          <cell r="A4929" t="str">
            <v>MSW</v>
          </cell>
          <cell r="D4929">
            <v>10</v>
          </cell>
          <cell r="G4929">
            <v>1.75</v>
          </cell>
          <cell r="J4929">
            <v>20</v>
          </cell>
          <cell r="L4929" t="str">
            <v>RO</v>
          </cell>
        </row>
        <row r="4930">
          <cell r="A4930" t="str">
            <v>MSW</v>
          </cell>
          <cell r="D4930">
            <v>10</v>
          </cell>
          <cell r="G4930">
            <v>1.93</v>
          </cell>
          <cell r="J4930">
            <v>20</v>
          </cell>
          <cell r="L4930" t="str">
            <v>RO</v>
          </cell>
        </row>
        <row r="4931">
          <cell r="A4931" t="str">
            <v>MSW</v>
          </cell>
          <cell r="D4931">
            <v>11</v>
          </cell>
          <cell r="G4931">
            <v>3.56</v>
          </cell>
          <cell r="J4931">
            <v>20</v>
          </cell>
          <cell r="L4931" t="str">
            <v>RO</v>
          </cell>
        </row>
        <row r="4932">
          <cell r="A4932" t="str">
            <v>MSW</v>
          </cell>
          <cell r="D4932">
            <v>11</v>
          </cell>
          <cell r="G4932">
            <v>3.27</v>
          </cell>
          <cell r="J4932">
            <v>20</v>
          </cell>
          <cell r="L4932" t="str">
            <v>RO</v>
          </cell>
        </row>
        <row r="4933">
          <cell r="A4933" t="str">
            <v>MSW</v>
          </cell>
          <cell r="D4933">
            <v>12</v>
          </cell>
          <cell r="G4933">
            <v>2.13</v>
          </cell>
          <cell r="J4933">
            <v>20</v>
          </cell>
          <cell r="L4933" t="str">
            <v>RO</v>
          </cell>
        </row>
        <row r="4934">
          <cell r="A4934" t="str">
            <v>MSW</v>
          </cell>
          <cell r="D4934">
            <v>12</v>
          </cell>
          <cell r="G4934">
            <v>1.7</v>
          </cell>
          <cell r="J4934">
            <v>20</v>
          </cell>
          <cell r="L4934" t="str">
            <v>RO</v>
          </cell>
        </row>
        <row r="4935">
          <cell r="A4935" t="str">
            <v>RCY</v>
          </cell>
          <cell r="D4935">
            <v>1</v>
          </cell>
          <cell r="G4935">
            <v>3.92</v>
          </cell>
          <cell r="J4935">
            <v>74</v>
          </cell>
          <cell r="L4935" t="str">
            <v>IR</v>
          </cell>
        </row>
        <row r="4936">
          <cell r="A4936" t="str">
            <v>RCY</v>
          </cell>
          <cell r="D4936">
            <v>2</v>
          </cell>
          <cell r="G4936">
            <v>1.99</v>
          </cell>
          <cell r="J4936">
            <v>74</v>
          </cell>
          <cell r="L4936" t="str">
            <v>IR</v>
          </cell>
        </row>
        <row r="4937">
          <cell r="A4937" t="str">
            <v>RCY</v>
          </cell>
          <cell r="D4937">
            <v>2</v>
          </cell>
          <cell r="G4937">
            <v>0.34</v>
          </cell>
          <cell r="J4937">
            <v>74</v>
          </cell>
          <cell r="L4937" t="str">
            <v>IR</v>
          </cell>
        </row>
        <row r="4938">
          <cell r="A4938" t="str">
            <v>RCY</v>
          </cell>
          <cell r="D4938">
            <v>2</v>
          </cell>
          <cell r="G4938">
            <v>2.77</v>
          </cell>
          <cell r="J4938">
            <v>74</v>
          </cell>
          <cell r="L4938" t="str">
            <v>IR</v>
          </cell>
        </row>
        <row r="4939">
          <cell r="A4939" t="str">
            <v>RCY</v>
          </cell>
          <cell r="D4939">
            <v>3</v>
          </cell>
          <cell r="G4939">
            <v>2.68</v>
          </cell>
          <cell r="J4939">
            <v>74</v>
          </cell>
          <cell r="L4939" t="str">
            <v>IR</v>
          </cell>
        </row>
        <row r="4940">
          <cell r="A4940" t="str">
            <v>RCY</v>
          </cell>
          <cell r="D4940">
            <v>3</v>
          </cell>
          <cell r="G4940">
            <v>0.72</v>
          </cell>
          <cell r="J4940">
            <v>74</v>
          </cell>
          <cell r="L4940" t="str">
            <v>IR</v>
          </cell>
        </row>
        <row r="4941">
          <cell r="A4941" t="str">
            <v>RCY</v>
          </cell>
          <cell r="D4941">
            <v>4</v>
          </cell>
          <cell r="G4941">
            <v>0.49</v>
          </cell>
          <cell r="J4941">
            <v>74</v>
          </cell>
          <cell r="L4941" t="str">
            <v>IR</v>
          </cell>
        </row>
        <row r="4942">
          <cell r="A4942" t="str">
            <v>RCY</v>
          </cell>
          <cell r="D4942">
            <v>4</v>
          </cell>
          <cell r="G4942">
            <v>2.5</v>
          </cell>
          <cell r="J4942">
            <v>74</v>
          </cell>
          <cell r="L4942" t="str">
            <v>IR</v>
          </cell>
        </row>
        <row r="4943">
          <cell r="A4943" t="str">
            <v>RCY</v>
          </cell>
          <cell r="D4943">
            <v>4</v>
          </cell>
          <cell r="G4943">
            <v>1.48</v>
          </cell>
          <cell r="J4943">
            <v>74</v>
          </cell>
          <cell r="L4943" t="str">
            <v>IR</v>
          </cell>
        </row>
        <row r="4944">
          <cell r="A4944" t="str">
            <v>RCY</v>
          </cell>
          <cell r="D4944">
            <v>4</v>
          </cell>
          <cell r="G4944">
            <v>2.94</v>
          </cell>
          <cell r="J4944">
            <v>74</v>
          </cell>
          <cell r="L4944" t="str">
            <v>IR</v>
          </cell>
        </row>
        <row r="4945">
          <cell r="A4945" t="str">
            <v>RCY</v>
          </cell>
          <cell r="D4945">
            <v>5</v>
          </cell>
          <cell r="G4945">
            <v>1.72</v>
          </cell>
          <cell r="J4945">
            <v>74</v>
          </cell>
          <cell r="L4945" t="str">
            <v>IR</v>
          </cell>
        </row>
        <row r="4946">
          <cell r="A4946" t="str">
            <v>RCY</v>
          </cell>
          <cell r="D4946">
            <v>5</v>
          </cell>
          <cell r="G4946">
            <v>3.86</v>
          </cell>
          <cell r="J4946">
            <v>74</v>
          </cell>
          <cell r="L4946" t="str">
            <v>IR</v>
          </cell>
        </row>
        <row r="4947">
          <cell r="A4947" t="str">
            <v>RCY</v>
          </cell>
          <cell r="D4947">
            <v>6</v>
          </cell>
          <cell r="G4947">
            <v>1.51</v>
          </cell>
          <cell r="J4947">
            <v>74</v>
          </cell>
          <cell r="L4947" t="str">
            <v>IR</v>
          </cell>
        </row>
        <row r="4948">
          <cell r="A4948" t="str">
            <v>RCY</v>
          </cell>
          <cell r="D4948">
            <v>6</v>
          </cell>
          <cell r="G4948">
            <v>2.2599999999999998</v>
          </cell>
          <cell r="J4948">
            <v>74</v>
          </cell>
          <cell r="L4948" t="str">
            <v>IR</v>
          </cell>
        </row>
        <row r="4949">
          <cell r="A4949" t="str">
            <v>RCY</v>
          </cell>
          <cell r="D4949">
            <v>7</v>
          </cell>
          <cell r="G4949">
            <v>3.74</v>
          </cell>
          <cell r="J4949">
            <v>74</v>
          </cell>
          <cell r="L4949" t="str">
            <v>IR</v>
          </cell>
        </row>
        <row r="4950">
          <cell r="A4950" t="str">
            <v>RCY</v>
          </cell>
          <cell r="D4950">
            <v>8</v>
          </cell>
          <cell r="G4950">
            <v>1.65</v>
          </cell>
          <cell r="J4950">
            <v>74</v>
          </cell>
          <cell r="L4950" t="str">
            <v>IR</v>
          </cell>
        </row>
        <row r="4951">
          <cell r="A4951" t="str">
            <v>RCY</v>
          </cell>
          <cell r="D4951">
            <v>8</v>
          </cell>
          <cell r="G4951">
            <v>0.7</v>
          </cell>
          <cell r="J4951">
            <v>74</v>
          </cell>
          <cell r="L4951" t="str">
            <v>IR</v>
          </cell>
        </row>
        <row r="4952">
          <cell r="A4952" t="str">
            <v>RCY</v>
          </cell>
          <cell r="D4952">
            <v>8</v>
          </cell>
          <cell r="G4952">
            <v>1.41</v>
          </cell>
          <cell r="J4952">
            <v>74</v>
          </cell>
          <cell r="L4952" t="str">
            <v>IR</v>
          </cell>
        </row>
        <row r="4953">
          <cell r="A4953" t="str">
            <v>RCY</v>
          </cell>
          <cell r="D4953">
            <v>10</v>
          </cell>
          <cell r="G4953">
            <v>7.37</v>
          </cell>
          <cell r="J4953">
            <v>74</v>
          </cell>
          <cell r="L4953" t="str">
            <v>IR</v>
          </cell>
        </row>
        <row r="4954">
          <cell r="A4954" t="str">
            <v>RCY</v>
          </cell>
          <cell r="D4954">
            <v>11</v>
          </cell>
          <cell r="G4954">
            <v>1.94</v>
          </cell>
          <cell r="J4954">
            <v>74</v>
          </cell>
          <cell r="L4954" t="str">
            <v>IR</v>
          </cell>
        </row>
        <row r="4955">
          <cell r="A4955" t="str">
            <v>RCY</v>
          </cell>
          <cell r="D4955">
            <v>12</v>
          </cell>
          <cell r="G4955">
            <v>2.02</v>
          </cell>
          <cell r="J4955">
            <v>74</v>
          </cell>
          <cell r="L4955" t="str">
            <v>IR</v>
          </cell>
        </row>
        <row r="4956">
          <cell r="A4956" t="str">
            <v>MSW</v>
          </cell>
          <cell r="D4956">
            <v>1</v>
          </cell>
          <cell r="G4956">
            <v>7.38</v>
          </cell>
          <cell r="J4956">
            <v>25</v>
          </cell>
          <cell r="L4956" t="str">
            <v>RO</v>
          </cell>
        </row>
        <row r="4957">
          <cell r="A4957" t="str">
            <v>MSW</v>
          </cell>
          <cell r="D4957">
            <v>1</v>
          </cell>
          <cell r="G4957">
            <v>2.74</v>
          </cell>
          <cell r="J4957">
            <v>25</v>
          </cell>
          <cell r="L4957" t="str">
            <v>RO</v>
          </cell>
        </row>
        <row r="4958">
          <cell r="A4958" t="str">
            <v>MSW</v>
          </cell>
          <cell r="D4958">
            <v>1</v>
          </cell>
          <cell r="G4958">
            <v>3.51</v>
          </cell>
          <cell r="J4958">
            <v>25</v>
          </cell>
          <cell r="L4958" t="str">
            <v>RO</v>
          </cell>
        </row>
        <row r="4959">
          <cell r="A4959" t="str">
            <v>MSW</v>
          </cell>
          <cell r="D4959">
            <v>1</v>
          </cell>
          <cell r="G4959">
            <v>4.12</v>
          </cell>
          <cell r="J4959">
            <v>25</v>
          </cell>
          <cell r="L4959" t="str">
            <v>RO</v>
          </cell>
        </row>
        <row r="4960">
          <cell r="A4960" t="str">
            <v>MSW</v>
          </cell>
          <cell r="D4960">
            <v>1</v>
          </cell>
          <cell r="G4960">
            <v>7.25</v>
          </cell>
          <cell r="J4960">
            <v>25</v>
          </cell>
          <cell r="L4960" t="str">
            <v>RO</v>
          </cell>
        </row>
        <row r="4961">
          <cell r="A4961" t="str">
            <v>MSW</v>
          </cell>
          <cell r="D4961">
            <v>1</v>
          </cell>
          <cell r="G4961">
            <v>2.87</v>
          </cell>
          <cell r="J4961">
            <v>25</v>
          </cell>
          <cell r="L4961" t="str">
            <v>RO</v>
          </cell>
        </row>
        <row r="4962">
          <cell r="A4962" t="str">
            <v>MSW</v>
          </cell>
          <cell r="D4962">
            <v>1</v>
          </cell>
          <cell r="G4962">
            <v>3.6</v>
          </cell>
          <cell r="J4962">
            <v>25</v>
          </cell>
          <cell r="L4962" t="str">
            <v>RO</v>
          </cell>
        </row>
        <row r="4963">
          <cell r="A4963" t="str">
            <v>MSW</v>
          </cell>
          <cell r="D4963">
            <v>1</v>
          </cell>
          <cell r="G4963">
            <v>2.95</v>
          </cell>
          <cell r="J4963">
            <v>25</v>
          </cell>
          <cell r="L4963" t="str">
            <v>RO</v>
          </cell>
        </row>
        <row r="4964">
          <cell r="A4964" t="str">
            <v>MSW</v>
          </cell>
          <cell r="D4964">
            <v>2</v>
          </cell>
          <cell r="G4964">
            <v>4.68</v>
          </cell>
          <cell r="J4964">
            <v>25</v>
          </cell>
          <cell r="L4964" t="str">
            <v>RO</v>
          </cell>
        </row>
        <row r="4965">
          <cell r="A4965" t="str">
            <v>MSW</v>
          </cell>
          <cell r="D4965">
            <v>2</v>
          </cell>
          <cell r="G4965">
            <v>3.72</v>
          </cell>
          <cell r="J4965">
            <v>25</v>
          </cell>
          <cell r="L4965" t="str">
            <v>RO</v>
          </cell>
        </row>
        <row r="4966">
          <cell r="A4966" t="str">
            <v>MSW</v>
          </cell>
          <cell r="D4966">
            <v>2</v>
          </cell>
          <cell r="G4966">
            <v>3.48</v>
          </cell>
          <cell r="J4966">
            <v>25</v>
          </cell>
          <cell r="L4966" t="str">
            <v>RO</v>
          </cell>
        </row>
        <row r="4967">
          <cell r="A4967" t="str">
            <v>MSW</v>
          </cell>
          <cell r="D4967">
            <v>2</v>
          </cell>
          <cell r="G4967">
            <v>3.53</v>
          </cell>
          <cell r="J4967">
            <v>25</v>
          </cell>
          <cell r="L4967" t="str">
            <v>RO</v>
          </cell>
        </row>
        <row r="4968">
          <cell r="A4968" t="str">
            <v>MSW</v>
          </cell>
          <cell r="D4968">
            <v>2</v>
          </cell>
          <cell r="G4968">
            <v>3.61</v>
          </cell>
          <cell r="J4968">
            <v>25</v>
          </cell>
          <cell r="L4968" t="str">
            <v>RO</v>
          </cell>
        </row>
        <row r="4969">
          <cell r="A4969" t="str">
            <v>MSW</v>
          </cell>
          <cell r="D4969">
            <v>2</v>
          </cell>
          <cell r="G4969">
            <v>2.74</v>
          </cell>
          <cell r="J4969">
            <v>25</v>
          </cell>
          <cell r="L4969" t="str">
            <v>RO</v>
          </cell>
        </row>
        <row r="4970">
          <cell r="A4970" t="str">
            <v>MSW</v>
          </cell>
          <cell r="D4970">
            <v>2</v>
          </cell>
          <cell r="G4970">
            <v>1.69</v>
          </cell>
          <cell r="J4970">
            <v>25</v>
          </cell>
          <cell r="L4970" t="str">
            <v>RO</v>
          </cell>
        </row>
        <row r="4971">
          <cell r="A4971" t="str">
            <v>MSW</v>
          </cell>
          <cell r="D4971">
            <v>2</v>
          </cell>
          <cell r="G4971">
            <v>4.4800000000000004</v>
          </cell>
          <cell r="J4971">
            <v>25</v>
          </cell>
          <cell r="L4971" t="str">
            <v>RO</v>
          </cell>
        </row>
        <row r="4972">
          <cell r="A4972" t="str">
            <v>MSW</v>
          </cell>
          <cell r="D4972">
            <v>3</v>
          </cell>
          <cell r="G4972">
            <v>4.0999999999999996</v>
          </cell>
          <cell r="J4972">
            <v>25</v>
          </cell>
          <cell r="L4972" t="str">
            <v>RO</v>
          </cell>
        </row>
        <row r="4973">
          <cell r="A4973" t="str">
            <v>MSW</v>
          </cell>
          <cell r="D4973">
            <v>3</v>
          </cell>
          <cell r="G4973">
            <v>2.31</v>
          </cell>
          <cell r="J4973">
            <v>25</v>
          </cell>
          <cell r="L4973" t="str">
            <v>RO</v>
          </cell>
        </row>
        <row r="4974">
          <cell r="A4974" t="str">
            <v>MSW</v>
          </cell>
          <cell r="D4974">
            <v>3</v>
          </cell>
          <cell r="G4974">
            <v>4.62</v>
          </cell>
          <cell r="J4974">
            <v>25</v>
          </cell>
          <cell r="L4974" t="str">
            <v>RO</v>
          </cell>
        </row>
        <row r="4975">
          <cell r="A4975" t="str">
            <v>MSW</v>
          </cell>
          <cell r="D4975">
            <v>3</v>
          </cell>
          <cell r="G4975">
            <v>2.1</v>
          </cell>
          <cell r="J4975">
            <v>25</v>
          </cell>
          <cell r="L4975" t="str">
            <v>RO</v>
          </cell>
        </row>
        <row r="4976">
          <cell r="A4976" t="str">
            <v>MSW</v>
          </cell>
          <cell r="D4976">
            <v>3</v>
          </cell>
          <cell r="G4976">
            <v>4.59</v>
          </cell>
          <cell r="J4976">
            <v>25</v>
          </cell>
          <cell r="L4976" t="str">
            <v>RO</v>
          </cell>
        </row>
        <row r="4977">
          <cell r="A4977" t="str">
            <v>MSW</v>
          </cell>
          <cell r="D4977">
            <v>3</v>
          </cell>
          <cell r="G4977">
            <v>2.06</v>
          </cell>
          <cell r="J4977">
            <v>25</v>
          </cell>
          <cell r="L4977" t="str">
            <v>RO</v>
          </cell>
        </row>
        <row r="4978">
          <cell r="A4978" t="str">
            <v>MSW</v>
          </cell>
          <cell r="D4978">
            <v>3</v>
          </cell>
          <cell r="G4978">
            <v>4.9000000000000004</v>
          </cell>
          <cell r="J4978">
            <v>25</v>
          </cell>
          <cell r="L4978" t="str">
            <v>RO</v>
          </cell>
        </row>
        <row r="4979">
          <cell r="A4979" t="str">
            <v>MSW</v>
          </cell>
          <cell r="D4979">
            <v>3</v>
          </cell>
          <cell r="G4979">
            <v>2.2000000000000002</v>
          </cell>
          <cell r="J4979">
            <v>25</v>
          </cell>
          <cell r="L4979" t="str">
            <v>RO</v>
          </cell>
        </row>
        <row r="4980">
          <cell r="A4980" t="str">
            <v>MSW</v>
          </cell>
          <cell r="D4980">
            <v>3</v>
          </cell>
          <cell r="G4980">
            <v>4.9800000000000004</v>
          </cell>
          <cell r="J4980">
            <v>25</v>
          </cell>
          <cell r="L4980" t="str">
            <v>RO</v>
          </cell>
        </row>
        <row r="4981">
          <cell r="A4981" t="str">
            <v>MSW</v>
          </cell>
          <cell r="D4981">
            <v>4</v>
          </cell>
          <cell r="G4981">
            <v>2.79</v>
          </cell>
          <cell r="J4981">
            <v>25</v>
          </cell>
          <cell r="L4981" t="str">
            <v>RO</v>
          </cell>
        </row>
        <row r="4982">
          <cell r="A4982" t="str">
            <v>MSW</v>
          </cell>
          <cell r="D4982">
            <v>4</v>
          </cell>
          <cell r="G4982">
            <v>4.53</v>
          </cell>
          <cell r="J4982">
            <v>25</v>
          </cell>
          <cell r="L4982" t="str">
            <v>RO</v>
          </cell>
        </row>
        <row r="4983">
          <cell r="A4983" t="str">
            <v>MSW</v>
          </cell>
          <cell r="D4983">
            <v>4</v>
          </cell>
          <cell r="G4983">
            <v>2.2000000000000002</v>
          </cell>
          <cell r="J4983">
            <v>25</v>
          </cell>
          <cell r="L4983" t="str">
            <v>RO</v>
          </cell>
        </row>
        <row r="4984">
          <cell r="A4984" t="str">
            <v>MSW</v>
          </cell>
          <cell r="D4984">
            <v>4</v>
          </cell>
          <cell r="G4984">
            <v>4.66</v>
          </cell>
          <cell r="J4984">
            <v>25</v>
          </cell>
          <cell r="L4984" t="str">
            <v>RO</v>
          </cell>
        </row>
        <row r="4985">
          <cell r="A4985" t="str">
            <v>MSW</v>
          </cell>
          <cell r="D4985">
            <v>4</v>
          </cell>
          <cell r="G4985">
            <v>1.86</v>
          </cell>
          <cell r="J4985">
            <v>25</v>
          </cell>
          <cell r="L4985" t="str">
            <v>RO</v>
          </cell>
        </row>
        <row r="4986">
          <cell r="A4986" t="str">
            <v>MSW</v>
          </cell>
          <cell r="D4986">
            <v>4</v>
          </cell>
          <cell r="G4986">
            <v>4.34</v>
          </cell>
          <cell r="J4986">
            <v>25</v>
          </cell>
          <cell r="L4986" t="str">
            <v>RO</v>
          </cell>
        </row>
        <row r="4987">
          <cell r="A4987" t="str">
            <v>MSW</v>
          </cell>
          <cell r="D4987">
            <v>4</v>
          </cell>
          <cell r="G4987">
            <v>2.29</v>
          </cell>
          <cell r="J4987">
            <v>25</v>
          </cell>
          <cell r="L4987" t="str">
            <v>RO</v>
          </cell>
        </row>
        <row r="4988">
          <cell r="A4988" t="str">
            <v>MSW</v>
          </cell>
          <cell r="D4988">
            <v>4</v>
          </cell>
          <cell r="G4988">
            <v>4.29</v>
          </cell>
          <cell r="J4988">
            <v>25</v>
          </cell>
          <cell r="L4988" t="str">
            <v>RO</v>
          </cell>
        </row>
        <row r="4989">
          <cell r="A4989" t="str">
            <v>MSW</v>
          </cell>
          <cell r="D4989">
            <v>4</v>
          </cell>
          <cell r="G4989">
            <v>2.46</v>
          </cell>
          <cell r="J4989">
            <v>25</v>
          </cell>
          <cell r="L4989" t="str">
            <v>RO</v>
          </cell>
        </row>
        <row r="4990">
          <cell r="A4990" t="str">
            <v>MSW</v>
          </cell>
          <cell r="D4990">
            <v>5</v>
          </cell>
          <cell r="G4990">
            <v>4.5199999999999996</v>
          </cell>
          <cell r="J4990">
            <v>25</v>
          </cell>
          <cell r="L4990" t="str">
            <v>RO</v>
          </cell>
        </row>
        <row r="4991">
          <cell r="A4991" t="str">
            <v>MSW</v>
          </cell>
          <cell r="D4991">
            <v>5</v>
          </cell>
          <cell r="G4991">
            <v>2.84</v>
          </cell>
          <cell r="J4991">
            <v>25</v>
          </cell>
          <cell r="L4991" t="str">
            <v>RO</v>
          </cell>
        </row>
        <row r="4992">
          <cell r="A4992" t="str">
            <v>MSW</v>
          </cell>
          <cell r="D4992">
            <v>5</v>
          </cell>
          <cell r="G4992">
            <v>3.85</v>
          </cell>
          <cell r="J4992">
            <v>25</v>
          </cell>
          <cell r="L4992" t="str">
            <v>RO</v>
          </cell>
        </row>
        <row r="4993">
          <cell r="A4993" t="str">
            <v>MSW</v>
          </cell>
          <cell r="D4993">
            <v>5</v>
          </cell>
          <cell r="G4993">
            <v>2.78</v>
          </cell>
          <cell r="J4993">
            <v>25</v>
          </cell>
          <cell r="L4993" t="str">
            <v>RO</v>
          </cell>
        </row>
        <row r="4994">
          <cell r="A4994" t="str">
            <v>MSW</v>
          </cell>
          <cell r="D4994">
            <v>5</v>
          </cell>
          <cell r="G4994">
            <v>3.99</v>
          </cell>
          <cell r="J4994">
            <v>25</v>
          </cell>
          <cell r="L4994" t="str">
            <v>RO</v>
          </cell>
        </row>
        <row r="4995">
          <cell r="A4995" t="str">
            <v>MSW</v>
          </cell>
          <cell r="D4995">
            <v>5</v>
          </cell>
          <cell r="G4995">
            <v>3.55</v>
          </cell>
          <cell r="J4995">
            <v>25</v>
          </cell>
          <cell r="L4995" t="str">
            <v>RO</v>
          </cell>
        </row>
        <row r="4996">
          <cell r="A4996" t="str">
            <v>MSW</v>
          </cell>
          <cell r="D4996">
            <v>5</v>
          </cell>
          <cell r="G4996">
            <v>4.1100000000000003</v>
          </cell>
          <cell r="J4996">
            <v>25</v>
          </cell>
          <cell r="L4996" t="str">
            <v>RO</v>
          </cell>
        </row>
        <row r="4997">
          <cell r="A4997" t="str">
            <v>MSW</v>
          </cell>
          <cell r="D4997">
            <v>5</v>
          </cell>
          <cell r="G4997">
            <v>2.91</v>
          </cell>
          <cell r="J4997">
            <v>25</v>
          </cell>
          <cell r="L4997" t="str">
            <v>RO</v>
          </cell>
        </row>
        <row r="4998">
          <cell r="A4998" t="str">
            <v>MSW</v>
          </cell>
          <cell r="D4998">
            <v>5</v>
          </cell>
          <cell r="G4998">
            <v>3.19</v>
          </cell>
          <cell r="J4998">
            <v>25</v>
          </cell>
          <cell r="L4998" t="str">
            <v>RO</v>
          </cell>
        </row>
        <row r="4999">
          <cell r="A4999" t="str">
            <v>MSW</v>
          </cell>
          <cell r="D4999">
            <v>6</v>
          </cell>
          <cell r="G4999">
            <v>4.0599999999999996</v>
          </cell>
          <cell r="J4999">
            <v>25</v>
          </cell>
          <cell r="L4999" t="str">
            <v>RO</v>
          </cell>
        </row>
        <row r="5000">
          <cell r="A5000" t="str">
            <v>MSW</v>
          </cell>
          <cell r="D5000">
            <v>6</v>
          </cell>
          <cell r="G5000">
            <v>4.12</v>
          </cell>
          <cell r="J5000">
            <v>25</v>
          </cell>
          <cell r="L5000" t="str">
            <v>RO</v>
          </cell>
        </row>
        <row r="5001">
          <cell r="A5001" t="str">
            <v>MSW</v>
          </cell>
          <cell r="D5001">
            <v>6</v>
          </cell>
          <cell r="G5001">
            <v>2.93</v>
          </cell>
          <cell r="J5001">
            <v>25</v>
          </cell>
          <cell r="L5001" t="str">
            <v>RO</v>
          </cell>
        </row>
        <row r="5002">
          <cell r="A5002" t="str">
            <v>MSW</v>
          </cell>
          <cell r="D5002">
            <v>6</v>
          </cell>
          <cell r="G5002">
            <v>3.73</v>
          </cell>
          <cell r="J5002">
            <v>25</v>
          </cell>
          <cell r="L5002" t="str">
            <v>RO</v>
          </cell>
        </row>
        <row r="5003">
          <cell r="A5003" t="str">
            <v>MSW</v>
          </cell>
          <cell r="D5003">
            <v>6</v>
          </cell>
          <cell r="G5003">
            <v>3.35</v>
          </cell>
          <cell r="J5003">
            <v>25</v>
          </cell>
          <cell r="L5003" t="str">
            <v>RO</v>
          </cell>
        </row>
        <row r="5004">
          <cell r="A5004" t="str">
            <v>MSW</v>
          </cell>
          <cell r="D5004">
            <v>6</v>
          </cell>
          <cell r="G5004">
            <v>3.91</v>
          </cell>
          <cell r="J5004">
            <v>25</v>
          </cell>
          <cell r="L5004" t="str">
            <v>RO</v>
          </cell>
        </row>
        <row r="5005">
          <cell r="A5005" t="str">
            <v>MSW</v>
          </cell>
          <cell r="D5005">
            <v>6</v>
          </cell>
          <cell r="G5005">
            <v>3.24</v>
          </cell>
          <cell r="J5005">
            <v>25</v>
          </cell>
          <cell r="L5005" t="str">
            <v>RO</v>
          </cell>
        </row>
        <row r="5006">
          <cell r="A5006" t="str">
            <v>MSW</v>
          </cell>
          <cell r="D5006">
            <v>6</v>
          </cell>
          <cell r="G5006">
            <v>3.68</v>
          </cell>
          <cell r="J5006">
            <v>25</v>
          </cell>
          <cell r="L5006" t="str">
            <v>RO</v>
          </cell>
        </row>
        <row r="5007">
          <cell r="A5007" t="str">
            <v>MSW</v>
          </cell>
          <cell r="D5007">
            <v>7</v>
          </cell>
          <cell r="G5007">
            <v>3.66</v>
          </cell>
          <cell r="J5007">
            <v>25</v>
          </cell>
          <cell r="L5007" t="str">
            <v>RO</v>
          </cell>
        </row>
        <row r="5008">
          <cell r="A5008" t="str">
            <v>MSW</v>
          </cell>
          <cell r="D5008">
            <v>7</v>
          </cell>
          <cell r="G5008">
            <v>3.33</v>
          </cell>
          <cell r="J5008">
            <v>25</v>
          </cell>
          <cell r="L5008" t="str">
            <v>RO</v>
          </cell>
        </row>
        <row r="5009">
          <cell r="A5009" t="str">
            <v>MSW</v>
          </cell>
          <cell r="D5009">
            <v>7</v>
          </cell>
          <cell r="G5009">
            <v>3.83</v>
          </cell>
          <cell r="J5009">
            <v>25</v>
          </cell>
          <cell r="L5009" t="str">
            <v>RO</v>
          </cell>
        </row>
        <row r="5010">
          <cell r="A5010" t="str">
            <v>MSW</v>
          </cell>
          <cell r="D5010">
            <v>7</v>
          </cell>
          <cell r="G5010">
            <v>4.05</v>
          </cell>
          <cell r="J5010">
            <v>25</v>
          </cell>
          <cell r="L5010" t="str">
            <v>RO</v>
          </cell>
        </row>
        <row r="5011">
          <cell r="A5011" t="str">
            <v>MSW</v>
          </cell>
          <cell r="D5011">
            <v>7</v>
          </cell>
          <cell r="G5011">
            <v>3.2</v>
          </cell>
          <cell r="J5011">
            <v>25</v>
          </cell>
          <cell r="L5011" t="str">
            <v>RO</v>
          </cell>
        </row>
        <row r="5012">
          <cell r="A5012" t="str">
            <v>MSW</v>
          </cell>
          <cell r="D5012">
            <v>7</v>
          </cell>
          <cell r="G5012">
            <v>3.77</v>
          </cell>
          <cell r="J5012">
            <v>25</v>
          </cell>
          <cell r="L5012" t="str">
            <v>RO</v>
          </cell>
        </row>
        <row r="5013">
          <cell r="A5013" t="str">
            <v>MSW</v>
          </cell>
          <cell r="D5013">
            <v>7</v>
          </cell>
          <cell r="G5013">
            <v>2.69</v>
          </cell>
          <cell r="J5013">
            <v>25</v>
          </cell>
          <cell r="L5013" t="str">
            <v>RO</v>
          </cell>
        </row>
        <row r="5014">
          <cell r="A5014" t="str">
            <v>MSW</v>
          </cell>
          <cell r="D5014">
            <v>7</v>
          </cell>
          <cell r="G5014">
            <v>3.66</v>
          </cell>
          <cell r="J5014">
            <v>25</v>
          </cell>
          <cell r="L5014" t="str">
            <v>RO</v>
          </cell>
        </row>
        <row r="5015">
          <cell r="A5015" t="str">
            <v>MSW</v>
          </cell>
          <cell r="D5015">
            <v>7</v>
          </cell>
          <cell r="G5015">
            <v>3.14</v>
          </cell>
          <cell r="J5015">
            <v>25</v>
          </cell>
          <cell r="L5015" t="str">
            <v>RO</v>
          </cell>
        </row>
        <row r="5016">
          <cell r="A5016" t="str">
            <v>MSW</v>
          </cell>
          <cell r="D5016">
            <v>8</v>
          </cell>
          <cell r="G5016">
            <v>3.28</v>
          </cell>
          <cell r="J5016">
            <v>25</v>
          </cell>
          <cell r="L5016" t="str">
            <v>RO</v>
          </cell>
        </row>
        <row r="5017">
          <cell r="A5017" t="str">
            <v>MSW</v>
          </cell>
          <cell r="D5017">
            <v>8</v>
          </cell>
          <cell r="G5017">
            <v>3.29</v>
          </cell>
          <cell r="J5017">
            <v>25</v>
          </cell>
          <cell r="L5017" t="str">
            <v>RO</v>
          </cell>
        </row>
        <row r="5018">
          <cell r="A5018" t="str">
            <v>MSW</v>
          </cell>
          <cell r="D5018">
            <v>8</v>
          </cell>
          <cell r="G5018">
            <v>3.29</v>
          </cell>
          <cell r="J5018">
            <v>25</v>
          </cell>
          <cell r="L5018" t="str">
            <v>RO</v>
          </cell>
        </row>
        <row r="5019">
          <cell r="A5019" t="str">
            <v>MSW</v>
          </cell>
          <cell r="D5019">
            <v>8</v>
          </cell>
          <cell r="G5019">
            <v>3.4</v>
          </cell>
          <cell r="J5019">
            <v>25</v>
          </cell>
          <cell r="L5019" t="str">
            <v>RO</v>
          </cell>
        </row>
        <row r="5020">
          <cell r="A5020" t="str">
            <v>MSW</v>
          </cell>
          <cell r="D5020">
            <v>8</v>
          </cell>
          <cell r="G5020">
            <v>3.46</v>
          </cell>
          <cell r="J5020">
            <v>25</v>
          </cell>
          <cell r="L5020" t="str">
            <v>RO</v>
          </cell>
        </row>
        <row r="5021">
          <cell r="A5021" t="str">
            <v>MSW</v>
          </cell>
          <cell r="D5021">
            <v>8</v>
          </cell>
          <cell r="G5021">
            <v>3.4</v>
          </cell>
          <cell r="J5021">
            <v>25</v>
          </cell>
          <cell r="L5021" t="str">
            <v>RO</v>
          </cell>
        </row>
        <row r="5022">
          <cell r="A5022" t="str">
            <v>MSW</v>
          </cell>
          <cell r="D5022">
            <v>8</v>
          </cell>
          <cell r="G5022">
            <v>3.75</v>
          </cell>
          <cell r="J5022">
            <v>25</v>
          </cell>
          <cell r="L5022" t="str">
            <v>RO</v>
          </cell>
        </row>
        <row r="5023">
          <cell r="A5023" t="str">
            <v>MSW</v>
          </cell>
          <cell r="D5023">
            <v>8</v>
          </cell>
          <cell r="G5023">
            <v>2.72</v>
          </cell>
          <cell r="J5023">
            <v>25</v>
          </cell>
          <cell r="L5023" t="str">
            <v>RO</v>
          </cell>
        </row>
        <row r="5024">
          <cell r="A5024" t="str">
            <v>MSW</v>
          </cell>
          <cell r="D5024">
            <v>8</v>
          </cell>
          <cell r="G5024">
            <v>3.79</v>
          </cell>
          <cell r="J5024">
            <v>25</v>
          </cell>
          <cell r="L5024" t="str">
            <v>RO</v>
          </cell>
        </row>
        <row r="5025">
          <cell r="A5025" t="str">
            <v>MSW</v>
          </cell>
          <cell r="D5025">
            <v>9</v>
          </cell>
          <cell r="G5025">
            <v>2.79</v>
          </cell>
          <cell r="J5025">
            <v>25</v>
          </cell>
          <cell r="L5025" t="str">
            <v>RO</v>
          </cell>
        </row>
        <row r="5026">
          <cell r="A5026" t="str">
            <v>MSW</v>
          </cell>
          <cell r="D5026">
            <v>9</v>
          </cell>
          <cell r="G5026">
            <v>2.44</v>
          </cell>
          <cell r="J5026">
            <v>25</v>
          </cell>
          <cell r="L5026" t="str">
            <v>RO</v>
          </cell>
        </row>
        <row r="5027">
          <cell r="A5027" t="str">
            <v>MSW</v>
          </cell>
          <cell r="D5027">
            <v>9</v>
          </cell>
          <cell r="G5027">
            <v>3.67</v>
          </cell>
          <cell r="J5027">
            <v>25</v>
          </cell>
          <cell r="L5027" t="str">
            <v>RO</v>
          </cell>
        </row>
        <row r="5028">
          <cell r="A5028" t="str">
            <v>MSW</v>
          </cell>
          <cell r="D5028">
            <v>9</v>
          </cell>
          <cell r="G5028">
            <v>3.59</v>
          </cell>
          <cell r="J5028">
            <v>25</v>
          </cell>
          <cell r="L5028" t="str">
            <v>RO</v>
          </cell>
        </row>
        <row r="5029">
          <cell r="A5029" t="str">
            <v>MSW</v>
          </cell>
          <cell r="D5029">
            <v>9</v>
          </cell>
          <cell r="G5029">
            <v>2.74</v>
          </cell>
          <cell r="J5029">
            <v>25</v>
          </cell>
          <cell r="L5029" t="str">
            <v>RO</v>
          </cell>
        </row>
        <row r="5030">
          <cell r="A5030" t="str">
            <v>MSW</v>
          </cell>
          <cell r="D5030">
            <v>9</v>
          </cell>
          <cell r="G5030">
            <v>3.52</v>
          </cell>
          <cell r="J5030">
            <v>25</v>
          </cell>
          <cell r="L5030" t="str">
            <v>RO</v>
          </cell>
        </row>
        <row r="5031">
          <cell r="A5031" t="str">
            <v>MSW</v>
          </cell>
          <cell r="D5031">
            <v>9</v>
          </cell>
          <cell r="G5031">
            <v>1.99</v>
          </cell>
          <cell r="J5031">
            <v>25</v>
          </cell>
          <cell r="L5031" t="str">
            <v>RO</v>
          </cell>
        </row>
        <row r="5032">
          <cell r="A5032" t="str">
            <v>MSW</v>
          </cell>
          <cell r="D5032">
            <v>9</v>
          </cell>
          <cell r="G5032">
            <v>3.39</v>
          </cell>
          <cell r="J5032">
            <v>25</v>
          </cell>
          <cell r="L5032" t="str">
            <v>RO</v>
          </cell>
        </row>
        <row r="5033">
          <cell r="A5033" t="str">
            <v>MSW</v>
          </cell>
          <cell r="D5033">
            <v>9</v>
          </cell>
          <cell r="G5033">
            <v>3.02</v>
          </cell>
          <cell r="J5033">
            <v>25</v>
          </cell>
          <cell r="L5033" t="str">
            <v>RO</v>
          </cell>
        </row>
        <row r="5034">
          <cell r="A5034" t="str">
            <v>MSW</v>
          </cell>
          <cell r="D5034">
            <v>10</v>
          </cell>
          <cell r="G5034">
            <v>3.19</v>
          </cell>
          <cell r="J5034">
            <v>25</v>
          </cell>
          <cell r="L5034" t="str">
            <v>RO</v>
          </cell>
        </row>
        <row r="5035">
          <cell r="A5035" t="str">
            <v>MSW</v>
          </cell>
          <cell r="D5035">
            <v>10</v>
          </cell>
          <cell r="G5035">
            <v>2.61</v>
          </cell>
          <cell r="J5035">
            <v>25</v>
          </cell>
          <cell r="L5035" t="str">
            <v>RO</v>
          </cell>
        </row>
        <row r="5036">
          <cell r="A5036" t="str">
            <v>MSW</v>
          </cell>
          <cell r="D5036">
            <v>10</v>
          </cell>
          <cell r="G5036">
            <v>3.55</v>
          </cell>
          <cell r="J5036">
            <v>25</v>
          </cell>
          <cell r="L5036" t="str">
            <v>RO</v>
          </cell>
        </row>
        <row r="5037">
          <cell r="A5037" t="str">
            <v>MSW</v>
          </cell>
          <cell r="D5037">
            <v>10</v>
          </cell>
          <cell r="G5037">
            <v>2.42</v>
          </cell>
          <cell r="J5037">
            <v>25</v>
          </cell>
          <cell r="L5037" t="str">
            <v>RO</v>
          </cell>
        </row>
        <row r="5038">
          <cell r="A5038" t="str">
            <v>MSW</v>
          </cell>
          <cell r="D5038">
            <v>10</v>
          </cell>
          <cell r="G5038">
            <v>3.09</v>
          </cell>
          <cell r="J5038">
            <v>25</v>
          </cell>
          <cell r="L5038" t="str">
            <v>RO</v>
          </cell>
        </row>
        <row r="5039">
          <cell r="A5039" t="str">
            <v>MSW</v>
          </cell>
          <cell r="D5039">
            <v>10</v>
          </cell>
          <cell r="G5039">
            <v>2.35</v>
          </cell>
          <cell r="J5039">
            <v>25</v>
          </cell>
          <cell r="L5039" t="str">
            <v>RO</v>
          </cell>
        </row>
        <row r="5040">
          <cell r="A5040" t="str">
            <v>MSW</v>
          </cell>
          <cell r="D5040">
            <v>10</v>
          </cell>
          <cell r="G5040">
            <v>3.32</v>
          </cell>
          <cell r="J5040">
            <v>25</v>
          </cell>
          <cell r="L5040" t="str">
            <v>RO</v>
          </cell>
        </row>
        <row r="5041">
          <cell r="A5041" t="str">
            <v>MSW</v>
          </cell>
          <cell r="D5041">
            <v>10</v>
          </cell>
          <cell r="G5041">
            <v>2.65</v>
          </cell>
          <cell r="J5041">
            <v>25</v>
          </cell>
          <cell r="L5041" t="str">
            <v>RO</v>
          </cell>
        </row>
        <row r="5042">
          <cell r="A5042" t="str">
            <v>MSW</v>
          </cell>
          <cell r="D5042">
            <v>11</v>
          </cell>
          <cell r="G5042">
            <v>2.71</v>
          </cell>
          <cell r="J5042">
            <v>25</v>
          </cell>
          <cell r="L5042" t="str">
            <v>RO</v>
          </cell>
        </row>
        <row r="5043">
          <cell r="A5043" t="str">
            <v>MSW</v>
          </cell>
          <cell r="D5043">
            <v>11</v>
          </cell>
          <cell r="G5043">
            <v>3.83</v>
          </cell>
          <cell r="J5043">
            <v>25</v>
          </cell>
          <cell r="L5043" t="str">
            <v>RO</v>
          </cell>
        </row>
        <row r="5044">
          <cell r="A5044" t="str">
            <v>MSW</v>
          </cell>
          <cell r="D5044">
            <v>11</v>
          </cell>
          <cell r="G5044">
            <v>3.59</v>
          </cell>
          <cell r="J5044">
            <v>25</v>
          </cell>
          <cell r="L5044" t="str">
            <v>RO</v>
          </cell>
        </row>
        <row r="5045">
          <cell r="A5045" t="str">
            <v>MSW</v>
          </cell>
          <cell r="D5045">
            <v>11</v>
          </cell>
          <cell r="G5045">
            <v>2.6</v>
          </cell>
          <cell r="J5045">
            <v>25</v>
          </cell>
          <cell r="L5045" t="str">
            <v>RO</v>
          </cell>
        </row>
        <row r="5046">
          <cell r="A5046" t="str">
            <v>MSW</v>
          </cell>
          <cell r="D5046">
            <v>11</v>
          </cell>
          <cell r="G5046">
            <v>3.38</v>
          </cell>
          <cell r="J5046">
            <v>25</v>
          </cell>
          <cell r="L5046" t="str">
            <v>RO</v>
          </cell>
        </row>
        <row r="5047">
          <cell r="A5047" t="str">
            <v>MSW</v>
          </cell>
          <cell r="D5047">
            <v>11</v>
          </cell>
          <cell r="G5047">
            <v>2.4500000000000002</v>
          </cell>
          <cell r="J5047">
            <v>25</v>
          </cell>
          <cell r="L5047" t="str">
            <v>RO</v>
          </cell>
        </row>
        <row r="5048">
          <cell r="A5048" t="str">
            <v>MSW</v>
          </cell>
          <cell r="D5048">
            <v>11</v>
          </cell>
          <cell r="G5048">
            <v>2.96</v>
          </cell>
          <cell r="J5048">
            <v>25</v>
          </cell>
          <cell r="L5048" t="str">
            <v>RO</v>
          </cell>
        </row>
        <row r="5049">
          <cell r="A5049" t="str">
            <v>MSW</v>
          </cell>
          <cell r="D5049">
            <v>11</v>
          </cell>
          <cell r="G5049">
            <v>2.71</v>
          </cell>
          <cell r="J5049">
            <v>25</v>
          </cell>
          <cell r="L5049" t="str">
            <v>RO</v>
          </cell>
        </row>
        <row r="5050">
          <cell r="A5050" t="str">
            <v>MSW</v>
          </cell>
          <cell r="D5050">
            <v>11</v>
          </cell>
          <cell r="G5050">
            <v>3.89</v>
          </cell>
          <cell r="J5050">
            <v>25</v>
          </cell>
          <cell r="L5050" t="str">
            <v>RO</v>
          </cell>
        </row>
        <row r="5051">
          <cell r="A5051" t="str">
            <v>MSW</v>
          </cell>
          <cell r="D5051">
            <v>12</v>
          </cell>
          <cell r="G5051">
            <v>2.71</v>
          </cell>
          <cell r="J5051">
            <v>25</v>
          </cell>
          <cell r="L5051" t="str">
            <v>RO</v>
          </cell>
        </row>
        <row r="5052">
          <cell r="A5052" t="str">
            <v>MSW</v>
          </cell>
          <cell r="D5052">
            <v>12</v>
          </cell>
          <cell r="G5052">
            <v>3.46</v>
          </cell>
          <cell r="J5052">
            <v>25</v>
          </cell>
          <cell r="L5052" t="str">
            <v>RO</v>
          </cell>
        </row>
        <row r="5053">
          <cell r="A5053" t="str">
            <v>MSW</v>
          </cell>
          <cell r="D5053">
            <v>12</v>
          </cell>
          <cell r="G5053">
            <v>2.6</v>
          </cell>
          <cell r="J5053">
            <v>25</v>
          </cell>
          <cell r="L5053" t="str">
            <v>RO</v>
          </cell>
        </row>
        <row r="5054">
          <cell r="A5054" t="str">
            <v>MSW</v>
          </cell>
          <cell r="D5054">
            <v>12</v>
          </cell>
          <cell r="G5054">
            <v>3.09</v>
          </cell>
          <cell r="J5054">
            <v>25</v>
          </cell>
          <cell r="L5054" t="str">
            <v>RO</v>
          </cell>
        </row>
        <row r="5055">
          <cell r="A5055" t="str">
            <v>MSW</v>
          </cell>
          <cell r="D5055">
            <v>12</v>
          </cell>
          <cell r="G5055">
            <v>2.48</v>
          </cell>
          <cell r="J5055">
            <v>25</v>
          </cell>
          <cell r="L5055" t="str">
            <v>RO</v>
          </cell>
        </row>
        <row r="5056">
          <cell r="A5056" t="str">
            <v>MSW</v>
          </cell>
          <cell r="D5056">
            <v>12</v>
          </cell>
          <cell r="G5056">
            <v>3.55</v>
          </cell>
          <cell r="J5056">
            <v>25</v>
          </cell>
          <cell r="L5056" t="str">
            <v>RO</v>
          </cell>
        </row>
        <row r="5057">
          <cell r="A5057" t="str">
            <v>MSW</v>
          </cell>
          <cell r="D5057">
            <v>12</v>
          </cell>
          <cell r="G5057">
            <v>3.58</v>
          </cell>
          <cell r="J5057">
            <v>25</v>
          </cell>
          <cell r="L5057" t="str">
            <v>RO</v>
          </cell>
        </row>
        <row r="5058">
          <cell r="A5058" t="str">
            <v>MSW</v>
          </cell>
          <cell r="D5058">
            <v>12</v>
          </cell>
          <cell r="G5058">
            <v>0.87</v>
          </cell>
          <cell r="J5058">
            <v>25</v>
          </cell>
          <cell r="L5058" t="str">
            <v>RO</v>
          </cell>
        </row>
        <row r="5059">
          <cell r="A5059" t="str">
            <v>MSW</v>
          </cell>
          <cell r="D5059">
            <v>12</v>
          </cell>
          <cell r="G5059">
            <v>4.97</v>
          </cell>
          <cell r="J5059">
            <v>25</v>
          </cell>
          <cell r="L5059" t="str">
            <v>RO</v>
          </cell>
        </row>
        <row r="5060">
          <cell r="A5060" t="str">
            <v>RCY</v>
          </cell>
          <cell r="D5060">
            <v>1</v>
          </cell>
          <cell r="G5060">
            <v>3.63</v>
          </cell>
          <cell r="J5060">
            <v>72</v>
          </cell>
          <cell r="L5060" t="str">
            <v>IR</v>
          </cell>
        </row>
        <row r="5061">
          <cell r="A5061" t="str">
            <v>RCY</v>
          </cell>
          <cell r="D5061">
            <v>1</v>
          </cell>
          <cell r="G5061">
            <v>4.54</v>
          </cell>
          <cell r="J5061">
            <v>72</v>
          </cell>
          <cell r="L5061" t="str">
            <v>IR</v>
          </cell>
        </row>
        <row r="5062">
          <cell r="A5062" t="str">
            <v>RCY</v>
          </cell>
          <cell r="D5062">
            <v>1</v>
          </cell>
          <cell r="G5062">
            <v>3.14</v>
          </cell>
          <cell r="J5062">
            <v>72</v>
          </cell>
          <cell r="L5062" t="str">
            <v>IR</v>
          </cell>
        </row>
        <row r="5063">
          <cell r="A5063" t="str">
            <v>RCY</v>
          </cell>
          <cell r="D5063">
            <v>2</v>
          </cell>
          <cell r="G5063">
            <v>3.37</v>
          </cell>
          <cell r="J5063">
            <v>72</v>
          </cell>
          <cell r="L5063" t="str">
            <v>IR</v>
          </cell>
        </row>
        <row r="5064">
          <cell r="A5064" t="str">
            <v>RCY</v>
          </cell>
          <cell r="D5064">
            <v>2</v>
          </cell>
          <cell r="G5064">
            <v>3.15</v>
          </cell>
          <cell r="J5064">
            <v>72</v>
          </cell>
          <cell r="L5064" t="str">
            <v>IR</v>
          </cell>
        </row>
        <row r="5065">
          <cell r="A5065" t="str">
            <v>RCY</v>
          </cell>
          <cell r="D5065">
            <v>2</v>
          </cell>
          <cell r="G5065">
            <v>3.73</v>
          </cell>
          <cell r="J5065">
            <v>72</v>
          </cell>
          <cell r="L5065" t="str">
            <v>IR</v>
          </cell>
        </row>
        <row r="5066">
          <cell r="A5066" t="str">
            <v>RCY</v>
          </cell>
          <cell r="D5066">
            <v>2</v>
          </cell>
          <cell r="G5066">
            <v>3.41</v>
          </cell>
          <cell r="J5066">
            <v>72</v>
          </cell>
          <cell r="L5066" t="str">
            <v>IR</v>
          </cell>
        </row>
        <row r="5067">
          <cell r="A5067" t="str">
            <v>RCY</v>
          </cell>
          <cell r="D5067">
            <v>2</v>
          </cell>
          <cell r="G5067">
            <v>2.56</v>
          </cell>
          <cell r="J5067">
            <v>72</v>
          </cell>
          <cell r="L5067" t="str">
            <v>IR</v>
          </cell>
        </row>
        <row r="5068">
          <cell r="A5068" t="str">
            <v>RCY</v>
          </cell>
          <cell r="D5068">
            <v>3</v>
          </cell>
          <cell r="G5068">
            <v>2.39</v>
          </cell>
          <cell r="J5068">
            <v>72</v>
          </cell>
          <cell r="L5068" t="str">
            <v>IR</v>
          </cell>
        </row>
        <row r="5069">
          <cell r="A5069" t="str">
            <v>RCY</v>
          </cell>
          <cell r="D5069">
            <v>3</v>
          </cell>
          <cell r="G5069">
            <v>3.68</v>
          </cell>
          <cell r="J5069">
            <v>72</v>
          </cell>
          <cell r="L5069" t="str">
            <v>IR</v>
          </cell>
        </row>
        <row r="5070">
          <cell r="A5070" t="str">
            <v>RCY</v>
          </cell>
          <cell r="D5070">
            <v>3</v>
          </cell>
          <cell r="G5070">
            <v>3.65</v>
          </cell>
          <cell r="J5070">
            <v>72</v>
          </cell>
          <cell r="L5070" t="str">
            <v>IR</v>
          </cell>
        </row>
        <row r="5071">
          <cell r="A5071" t="str">
            <v>RCY</v>
          </cell>
          <cell r="D5071">
            <v>3</v>
          </cell>
          <cell r="G5071">
            <v>4.04</v>
          </cell>
          <cell r="J5071">
            <v>72</v>
          </cell>
          <cell r="L5071" t="str">
            <v>IR</v>
          </cell>
        </row>
        <row r="5072">
          <cell r="A5072" t="str">
            <v>RCY</v>
          </cell>
          <cell r="D5072">
            <v>4</v>
          </cell>
          <cell r="G5072">
            <v>3.25</v>
          </cell>
          <cell r="J5072">
            <v>72</v>
          </cell>
          <cell r="L5072" t="str">
            <v>IR</v>
          </cell>
        </row>
        <row r="5073">
          <cell r="A5073" t="str">
            <v>RCY</v>
          </cell>
          <cell r="D5073">
            <v>4</v>
          </cell>
          <cell r="G5073">
            <v>3</v>
          </cell>
          <cell r="J5073">
            <v>72</v>
          </cell>
          <cell r="L5073" t="str">
            <v>IR</v>
          </cell>
        </row>
        <row r="5074">
          <cell r="A5074" t="str">
            <v>RCY</v>
          </cell>
          <cell r="D5074">
            <v>4</v>
          </cell>
          <cell r="G5074">
            <v>1.53</v>
          </cell>
          <cell r="J5074">
            <v>72</v>
          </cell>
          <cell r="L5074" t="str">
            <v>IR</v>
          </cell>
        </row>
        <row r="5075">
          <cell r="A5075" t="str">
            <v>RCY</v>
          </cell>
          <cell r="D5075">
            <v>4</v>
          </cell>
          <cell r="G5075">
            <v>2.74</v>
          </cell>
          <cell r="J5075">
            <v>72</v>
          </cell>
          <cell r="L5075" t="str">
            <v>IR</v>
          </cell>
        </row>
        <row r="5076">
          <cell r="A5076" t="str">
            <v>RCY</v>
          </cell>
          <cell r="D5076">
            <v>4</v>
          </cell>
          <cell r="G5076">
            <v>2.62</v>
          </cell>
          <cell r="J5076">
            <v>72</v>
          </cell>
          <cell r="L5076" t="str">
            <v>IR</v>
          </cell>
        </row>
        <row r="5077">
          <cell r="A5077" t="str">
            <v>RCY</v>
          </cell>
          <cell r="D5077">
            <v>4</v>
          </cell>
          <cell r="G5077">
            <v>0.64</v>
          </cell>
          <cell r="J5077">
            <v>72</v>
          </cell>
          <cell r="L5077" t="str">
            <v>IR</v>
          </cell>
        </row>
        <row r="5078">
          <cell r="A5078" t="str">
            <v>RCY</v>
          </cell>
          <cell r="D5078">
            <v>5</v>
          </cell>
          <cell r="G5078">
            <v>3.45</v>
          </cell>
          <cell r="J5078">
            <v>72</v>
          </cell>
          <cell r="L5078" t="str">
            <v>IR</v>
          </cell>
        </row>
        <row r="5079">
          <cell r="A5079" t="str">
            <v>RCY</v>
          </cell>
          <cell r="D5079">
            <v>5</v>
          </cell>
          <cell r="G5079">
            <v>3.4</v>
          </cell>
          <cell r="J5079">
            <v>72</v>
          </cell>
          <cell r="L5079" t="str">
            <v>IR</v>
          </cell>
        </row>
        <row r="5080">
          <cell r="A5080" t="str">
            <v>RCY</v>
          </cell>
          <cell r="D5080">
            <v>5</v>
          </cell>
          <cell r="G5080">
            <v>2.85</v>
          </cell>
          <cell r="J5080">
            <v>72</v>
          </cell>
          <cell r="L5080" t="str">
            <v>IR</v>
          </cell>
        </row>
        <row r="5081">
          <cell r="A5081" t="str">
            <v>RCY</v>
          </cell>
          <cell r="D5081">
            <v>5</v>
          </cell>
          <cell r="G5081">
            <v>3.65</v>
          </cell>
          <cell r="J5081">
            <v>72</v>
          </cell>
          <cell r="L5081" t="str">
            <v>IR</v>
          </cell>
        </row>
        <row r="5082">
          <cell r="A5082" t="str">
            <v>RCY</v>
          </cell>
          <cell r="D5082">
            <v>6</v>
          </cell>
          <cell r="G5082">
            <v>2.83</v>
          </cell>
          <cell r="J5082">
            <v>72</v>
          </cell>
          <cell r="L5082" t="str">
            <v>IR</v>
          </cell>
        </row>
        <row r="5083">
          <cell r="A5083" t="str">
            <v>RCY</v>
          </cell>
          <cell r="D5083">
            <v>6</v>
          </cell>
          <cell r="G5083">
            <v>4.7</v>
          </cell>
          <cell r="J5083">
            <v>72</v>
          </cell>
          <cell r="L5083" t="str">
            <v>IR</v>
          </cell>
        </row>
        <row r="5084">
          <cell r="A5084" t="str">
            <v>RCY</v>
          </cell>
          <cell r="D5084">
            <v>6</v>
          </cell>
          <cell r="G5084">
            <v>1.72</v>
          </cell>
          <cell r="J5084">
            <v>72</v>
          </cell>
          <cell r="L5084" t="str">
            <v>IR</v>
          </cell>
        </row>
        <row r="5085">
          <cell r="A5085" t="str">
            <v>RCY</v>
          </cell>
          <cell r="D5085">
            <v>6</v>
          </cell>
          <cell r="G5085">
            <v>5.26</v>
          </cell>
          <cell r="J5085">
            <v>72</v>
          </cell>
          <cell r="L5085" t="str">
            <v>IR</v>
          </cell>
        </row>
        <row r="5086">
          <cell r="A5086" t="str">
            <v>RCY</v>
          </cell>
          <cell r="D5086">
            <v>7</v>
          </cell>
          <cell r="G5086">
            <v>4.74</v>
          </cell>
          <cell r="J5086">
            <v>72</v>
          </cell>
          <cell r="L5086" t="str">
            <v>IR</v>
          </cell>
        </row>
        <row r="5087">
          <cell r="A5087" t="str">
            <v>RCY</v>
          </cell>
          <cell r="D5087">
            <v>7</v>
          </cell>
          <cell r="G5087">
            <v>5</v>
          </cell>
          <cell r="J5087">
            <v>72</v>
          </cell>
          <cell r="L5087" t="str">
            <v>IR</v>
          </cell>
        </row>
        <row r="5088">
          <cell r="A5088" t="str">
            <v>RCY</v>
          </cell>
          <cell r="D5088">
            <v>7</v>
          </cell>
          <cell r="G5088">
            <v>3.4</v>
          </cell>
          <cell r="J5088">
            <v>72</v>
          </cell>
          <cell r="L5088" t="str">
            <v>IR</v>
          </cell>
        </row>
        <row r="5089">
          <cell r="A5089" t="str">
            <v>RCY</v>
          </cell>
          <cell r="D5089">
            <v>8</v>
          </cell>
          <cell r="G5089">
            <v>3.4</v>
          </cell>
          <cell r="J5089">
            <v>72</v>
          </cell>
          <cell r="L5089" t="str">
            <v>IR</v>
          </cell>
        </row>
        <row r="5090">
          <cell r="A5090" t="str">
            <v>RCY</v>
          </cell>
          <cell r="D5090">
            <v>8</v>
          </cell>
          <cell r="G5090">
            <v>3.04</v>
          </cell>
          <cell r="J5090">
            <v>72</v>
          </cell>
          <cell r="L5090" t="str">
            <v>IR</v>
          </cell>
        </row>
        <row r="5091">
          <cell r="A5091" t="str">
            <v>RCY</v>
          </cell>
          <cell r="D5091">
            <v>8</v>
          </cell>
          <cell r="G5091">
            <v>3.85</v>
          </cell>
          <cell r="J5091">
            <v>72</v>
          </cell>
          <cell r="L5091" t="str">
            <v>IR</v>
          </cell>
        </row>
        <row r="5092">
          <cell r="A5092" t="str">
            <v>RCY</v>
          </cell>
          <cell r="D5092">
            <v>8</v>
          </cell>
          <cell r="G5092">
            <v>3.3</v>
          </cell>
          <cell r="J5092">
            <v>72</v>
          </cell>
          <cell r="L5092" t="str">
            <v>IR</v>
          </cell>
        </row>
        <row r="5093">
          <cell r="A5093" t="str">
            <v>RCY</v>
          </cell>
          <cell r="D5093">
            <v>8</v>
          </cell>
          <cell r="G5093">
            <v>1.8</v>
          </cell>
          <cell r="J5093">
            <v>72</v>
          </cell>
          <cell r="L5093" t="str">
            <v>IR</v>
          </cell>
        </row>
        <row r="5094">
          <cell r="A5094" t="str">
            <v>RCY</v>
          </cell>
          <cell r="D5094">
            <v>9</v>
          </cell>
          <cell r="G5094">
            <v>3.37</v>
          </cell>
          <cell r="J5094">
            <v>72</v>
          </cell>
          <cell r="L5094" t="str">
            <v>IR</v>
          </cell>
        </row>
        <row r="5095">
          <cell r="A5095" t="str">
            <v>RCY</v>
          </cell>
          <cell r="D5095">
            <v>9</v>
          </cell>
          <cell r="G5095">
            <v>3.84</v>
          </cell>
          <cell r="J5095">
            <v>72</v>
          </cell>
          <cell r="L5095" t="str">
            <v>IR</v>
          </cell>
        </row>
        <row r="5096">
          <cell r="A5096" t="str">
            <v>RCY</v>
          </cell>
          <cell r="D5096">
            <v>9</v>
          </cell>
          <cell r="G5096">
            <v>4.0199999999999996</v>
          </cell>
          <cell r="J5096">
            <v>72</v>
          </cell>
          <cell r="L5096" t="str">
            <v>IR</v>
          </cell>
        </row>
        <row r="5097">
          <cell r="A5097" t="str">
            <v>RCY</v>
          </cell>
          <cell r="D5097">
            <v>9</v>
          </cell>
          <cell r="G5097">
            <v>3.37</v>
          </cell>
          <cell r="J5097">
            <v>72</v>
          </cell>
          <cell r="L5097" t="str">
            <v>IR</v>
          </cell>
        </row>
        <row r="5098">
          <cell r="A5098" t="str">
            <v>RCY</v>
          </cell>
          <cell r="D5098">
            <v>9</v>
          </cell>
          <cell r="G5098">
            <v>1.53</v>
          </cell>
          <cell r="J5098">
            <v>72</v>
          </cell>
          <cell r="L5098" t="str">
            <v>IR</v>
          </cell>
        </row>
        <row r="5099">
          <cell r="A5099" t="str">
            <v>RCY</v>
          </cell>
          <cell r="D5099">
            <v>10</v>
          </cell>
          <cell r="G5099">
            <v>3.29</v>
          </cell>
          <cell r="J5099">
            <v>72</v>
          </cell>
          <cell r="L5099" t="str">
            <v>IR</v>
          </cell>
        </row>
        <row r="5100">
          <cell r="A5100" t="str">
            <v>RCY</v>
          </cell>
          <cell r="D5100">
            <v>10</v>
          </cell>
          <cell r="G5100">
            <v>3.52</v>
          </cell>
          <cell r="J5100">
            <v>72</v>
          </cell>
          <cell r="L5100" t="str">
            <v>IR</v>
          </cell>
        </row>
        <row r="5101">
          <cell r="A5101" t="str">
            <v>RCY</v>
          </cell>
          <cell r="D5101">
            <v>10</v>
          </cell>
          <cell r="G5101">
            <v>1.38</v>
          </cell>
          <cell r="J5101">
            <v>72</v>
          </cell>
          <cell r="L5101" t="str">
            <v>IR</v>
          </cell>
        </row>
        <row r="5102">
          <cell r="A5102" t="str">
            <v>RCY</v>
          </cell>
          <cell r="D5102">
            <v>10</v>
          </cell>
          <cell r="G5102">
            <v>2.71</v>
          </cell>
          <cell r="J5102">
            <v>72</v>
          </cell>
          <cell r="L5102" t="str">
            <v>IR</v>
          </cell>
        </row>
        <row r="5103">
          <cell r="A5103" t="str">
            <v>RCY</v>
          </cell>
          <cell r="D5103">
            <v>10</v>
          </cell>
          <cell r="G5103">
            <v>3.02</v>
          </cell>
          <cell r="J5103">
            <v>72</v>
          </cell>
          <cell r="L5103" t="str">
            <v>IR</v>
          </cell>
        </row>
        <row r="5104">
          <cell r="A5104" t="str">
            <v>RCY</v>
          </cell>
          <cell r="D5104">
            <v>10</v>
          </cell>
          <cell r="G5104">
            <v>2.58</v>
          </cell>
          <cell r="J5104">
            <v>72</v>
          </cell>
          <cell r="L5104" t="str">
            <v>IR</v>
          </cell>
        </row>
        <row r="5105">
          <cell r="A5105" t="str">
            <v>RCY</v>
          </cell>
          <cell r="D5105">
            <v>11</v>
          </cell>
          <cell r="G5105">
            <v>4.43</v>
          </cell>
          <cell r="J5105">
            <v>72</v>
          </cell>
          <cell r="L5105" t="str">
            <v>IR</v>
          </cell>
        </row>
        <row r="5106">
          <cell r="A5106" t="str">
            <v>RCY</v>
          </cell>
          <cell r="D5106">
            <v>11</v>
          </cell>
          <cell r="G5106">
            <v>1.98</v>
          </cell>
          <cell r="J5106">
            <v>72</v>
          </cell>
          <cell r="L5106" t="str">
            <v>IR</v>
          </cell>
        </row>
        <row r="5107">
          <cell r="A5107" t="str">
            <v>RCY</v>
          </cell>
          <cell r="D5107">
            <v>11</v>
          </cell>
          <cell r="G5107">
            <v>4.4400000000000004</v>
          </cell>
          <cell r="J5107">
            <v>72</v>
          </cell>
          <cell r="L5107" t="str">
            <v>IR</v>
          </cell>
        </row>
        <row r="5108">
          <cell r="A5108" t="str">
            <v>RCY</v>
          </cell>
          <cell r="D5108">
            <v>12</v>
          </cell>
          <cell r="G5108">
            <v>3.23</v>
          </cell>
          <cell r="J5108">
            <v>72</v>
          </cell>
          <cell r="L5108" t="str">
            <v>IR</v>
          </cell>
        </row>
        <row r="5109">
          <cell r="A5109" t="str">
            <v>RCY</v>
          </cell>
          <cell r="D5109">
            <v>12</v>
          </cell>
          <cell r="G5109">
            <v>3.35</v>
          </cell>
          <cell r="J5109">
            <v>72</v>
          </cell>
          <cell r="L5109" t="str">
            <v>IR</v>
          </cell>
        </row>
        <row r="5110">
          <cell r="A5110" t="str">
            <v>RCY</v>
          </cell>
          <cell r="D5110">
            <v>12</v>
          </cell>
          <cell r="G5110">
            <v>3.57</v>
          </cell>
          <cell r="J5110">
            <v>72</v>
          </cell>
          <cell r="L5110" t="str">
            <v>IR</v>
          </cell>
        </row>
        <row r="5111">
          <cell r="A5111" t="str">
            <v>RCY</v>
          </cell>
          <cell r="D5111">
            <v>12</v>
          </cell>
          <cell r="G5111">
            <v>2.39</v>
          </cell>
          <cell r="J5111">
            <v>72</v>
          </cell>
          <cell r="L5111" t="str">
            <v>IR</v>
          </cell>
        </row>
        <row r="5112">
          <cell r="A5112" t="str">
            <v>RCY</v>
          </cell>
          <cell r="D5112">
            <v>12</v>
          </cell>
          <cell r="G5112">
            <v>3.35</v>
          </cell>
          <cell r="J5112">
            <v>72</v>
          </cell>
          <cell r="L5112" t="str">
            <v>IR</v>
          </cell>
        </row>
        <row r="5113">
          <cell r="A5113" t="str">
            <v>RCY</v>
          </cell>
          <cell r="D5113">
            <v>1</v>
          </cell>
          <cell r="G5113">
            <v>3</v>
          </cell>
          <cell r="J5113" t="str">
            <v>7B</v>
          </cell>
          <cell r="L5113" t="str">
            <v>IR</v>
          </cell>
        </row>
        <row r="5114">
          <cell r="A5114" t="str">
            <v>RCY</v>
          </cell>
          <cell r="D5114">
            <v>1</v>
          </cell>
          <cell r="G5114">
            <v>2.64</v>
          </cell>
          <cell r="J5114" t="str">
            <v>7B</v>
          </cell>
          <cell r="L5114" t="str">
            <v>IR</v>
          </cell>
        </row>
        <row r="5115">
          <cell r="A5115" t="str">
            <v>RCY</v>
          </cell>
          <cell r="D5115">
            <v>2</v>
          </cell>
          <cell r="G5115">
            <v>2.86</v>
          </cell>
          <cell r="J5115" t="str">
            <v>7B</v>
          </cell>
          <cell r="L5115" t="str">
            <v>IR</v>
          </cell>
        </row>
        <row r="5116">
          <cell r="A5116" t="str">
            <v>RCY</v>
          </cell>
          <cell r="D5116">
            <v>2</v>
          </cell>
          <cell r="G5116">
            <v>2.54</v>
          </cell>
          <cell r="J5116" t="str">
            <v>7B</v>
          </cell>
          <cell r="L5116" t="str">
            <v>IR</v>
          </cell>
        </row>
        <row r="5117">
          <cell r="A5117" t="str">
            <v>RCY</v>
          </cell>
          <cell r="D5117">
            <v>3</v>
          </cell>
          <cell r="G5117">
            <v>2.8</v>
          </cell>
          <cell r="J5117" t="str">
            <v>7B</v>
          </cell>
          <cell r="L5117" t="str">
            <v>IR</v>
          </cell>
        </row>
        <row r="5118">
          <cell r="A5118" t="str">
            <v>RCY</v>
          </cell>
          <cell r="D5118">
            <v>4</v>
          </cell>
          <cell r="G5118">
            <v>2.2200000000000002</v>
          </cell>
          <cell r="J5118" t="str">
            <v>7B</v>
          </cell>
          <cell r="L5118" t="str">
            <v>IR</v>
          </cell>
        </row>
        <row r="5119">
          <cell r="A5119" t="str">
            <v>RCY</v>
          </cell>
          <cell r="D5119">
            <v>4</v>
          </cell>
          <cell r="G5119">
            <v>1.58</v>
          </cell>
          <cell r="J5119" t="str">
            <v>7B</v>
          </cell>
          <cell r="L5119" t="str">
            <v>IR</v>
          </cell>
        </row>
        <row r="5120">
          <cell r="A5120" t="str">
            <v>RCY</v>
          </cell>
          <cell r="D5120">
            <v>4</v>
          </cell>
          <cell r="G5120">
            <v>3.94</v>
          </cell>
          <cell r="J5120" t="str">
            <v>7B</v>
          </cell>
          <cell r="L5120" t="str">
            <v>IR</v>
          </cell>
        </row>
        <row r="5121">
          <cell r="A5121" t="str">
            <v>RCY</v>
          </cell>
          <cell r="D5121">
            <v>4</v>
          </cell>
          <cell r="G5121">
            <v>5.1100000000000003</v>
          </cell>
          <cell r="J5121" t="str">
            <v>7B</v>
          </cell>
          <cell r="L5121" t="str">
            <v>IR</v>
          </cell>
        </row>
        <row r="5122">
          <cell r="A5122" t="str">
            <v>RCY</v>
          </cell>
          <cell r="D5122">
            <v>5</v>
          </cell>
          <cell r="G5122">
            <v>3.13</v>
          </cell>
          <cell r="J5122" t="str">
            <v>7B</v>
          </cell>
          <cell r="L5122" t="str">
            <v>IR</v>
          </cell>
        </row>
        <row r="5123">
          <cell r="A5123" t="str">
            <v>RCY</v>
          </cell>
          <cell r="D5123">
            <v>5</v>
          </cell>
          <cell r="G5123">
            <v>2.31</v>
          </cell>
          <cell r="J5123" t="str">
            <v>7B</v>
          </cell>
          <cell r="L5123" t="str">
            <v>IR</v>
          </cell>
        </row>
        <row r="5124">
          <cell r="A5124" t="str">
            <v>RCY</v>
          </cell>
          <cell r="D5124">
            <v>6</v>
          </cell>
          <cell r="G5124">
            <v>3.41</v>
          </cell>
          <cell r="J5124" t="str">
            <v>7B</v>
          </cell>
          <cell r="L5124" t="str">
            <v>IR</v>
          </cell>
        </row>
        <row r="5125">
          <cell r="A5125" t="str">
            <v>RCY</v>
          </cell>
          <cell r="D5125">
            <v>6</v>
          </cell>
          <cell r="G5125">
            <v>3.84</v>
          </cell>
          <cell r="J5125" t="str">
            <v>7B</v>
          </cell>
          <cell r="L5125" t="str">
            <v>IR</v>
          </cell>
        </row>
        <row r="5126">
          <cell r="A5126" t="str">
            <v>RCY</v>
          </cell>
          <cell r="D5126">
            <v>6</v>
          </cell>
          <cell r="G5126">
            <v>4.04</v>
          </cell>
          <cell r="J5126" t="str">
            <v>7B</v>
          </cell>
          <cell r="L5126" t="str">
            <v>IR</v>
          </cell>
        </row>
        <row r="5127">
          <cell r="A5127" t="str">
            <v>RCY</v>
          </cell>
          <cell r="D5127">
            <v>7</v>
          </cell>
          <cell r="G5127">
            <v>2.44</v>
          </cell>
          <cell r="J5127" t="str">
            <v>7B</v>
          </cell>
          <cell r="L5127" t="str">
            <v>IR</v>
          </cell>
        </row>
        <row r="5128">
          <cell r="A5128" t="str">
            <v>RCY</v>
          </cell>
          <cell r="D5128">
            <v>7</v>
          </cell>
          <cell r="G5128">
            <v>2.93</v>
          </cell>
          <cell r="J5128" t="str">
            <v>7B</v>
          </cell>
          <cell r="L5128" t="str">
            <v>IR</v>
          </cell>
        </row>
        <row r="5129">
          <cell r="A5129" t="str">
            <v>RCY</v>
          </cell>
          <cell r="D5129">
            <v>8</v>
          </cell>
          <cell r="G5129">
            <v>3.66</v>
          </cell>
          <cell r="J5129" t="str">
            <v>7B</v>
          </cell>
          <cell r="L5129" t="str">
            <v>IR</v>
          </cell>
        </row>
        <row r="5130">
          <cell r="A5130" t="str">
            <v>RCY</v>
          </cell>
          <cell r="D5130">
            <v>8</v>
          </cell>
          <cell r="G5130">
            <v>3.25</v>
          </cell>
          <cell r="J5130" t="str">
            <v>7B</v>
          </cell>
          <cell r="L5130" t="str">
            <v>IR</v>
          </cell>
        </row>
        <row r="5131">
          <cell r="A5131" t="str">
            <v>RCY</v>
          </cell>
          <cell r="D5131">
            <v>9</v>
          </cell>
          <cell r="G5131">
            <v>2.09</v>
          </cell>
          <cell r="J5131" t="str">
            <v>7B</v>
          </cell>
          <cell r="L5131" t="str">
            <v>IR</v>
          </cell>
        </row>
        <row r="5132">
          <cell r="A5132" t="str">
            <v>RCY</v>
          </cell>
          <cell r="D5132">
            <v>9</v>
          </cell>
          <cell r="G5132">
            <v>1.76</v>
          </cell>
          <cell r="J5132" t="str">
            <v>7B</v>
          </cell>
          <cell r="L5132" t="str">
            <v>IR</v>
          </cell>
        </row>
        <row r="5133">
          <cell r="A5133" t="str">
            <v>RCY</v>
          </cell>
          <cell r="D5133">
            <v>10</v>
          </cell>
          <cell r="G5133">
            <v>1.71</v>
          </cell>
          <cell r="J5133" t="str">
            <v>7B</v>
          </cell>
          <cell r="L5133" t="str">
            <v>IR</v>
          </cell>
        </row>
        <row r="5134">
          <cell r="A5134" t="str">
            <v>RCY</v>
          </cell>
          <cell r="D5134">
            <v>11</v>
          </cell>
          <cell r="G5134">
            <v>2.41</v>
          </cell>
          <cell r="J5134" t="str">
            <v>7B</v>
          </cell>
          <cell r="L5134" t="str">
            <v>IR</v>
          </cell>
        </row>
        <row r="5135">
          <cell r="A5135" t="str">
            <v>RCY</v>
          </cell>
          <cell r="D5135">
            <v>12</v>
          </cell>
          <cell r="G5135">
            <v>2.56</v>
          </cell>
          <cell r="J5135" t="str">
            <v>7B</v>
          </cell>
          <cell r="L5135" t="str">
            <v>IR</v>
          </cell>
        </row>
        <row r="5136">
          <cell r="A5136" t="str">
            <v>MSW</v>
          </cell>
          <cell r="D5136">
            <v>1</v>
          </cell>
          <cell r="G5136">
            <v>2.5299999999999998</v>
          </cell>
          <cell r="J5136">
            <v>25</v>
          </cell>
          <cell r="L5136" t="str">
            <v>RO</v>
          </cell>
        </row>
        <row r="5137">
          <cell r="A5137" t="str">
            <v>MSW</v>
          </cell>
          <cell r="D5137">
            <v>1</v>
          </cell>
          <cell r="G5137">
            <v>1.49</v>
          </cell>
          <cell r="J5137">
            <v>25</v>
          </cell>
          <cell r="L5137" t="str">
            <v>RO</v>
          </cell>
        </row>
        <row r="5138">
          <cell r="A5138" t="str">
            <v>MSW</v>
          </cell>
          <cell r="D5138">
            <v>1</v>
          </cell>
          <cell r="G5138">
            <v>1.36</v>
          </cell>
          <cell r="J5138">
            <v>25</v>
          </cell>
          <cell r="L5138" t="str">
            <v>RO</v>
          </cell>
        </row>
        <row r="5139">
          <cell r="A5139" t="str">
            <v>MSW</v>
          </cell>
          <cell r="D5139">
            <v>2</v>
          </cell>
          <cell r="G5139">
            <v>1.67</v>
          </cell>
          <cell r="J5139">
            <v>25</v>
          </cell>
          <cell r="L5139" t="str">
            <v>RO</v>
          </cell>
        </row>
        <row r="5140">
          <cell r="A5140" t="str">
            <v>MSW</v>
          </cell>
          <cell r="D5140">
            <v>2</v>
          </cell>
          <cell r="G5140">
            <v>1.74</v>
          </cell>
          <cell r="J5140">
            <v>25</v>
          </cell>
          <cell r="L5140" t="str">
            <v>RO</v>
          </cell>
        </row>
        <row r="5141">
          <cell r="A5141" t="str">
            <v>MSW</v>
          </cell>
          <cell r="D5141">
            <v>3</v>
          </cell>
          <cell r="G5141">
            <v>1.63</v>
          </cell>
          <cell r="J5141">
            <v>25</v>
          </cell>
          <cell r="L5141" t="str">
            <v>RO</v>
          </cell>
        </row>
        <row r="5142">
          <cell r="A5142" t="str">
            <v>MSW</v>
          </cell>
          <cell r="D5142">
            <v>3</v>
          </cell>
          <cell r="G5142">
            <v>2.19</v>
          </cell>
          <cell r="J5142">
            <v>25</v>
          </cell>
          <cell r="L5142" t="str">
            <v>RO</v>
          </cell>
        </row>
        <row r="5143">
          <cell r="A5143" t="str">
            <v>MSW</v>
          </cell>
          <cell r="D5143">
            <v>4</v>
          </cell>
          <cell r="G5143">
            <v>1.93</v>
          </cell>
          <cell r="J5143">
            <v>25</v>
          </cell>
          <cell r="L5143" t="str">
            <v>RO</v>
          </cell>
        </row>
        <row r="5144">
          <cell r="A5144" t="str">
            <v>MSW</v>
          </cell>
          <cell r="D5144">
            <v>4</v>
          </cell>
          <cell r="G5144">
            <v>2.12</v>
          </cell>
          <cell r="J5144">
            <v>25</v>
          </cell>
          <cell r="L5144" t="str">
            <v>RO</v>
          </cell>
        </row>
        <row r="5145">
          <cell r="A5145" t="str">
            <v>MSW</v>
          </cell>
          <cell r="D5145">
            <v>5</v>
          </cell>
          <cell r="G5145">
            <v>1.85</v>
          </cell>
          <cell r="J5145">
            <v>25</v>
          </cell>
          <cell r="L5145" t="str">
            <v>RO</v>
          </cell>
        </row>
        <row r="5146">
          <cell r="A5146" t="str">
            <v>MSW</v>
          </cell>
          <cell r="D5146">
            <v>5</v>
          </cell>
          <cell r="G5146">
            <v>2.1</v>
          </cell>
          <cell r="J5146">
            <v>25</v>
          </cell>
          <cell r="L5146" t="str">
            <v>RO</v>
          </cell>
        </row>
        <row r="5147">
          <cell r="A5147" t="str">
            <v>MSW</v>
          </cell>
          <cell r="D5147">
            <v>6</v>
          </cell>
          <cell r="G5147">
            <v>2.0499999999999998</v>
          </cell>
          <cell r="J5147">
            <v>25</v>
          </cell>
          <cell r="L5147" t="str">
            <v>RO</v>
          </cell>
        </row>
        <row r="5148">
          <cell r="A5148" t="str">
            <v>MSW</v>
          </cell>
          <cell r="D5148">
            <v>6</v>
          </cell>
          <cell r="G5148">
            <v>1.97</v>
          </cell>
          <cell r="J5148">
            <v>25</v>
          </cell>
          <cell r="L5148" t="str">
            <v>RO</v>
          </cell>
        </row>
        <row r="5149">
          <cell r="A5149" t="str">
            <v>MSW</v>
          </cell>
          <cell r="D5149">
            <v>6</v>
          </cell>
          <cell r="G5149">
            <v>2.0099999999999998</v>
          </cell>
          <cell r="J5149">
            <v>25</v>
          </cell>
          <cell r="L5149" t="str">
            <v>RO</v>
          </cell>
        </row>
        <row r="5150">
          <cell r="A5150" t="str">
            <v>MSW</v>
          </cell>
          <cell r="D5150">
            <v>7</v>
          </cell>
          <cell r="G5150">
            <v>1.81</v>
          </cell>
          <cell r="J5150">
            <v>25</v>
          </cell>
          <cell r="L5150" t="str">
            <v>RO</v>
          </cell>
        </row>
        <row r="5151">
          <cell r="A5151" t="str">
            <v>MSW</v>
          </cell>
          <cell r="D5151">
            <v>7</v>
          </cell>
          <cell r="G5151">
            <v>2.0299999999999998</v>
          </cell>
          <cell r="J5151">
            <v>25</v>
          </cell>
          <cell r="L5151" t="str">
            <v>RO</v>
          </cell>
        </row>
        <row r="5152">
          <cell r="A5152" t="str">
            <v>MSW</v>
          </cell>
          <cell r="D5152">
            <v>8</v>
          </cell>
          <cell r="G5152">
            <v>1.96</v>
          </cell>
          <cell r="J5152">
            <v>25</v>
          </cell>
          <cell r="L5152" t="str">
            <v>RO</v>
          </cell>
        </row>
        <row r="5153">
          <cell r="A5153" t="str">
            <v>MSW</v>
          </cell>
          <cell r="D5153">
            <v>8</v>
          </cell>
          <cell r="G5153">
            <v>1.96</v>
          </cell>
          <cell r="J5153">
            <v>25</v>
          </cell>
          <cell r="L5153" t="str">
            <v>RO</v>
          </cell>
        </row>
        <row r="5154">
          <cell r="A5154" t="str">
            <v>MSW</v>
          </cell>
          <cell r="D5154">
            <v>9</v>
          </cell>
          <cell r="G5154">
            <v>2.02</v>
          </cell>
          <cell r="J5154">
            <v>25</v>
          </cell>
          <cell r="L5154" t="str">
            <v>RO</v>
          </cell>
        </row>
        <row r="5155">
          <cell r="A5155" t="str">
            <v>MSW</v>
          </cell>
          <cell r="D5155">
            <v>9</v>
          </cell>
          <cell r="G5155">
            <v>2.1</v>
          </cell>
          <cell r="J5155">
            <v>25</v>
          </cell>
          <cell r="L5155" t="str">
            <v>RO</v>
          </cell>
        </row>
        <row r="5156">
          <cell r="A5156" t="str">
            <v>MSW</v>
          </cell>
          <cell r="D5156">
            <v>10</v>
          </cell>
          <cell r="G5156">
            <v>2.15</v>
          </cell>
          <cell r="J5156">
            <v>25</v>
          </cell>
          <cell r="L5156" t="str">
            <v>RO</v>
          </cell>
        </row>
        <row r="5157">
          <cell r="A5157" t="str">
            <v>MSW</v>
          </cell>
          <cell r="D5157">
            <v>10</v>
          </cell>
          <cell r="G5157">
            <v>1.95</v>
          </cell>
          <cell r="J5157">
            <v>25</v>
          </cell>
          <cell r="L5157" t="str">
            <v>RO</v>
          </cell>
        </row>
        <row r="5158">
          <cell r="A5158" t="str">
            <v>MSW</v>
          </cell>
          <cell r="D5158">
            <v>11</v>
          </cell>
          <cell r="G5158">
            <v>2.06</v>
          </cell>
          <cell r="J5158">
            <v>25</v>
          </cell>
          <cell r="L5158" t="str">
            <v>RO</v>
          </cell>
        </row>
        <row r="5159">
          <cell r="A5159" t="str">
            <v>MSW</v>
          </cell>
          <cell r="D5159">
            <v>11</v>
          </cell>
          <cell r="G5159">
            <v>2.08</v>
          </cell>
          <cell r="J5159">
            <v>25</v>
          </cell>
          <cell r="L5159" t="str">
            <v>RO</v>
          </cell>
        </row>
        <row r="5160">
          <cell r="A5160" t="str">
            <v>MSW</v>
          </cell>
          <cell r="D5160">
            <v>12</v>
          </cell>
          <cell r="G5160">
            <v>2.06</v>
          </cell>
          <cell r="J5160">
            <v>25</v>
          </cell>
          <cell r="L5160" t="str">
            <v>RO</v>
          </cell>
        </row>
        <row r="5161">
          <cell r="A5161" t="str">
            <v>MSW</v>
          </cell>
          <cell r="D5161">
            <v>12</v>
          </cell>
          <cell r="G5161">
            <v>2.09</v>
          </cell>
          <cell r="J5161">
            <v>25</v>
          </cell>
          <cell r="L5161" t="str">
            <v>RO</v>
          </cell>
        </row>
        <row r="5162">
          <cell r="A5162" t="str">
            <v>MSW</v>
          </cell>
          <cell r="D5162">
            <v>12</v>
          </cell>
          <cell r="G5162">
            <v>1.98</v>
          </cell>
          <cell r="J5162">
            <v>25</v>
          </cell>
          <cell r="L5162" t="str">
            <v>RO</v>
          </cell>
        </row>
        <row r="5163">
          <cell r="A5163" t="str">
            <v>RCY</v>
          </cell>
          <cell r="D5163">
            <v>1</v>
          </cell>
          <cell r="G5163">
            <v>1.62</v>
          </cell>
          <cell r="J5163" t="str">
            <v>7B</v>
          </cell>
          <cell r="L5163" t="str">
            <v>IR</v>
          </cell>
        </row>
        <row r="5164">
          <cell r="A5164" t="str">
            <v>RCY</v>
          </cell>
          <cell r="D5164">
            <v>1</v>
          </cell>
          <cell r="G5164">
            <v>2.65</v>
          </cell>
          <cell r="J5164" t="str">
            <v>7B</v>
          </cell>
          <cell r="L5164" t="str">
            <v>IR</v>
          </cell>
        </row>
        <row r="5165">
          <cell r="A5165" t="str">
            <v>RCY</v>
          </cell>
          <cell r="D5165">
            <v>1</v>
          </cell>
          <cell r="G5165">
            <v>2.25</v>
          </cell>
          <cell r="J5165" t="str">
            <v>7B</v>
          </cell>
          <cell r="L5165" t="str">
            <v>IR</v>
          </cell>
        </row>
        <row r="5166">
          <cell r="A5166" t="str">
            <v>RCY</v>
          </cell>
          <cell r="D5166">
            <v>1</v>
          </cell>
          <cell r="G5166">
            <v>2.0499999999999998</v>
          </cell>
          <cell r="J5166" t="str">
            <v>7B</v>
          </cell>
          <cell r="L5166" t="str">
            <v>IR</v>
          </cell>
        </row>
        <row r="5167">
          <cell r="A5167" t="str">
            <v>RCY</v>
          </cell>
          <cell r="D5167">
            <v>2</v>
          </cell>
          <cell r="G5167">
            <v>1.99</v>
          </cell>
          <cell r="J5167" t="str">
            <v>7B</v>
          </cell>
          <cell r="L5167" t="str">
            <v>IR</v>
          </cell>
        </row>
        <row r="5168">
          <cell r="A5168" t="str">
            <v>RCY</v>
          </cell>
          <cell r="D5168">
            <v>2</v>
          </cell>
          <cell r="G5168">
            <v>1.99</v>
          </cell>
          <cell r="J5168" t="str">
            <v>7B</v>
          </cell>
          <cell r="L5168" t="str">
            <v>IR</v>
          </cell>
        </row>
        <row r="5169">
          <cell r="A5169" t="str">
            <v>RCY</v>
          </cell>
          <cell r="D5169">
            <v>2</v>
          </cell>
          <cell r="G5169">
            <v>2.29</v>
          </cell>
          <cell r="J5169" t="str">
            <v>7B</v>
          </cell>
          <cell r="L5169" t="str">
            <v>IR</v>
          </cell>
        </row>
        <row r="5170">
          <cell r="A5170" t="str">
            <v>RCY</v>
          </cell>
          <cell r="D5170">
            <v>2</v>
          </cell>
          <cell r="G5170">
            <v>2.12</v>
          </cell>
          <cell r="J5170" t="str">
            <v>7B</v>
          </cell>
          <cell r="L5170" t="str">
            <v>IR</v>
          </cell>
        </row>
        <row r="5171">
          <cell r="A5171" t="str">
            <v>RCY</v>
          </cell>
          <cell r="D5171">
            <v>3</v>
          </cell>
          <cell r="G5171">
            <v>2.2599999999999998</v>
          </cell>
          <cell r="J5171" t="str">
            <v>7B</v>
          </cell>
          <cell r="L5171" t="str">
            <v>IR</v>
          </cell>
        </row>
        <row r="5172">
          <cell r="A5172" t="str">
            <v>RCY</v>
          </cell>
          <cell r="D5172">
            <v>3</v>
          </cell>
          <cell r="G5172">
            <v>2.19</v>
          </cell>
          <cell r="J5172" t="str">
            <v>7B</v>
          </cell>
          <cell r="L5172" t="str">
            <v>IR</v>
          </cell>
        </row>
        <row r="5173">
          <cell r="A5173" t="str">
            <v>RCY</v>
          </cell>
          <cell r="D5173">
            <v>3</v>
          </cell>
          <cell r="G5173">
            <v>1.88</v>
          </cell>
          <cell r="J5173" t="str">
            <v>7B</v>
          </cell>
          <cell r="L5173" t="str">
            <v>IR</v>
          </cell>
        </row>
        <row r="5174">
          <cell r="A5174" t="str">
            <v>RCY</v>
          </cell>
          <cell r="D5174">
            <v>3</v>
          </cell>
          <cell r="G5174">
            <v>2.2799999999999998</v>
          </cell>
          <cell r="J5174" t="str">
            <v>7B</v>
          </cell>
          <cell r="L5174" t="str">
            <v>IR</v>
          </cell>
        </row>
        <row r="5175">
          <cell r="A5175" t="str">
            <v>RCY</v>
          </cell>
          <cell r="D5175">
            <v>3</v>
          </cell>
          <cell r="G5175">
            <v>2.19</v>
          </cell>
          <cell r="J5175" t="str">
            <v>7B</v>
          </cell>
          <cell r="L5175" t="str">
            <v>IR</v>
          </cell>
        </row>
        <row r="5176">
          <cell r="A5176" t="str">
            <v>RCY</v>
          </cell>
          <cell r="D5176">
            <v>4</v>
          </cell>
          <cell r="G5176">
            <v>2.0299999999999998</v>
          </cell>
          <cell r="J5176" t="str">
            <v>7B</v>
          </cell>
          <cell r="L5176" t="str">
            <v>IR</v>
          </cell>
        </row>
        <row r="5177">
          <cell r="A5177" t="str">
            <v>RCY</v>
          </cell>
          <cell r="D5177">
            <v>4</v>
          </cell>
          <cell r="G5177">
            <v>2.1</v>
          </cell>
          <cell r="J5177" t="str">
            <v>7B</v>
          </cell>
          <cell r="L5177" t="str">
            <v>IR</v>
          </cell>
        </row>
        <row r="5178">
          <cell r="A5178" t="str">
            <v>RCY</v>
          </cell>
          <cell r="D5178">
            <v>4</v>
          </cell>
          <cell r="G5178">
            <v>1.98</v>
          </cell>
          <cell r="J5178" t="str">
            <v>7B</v>
          </cell>
          <cell r="L5178" t="str">
            <v>IR</v>
          </cell>
        </row>
        <row r="5179">
          <cell r="A5179" t="str">
            <v>RCY</v>
          </cell>
          <cell r="D5179">
            <v>4</v>
          </cell>
          <cell r="G5179">
            <v>2.2000000000000002</v>
          </cell>
          <cell r="J5179" t="str">
            <v>7B</v>
          </cell>
          <cell r="L5179" t="str">
            <v>IR</v>
          </cell>
        </row>
        <row r="5180">
          <cell r="A5180" t="str">
            <v>RCY</v>
          </cell>
          <cell r="D5180">
            <v>5</v>
          </cell>
          <cell r="G5180">
            <v>2.42</v>
          </cell>
          <cell r="J5180" t="str">
            <v>7B</v>
          </cell>
          <cell r="L5180" t="str">
            <v>IR</v>
          </cell>
        </row>
        <row r="5181">
          <cell r="A5181" t="str">
            <v>RCY</v>
          </cell>
          <cell r="D5181">
            <v>5</v>
          </cell>
          <cell r="G5181">
            <v>2.14</v>
          </cell>
          <cell r="J5181" t="str">
            <v>7B</v>
          </cell>
          <cell r="L5181" t="str">
            <v>IR</v>
          </cell>
        </row>
        <row r="5182">
          <cell r="A5182" t="str">
            <v>RCY</v>
          </cell>
          <cell r="D5182">
            <v>5</v>
          </cell>
          <cell r="G5182">
            <v>2.5</v>
          </cell>
          <cell r="J5182" t="str">
            <v>7B</v>
          </cell>
          <cell r="L5182" t="str">
            <v>IR</v>
          </cell>
        </row>
        <row r="5183">
          <cell r="A5183" t="str">
            <v>RCY</v>
          </cell>
          <cell r="D5183">
            <v>5</v>
          </cell>
          <cell r="G5183">
            <v>3.24</v>
          </cell>
          <cell r="J5183" t="str">
            <v>7B</v>
          </cell>
          <cell r="L5183" t="str">
            <v>IR</v>
          </cell>
        </row>
        <row r="5184">
          <cell r="A5184" t="str">
            <v>RCY</v>
          </cell>
          <cell r="D5184">
            <v>5</v>
          </cell>
          <cell r="G5184">
            <v>2.79</v>
          </cell>
          <cell r="J5184" t="str">
            <v>7B</v>
          </cell>
          <cell r="L5184" t="str">
            <v>IR</v>
          </cell>
        </row>
        <row r="5185">
          <cell r="A5185" t="str">
            <v>RCY</v>
          </cell>
          <cell r="D5185">
            <v>6</v>
          </cell>
          <cell r="G5185">
            <v>3.34</v>
          </cell>
          <cell r="J5185" t="str">
            <v>7B</v>
          </cell>
          <cell r="L5185" t="str">
            <v>IR</v>
          </cell>
        </row>
        <row r="5186">
          <cell r="A5186" t="str">
            <v>RCY</v>
          </cell>
          <cell r="D5186">
            <v>6</v>
          </cell>
          <cell r="G5186">
            <v>2.41</v>
          </cell>
          <cell r="J5186" t="str">
            <v>7B</v>
          </cell>
          <cell r="L5186" t="str">
            <v>IR</v>
          </cell>
        </row>
        <row r="5187">
          <cell r="A5187" t="str">
            <v>RCY</v>
          </cell>
          <cell r="D5187">
            <v>6</v>
          </cell>
          <cell r="G5187">
            <v>2.98</v>
          </cell>
          <cell r="J5187" t="str">
            <v>7B</v>
          </cell>
          <cell r="L5187" t="str">
            <v>IR</v>
          </cell>
        </row>
        <row r="5188">
          <cell r="A5188" t="str">
            <v>RCY</v>
          </cell>
          <cell r="D5188">
            <v>6</v>
          </cell>
          <cell r="G5188">
            <v>1.2</v>
          </cell>
          <cell r="J5188" t="str">
            <v>7B</v>
          </cell>
          <cell r="L5188" t="str">
            <v>IR</v>
          </cell>
        </row>
        <row r="5189">
          <cell r="A5189" t="str">
            <v>RCY</v>
          </cell>
          <cell r="D5189">
            <v>7</v>
          </cell>
          <cell r="G5189">
            <v>2.1</v>
          </cell>
          <cell r="J5189" t="str">
            <v>7B</v>
          </cell>
          <cell r="L5189" t="str">
            <v>IR</v>
          </cell>
        </row>
        <row r="5190">
          <cell r="A5190" t="str">
            <v>RCY</v>
          </cell>
          <cell r="D5190">
            <v>7</v>
          </cell>
          <cell r="G5190">
            <v>2.2599999999999998</v>
          </cell>
          <cell r="J5190" t="str">
            <v>7B</v>
          </cell>
          <cell r="L5190" t="str">
            <v>IR</v>
          </cell>
        </row>
        <row r="5191">
          <cell r="A5191" t="str">
            <v>RCY</v>
          </cell>
          <cell r="D5191">
            <v>7</v>
          </cell>
          <cell r="G5191">
            <v>2.39</v>
          </cell>
          <cell r="J5191" t="str">
            <v>7B</v>
          </cell>
          <cell r="L5191" t="str">
            <v>IR</v>
          </cell>
        </row>
        <row r="5192">
          <cell r="A5192" t="str">
            <v>RCY</v>
          </cell>
          <cell r="D5192">
            <v>7</v>
          </cell>
          <cell r="G5192">
            <v>2.3199999999999998</v>
          </cell>
          <cell r="J5192" t="str">
            <v>7B</v>
          </cell>
          <cell r="L5192" t="str">
            <v>IR</v>
          </cell>
        </row>
        <row r="5193">
          <cell r="A5193" t="str">
            <v>RCY</v>
          </cell>
          <cell r="D5193">
            <v>8</v>
          </cell>
          <cell r="G5193">
            <v>2.29</v>
          </cell>
          <cell r="J5193" t="str">
            <v>7B</v>
          </cell>
          <cell r="L5193" t="str">
            <v>IR</v>
          </cell>
        </row>
        <row r="5194">
          <cell r="A5194" t="str">
            <v>RCY</v>
          </cell>
          <cell r="D5194">
            <v>8</v>
          </cell>
          <cell r="G5194">
            <v>2.27</v>
          </cell>
          <cell r="J5194" t="str">
            <v>7B</v>
          </cell>
          <cell r="L5194" t="str">
            <v>IR</v>
          </cell>
        </row>
        <row r="5195">
          <cell r="A5195" t="str">
            <v>RCY</v>
          </cell>
          <cell r="D5195">
            <v>8</v>
          </cell>
          <cell r="G5195">
            <v>2.5099999999999998</v>
          </cell>
          <cell r="J5195" t="str">
            <v>7B</v>
          </cell>
          <cell r="L5195" t="str">
            <v>IR</v>
          </cell>
        </row>
        <row r="5196">
          <cell r="A5196" t="str">
            <v>RCY</v>
          </cell>
          <cell r="D5196">
            <v>8</v>
          </cell>
          <cell r="G5196">
            <v>2.34</v>
          </cell>
          <cell r="J5196" t="str">
            <v>7B</v>
          </cell>
          <cell r="L5196" t="str">
            <v>IR</v>
          </cell>
        </row>
        <row r="5197">
          <cell r="A5197" t="str">
            <v>RCY</v>
          </cell>
          <cell r="D5197">
            <v>8</v>
          </cell>
          <cell r="G5197">
            <v>2.57</v>
          </cell>
          <cell r="J5197" t="str">
            <v>7B</v>
          </cell>
          <cell r="L5197" t="str">
            <v>IR</v>
          </cell>
        </row>
        <row r="5198">
          <cell r="A5198" t="str">
            <v>RCY</v>
          </cell>
          <cell r="D5198">
            <v>9</v>
          </cell>
          <cell r="G5198">
            <v>2.2599999999999998</v>
          </cell>
          <cell r="J5198" t="str">
            <v>7B</v>
          </cell>
          <cell r="L5198" t="str">
            <v>IR</v>
          </cell>
        </row>
        <row r="5199">
          <cell r="A5199" t="str">
            <v>RCY</v>
          </cell>
          <cell r="D5199">
            <v>9</v>
          </cell>
          <cell r="G5199">
            <v>2.17</v>
          </cell>
          <cell r="J5199" t="str">
            <v>7B</v>
          </cell>
          <cell r="L5199" t="str">
            <v>IR</v>
          </cell>
        </row>
        <row r="5200">
          <cell r="A5200" t="str">
            <v>RCY</v>
          </cell>
          <cell r="D5200">
            <v>9</v>
          </cell>
          <cell r="G5200">
            <v>2.02</v>
          </cell>
          <cell r="J5200" t="str">
            <v>7B</v>
          </cell>
          <cell r="L5200" t="str">
            <v>IR</v>
          </cell>
        </row>
        <row r="5201">
          <cell r="A5201" t="str">
            <v>RCY</v>
          </cell>
          <cell r="D5201">
            <v>9</v>
          </cell>
          <cell r="G5201">
            <v>2.4500000000000002</v>
          </cell>
          <cell r="J5201" t="str">
            <v>7B</v>
          </cell>
          <cell r="L5201" t="str">
            <v>IR</v>
          </cell>
        </row>
        <row r="5202">
          <cell r="A5202" t="str">
            <v>RCY</v>
          </cell>
          <cell r="D5202">
            <v>10</v>
          </cell>
          <cell r="G5202">
            <v>2.5499999999999998</v>
          </cell>
          <cell r="J5202" t="str">
            <v>7B</v>
          </cell>
          <cell r="L5202" t="str">
            <v>IR</v>
          </cell>
        </row>
        <row r="5203">
          <cell r="A5203" t="str">
            <v>RCY</v>
          </cell>
          <cell r="D5203">
            <v>10</v>
          </cell>
          <cell r="G5203">
            <v>2.58</v>
          </cell>
          <cell r="J5203" t="str">
            <v>7B</v>
          </cell>
          <cell r="L5203" t="str">
            <v>IR</v>
          </cell>
        </row>
        <row r="5204">
          <cell r="A5204" t="str">
            <v>RCY</v>
          </cell>
          <cell r="D5204">
            <v>10</v>
          </cell>
          <cell r="G5204">
            <v>2.4900000000000002</v>
          </cell>
          <cell r="J5204" t="str">
            <v>7B</v>
          </cell>
          <cell r="L5204" t="str">
            <v>IR</v>
          </cell>
        </row>
        <row r="5205">
          <cell r="A5205" t="str">
            <v>RCY</v>
          </cell>
          <cell r="D5205">
            <v>10</v>
          </cell>
          <cell r="G5205">
            <v>2.04</v>
          </cell>
          <cell r="J5205" t="str">
            <v>7B</v>
          </cell>
          <cell r="L5205" t="str">
            <v>IR</v>
          </cell>
        </row>
        <row r="5206">
          <cell r="A5206" t="str">
            <v>RCY</v>
          </cell>
          <cell r="D5206">
            <v>11</v>
          </cell>
          <cell r="G5206">
            <v>2.36</v>
          </cell>
          <cell r="J5206" t="str">
            <v>7B</v>
          </cell>
          <cell r="L5206" t="str">
            <v>IR</v>
          </cell>
        </row>
        <row r="5207">
          <cell r="A5207" t="str">
            <v>RCY</v>
          </cell>
          <cell r="D5207">
            <v>11</v>
          </cell>
          <cell r="G5207">
            <v>2.59</v>
          </cell>
          <cell r="J5207" t="str">
            <v>7B</v>
          </cell>
          <cell r="L5207" t="str">
            <v>IR</v>
          </cell>
        </row>
        <row r="5208">
          <cell r="A5208" t="str">
            <v>RCY</v>
          </cell>
          <cell r="D5208">
            <v>11</v>
          </cell>
          <cell r="G5208">
            <v>2.37</v>
          </cell>
          <cell r="J5208" t="str">
            <v>7B</v>
          </cell>
          <cell r="L5208" t="str">
            <v>IR</v>
          </cell>
        </row>
        <row r="5209">
          <cell r="A5209" t="str">
            <v>RCY</v>
          </cell>
          <cell r="D5209">
            <v>11</v>
          </cell>
          <cell r="G5209">
            <v>2.4700000000000002</v>
          </cell>
          <cell r="J5209" t="str">
            <v>7B</v>
          </cell>
          <cell r="L5209" t="str">
            <v>IR</v>
          </cell>
        </row>
        <row r="5210">
          <cell r="A5210" t="str">
            <v>RCY</v>
          </cell>
          <cell r="D5210">
            <v>11</v>
          </cell>
          <cell r="G5210">
            <v>1.76</v>
          </cell>
          <cell r="J5210" t="str">
            <v>7B</v>
          </cell>
          <cell r="L5210" t="str">
            <v>IR</v>
          </cell>
        </row>
        <row r="5211">
          <cell r="A5211" t="str">
            <v>RCY</v>
          </cell>
          <cell r="D5211">
            <v>12</v>
          </cell>
          <cell r="G5211">
            <v>2.19</v>
          </cell>
          <cell r="J5211" t="str">
            <v>7B</v>
          </cell>
          <cell r="L5211" t="str">
            <v>IR</v>
          </cell>
        </row>
        <row r="5212">
          <cell r="A5212" t="str">
            <v>RCY</v>
          </cell>
          <cell r="D5212">
            <v>12</v>
          </cell>
          <cell r="G5212">
            <v>2.63</v>
          </cell>
          <cell r="J5212" t="str">
            <v>7B</v>
          </cell>
          <cell r="L5212" t="str">
            <v>IR</v>
          </cell>
        </row>
        <row r="5213">
          <cell r="A5213" t="str">
            <v>RCY</v>
          </cell>
          <cell r="D5213">
            <v>12</v>
          </cell>
          <cell r="G5213">
            <v>2.41</v>
          </cell>
          <cell r="J5213" t="str">
            <v>7B</v>
          </cell>
          <cell r="L5213" t="str">
            <v>IR</v>
          </cell>
        </row>
        <row r="5214">
          <cell r="A5214" t="str">
            <v>RCY</v>
          </cell>
          <cell r="D5214">
            <v>12</v>
          </cell>
          <cell r="G5214">
            <v>1.69</v>
          </cell>
          <cell r="J5214" t="str">
            <v>7B</v>
          </cell>
          <cell r="L5214" t="str">
            <v>IR</v>
          </cell>
        </row>
        <row r="5215">
          <cell r="A5215" t="str">
            <v>RCY</v>
          </cell>
          <cell r="D5215">
            <v>1</v>
          </cell>
          <cell r="G5215">
            <v>10.78</v>
          </cell>
          <cell r="J5215" t="str">
            <v>7C</v>
          </cell>
          <cell r="L5215" t="str">
            <v>IR</v>
          </cell>
        </row>
        <row r="5216">
          <cell r="A5216" t="str">
            <v>RCY</v>
          </cell>
          <cell r="D5216">
            <v>1</v>
          </cell>
          <cell r="G5216">
            <v>8.43</v>
          </cell>
          <cell r="J5216" t="str">
            <v>7C</v>
          </cell>
          <cell r="L5216" t="str">
            <v>IR</v>
          </cell>
        </row>
        <row r="5217">
          <cell r="A5217" t="str">
            <v>RCY</v>
          </cell>
          <cell r="D5217">
            <v>2</v>
          </cell>
          <cell r="G5217">
            <v>7.65</v>
          </cell>
          <cell r="J5217" t="str">
            <v>7C</v>
          </cell>
          <cell r="L5217" t="str">
            <v>IR</v>
          </cell>
        </row>
        <row r="5218">
          <cell r="A5218" t="str">
            <v>RCY</v>
          </cell>
          <cell r="D5218">
            <v>3</v>
          </cell>
          <cell r="G5218">
            <v>10.25</v>
          </cell>
          <cell r="J5218" t="str">
            <v>7C</v>
          </cell>
          <cell r="L5218" t="str">
            <v>IR</v>
          </cell>
        </row>
        <row r="5219">
          <cell r="A5219" t="str">
            <v>RCY</v>
          </cell>
          <cell r="D5219">
            <v>3</v>
          </cell>
          <cell r="G5219">
            <v>8.01</v>
          </cell>
          <cell r="J5219" t="str">
            <v>7C</v>
          </cell>
          <cell r="L5219" t="str">
            <v>IR</v>
          </cell>
        </row>
        <row r="5220">
          <cell r="A5220" t="str">
            <v>RCY</v>
          </cell>
          <cell r="D5220">
            <v>4</v>
          </cell>
          <cell r="G5220">
            <v>5.66</v>
          </cell>
          <cell r="J5220" t="str">
            <v>7C</v>
          </cell>
          <cell r="L5220" t="str">
            <v>IR</v>
          </cell>
        </row>
        <row r="5221">
          <cell r="A5221" t="str">
            <v>RCY</v>
          </cell>
          <cell r="D5221">
            <v>5</v>
          </cell>
          <cell r="G5221">
            <v>7.77</v>
          </cell>
          <cell r="J5221" t="str">
            <v>7C</v>
          </cell>
          <cell r="L5221" t="str">
            <v>IR</v>
          </cell>
        </row>
        <row r="5222">
          <cell r="A5222" t="str">
            <v>RCY</v>
          </cell>
          <cell r="D5222">
            <v>5</v>
          </cell>
          <cell r="G5222">
            <v>6.19</v>
          </cell>
          <cell r="J5222" t="str">
            <v>7C</v>
          </cell>
          <cell r="L5222" t="str">
            <v>IR</v>
          </cell>
        </row>
        <row r="5223">
          <cell r="A5223" t="str">
            <v>RCY</v>
          </cell>
          <cell r="D5223">
            <v>5</v>
          </cell>
          <cell r="G5223">
            <v>3.47</v>
          </cell>
          <cell r="J5223" t="str">
            <v>7C</v>
          </cell>
          <cell r="L5223" t="str">
            <v>IR</v>
          </cell>
        </row>
        <row r="5224">
          <cell r="A5224" t="str">
            <v>RCY</v>
          </cell>
          <cell r="D5224">
            <v>6</v>
          </cell>
          <cell r="G5224">
            <v>9.01</v>
          </cell>
          <cell r="J5224" t="str">
            <v>7C</v>
          </cell>
          <cell r="L5224" t="str">
            <v>IR</v>
          </cell>
        </row>
        <row r="5225">
          <cell r="A5225" t="str">
            <v>RCY</v>
          </cell>
          <cell r="D5225">
            <v>6</v>
          </cell>
          <cell r="G5225">
            <v>5.64</v>
          </cell>
          <cell r="J5225" t="str">
            <v>7C</v>
          </cell>
          <cell r="L5225" t="str">
            <v>IR</v>
          </cell>
        </row>
        <row r="5226">
          <cell r="A5226" t="str">
            <v>RCY</v>
          </cell>
          <cell r="D5226">
            <v>7</v>
          </cell>
          <cell r="G5226">
            <v>4.66</v>
          </cell>
          <cell r="J5226" t="str">
            <v>7C</v>
          </cell>
          <cell r="L5226" t="str">
            <v>IR</v>
          </cell>
        </row>
        <row r="5227">
          <cell r="A5227" t="str">
            <v>RCY</v>
          </cell>
          <cell r="D5227">
            <v>7</v>
          </cell>
          <cell r="G5227">
            <v>11.02</v>
          </cell>
          <cell r="J5227" t="str">
            <v>7C</v>
          </cell>
          <cell r="L5227" t="str">
            <v>IR</v>
          </cell>
        </row>
        <row r="5228">
          <cell r="A5228" t="str">
            <v>RCY</v>
          </cell>
          <cell r="D5228">
            <v>8</v>
          </cell>
          <cell r="G5228">
            <v>10.15</v>
          </cell>
          <cell r="J5228" t="str">
            <v>7C</v>
          </cell>
          <cell r="L5228" t="str">
            <v>IR</v>
          </cell>
        </row>
        <row r="5229">
          <cell r="A5229" t="str">
            <v>RCY</v>
          </cell>
          <cell r="D5229">
            <v>9</v>
          </cell>
          <cell r="G5229">
            <v>6.5</v>
          </cell>
          <cell r="J5229" t="str">
            <v>7C</v>
          </cell>
          <cell r="L5229" t="str">
            <v>IR</v>
          </cell>
        </row>
        <row r="5230">
          <cell r="A5230" t="str">
            <v>RCY</v>
          </cell>
          <cell r="D5230">
            <v>9</v>
          </cell>
          <cell r="G5230">
            <v>8.5</v>
          </cell>
          <cell r="J5230" t="str">
            <v>7C</v>
          </cell>
          <cell r="L5230" t="str">
            <v>IR</v>
          </cell>
        </row>
        <row r="5231">
          <cell r="A5231" t="str">
            <v>RCY</v>
          </cell>
          <cell r="D5231">
            <v>10</v>
          </cell>
          <cell r="G5231">
            <v>7.85</v>
          </cell>
          <cell r="J5231" t="str">
            <v>7C</v>
          </cell>
          <cell r="L5231" t="str">
            <v>IR</v>
          </cell>
        </row>
        <row r="5232">
          <cell r="A5232" t="str">
            <v>RCY</v>
          </cell>
          <cell r="D5232">
            <v>10</v>
          </cell>
          <cell r="G5232">
            <v>11.61</v>
          </cell>
          <cell r="J5232" t="str">
            <v>7C</v>
          </cell>
          <cell r="L5232" t="str">
            <v>IR</v>
          </cell>
        </row>
        <row r="5233">
          <cell r="A5233" t="str">
            <v>RCY</v>
          </cell>
          <cell r="D5233">
            <v>11</v>
          </cell>
          <cell r="G5233">
            <v>6.85</v>
          </cell>
          <cell r="J5233" t="str">
            <v>7C</v>
          </cell>
          <cell r="L5233" t="str">
            <v>IR</v>
          </cell>
        </row>
        <row r="5234">
          <cell r="A5234" t="str">
            <v>RCY</v>
          </cell>
          <cell r="D5234">
            <v>11</v>
          </cell>
          <cell r="G5234">
            <v>5.39</v>
          </cell>
          <cell r="J5234" t="str">
            <v>7C</v>
          </cell>
          <cell r="L5234" t="str">
            <v>IR</v>
          </cell>
        </row>
        <row r="5235">
          <cell r="A5235" t="str">
            <v>RCY</v>
          </cell>
          <cell r="D5235">
            <v>12</v>
          </cell>
          <cell r="G5235">
            <v>11.77</v>
          </cell>
          <cell r="J5235" t="str">
            <v>7C</v>
          </cell>
          <cell r="L5235" t="str">
            <v>IR</v>
          </cell>
        </row>
        <row r="5236">
          <cell r="A5236" t="str">
            <v>RCY</v>
          </cell>
          <cell r="D5236">
            <v>1</v>
          </cell>
          <cell r="G5236">
            <v>1.02</v>
          </cell>
          <cell r="J5236" t="str">
            <v>7B</v>
          </cell>
          <cell r="L5236" t="str">
            <v>IR</v>
          </cell>
        </row>
        <row r="5237">
          <cell r="A5237" t="str">
            <v>RCY</v>
          </cell>
          <cell r="D5237">
            <v>1</v>
          </cell>
          <cell r="G5237">
            <v>0.36</v>
          </cell>
          <cell r="J5237" t="str">
            <v>7B</v>
          </cell>
          <cell r="L5237" t="str">
            <v>IR</v>
          </cell>
        </row>
        <row r="5238">
          <cell r="A5238" t="str">
            <v>RCY</v>
          </cell>
          <cell r="D5238">
            <v>1</v>
          </cell>
          <cell r="G5238">
            <v>0.44</v>
          </cell>
          <cell r="J5238" t="str">
            <v>7B</v>
          </cell>
          <cell r="L5238" t="str">
            <v>IR</v>
          </cell>
        </row>
        <row r="5239">
          <cell r="A5239" t="str">
            <v>RCY</v>
          </cell>
          <cell r="D5239">
            <v>1</v>
          </cell>
          <cell r="G5239">
            <v>0.57999999999999996</v>
          </cell>
          <cell r="J5239" t="str">
            <v>7B</v>
          </cell>
          <cell r="L5239" t="str">
            <v>IR</v>
          </cell>
        </row>
        <row r="5240">
          <cell r="A5240" t="str">
            <v>RCY</v>
          </cell>
          <cell r="D5240">
            <v>1</v>
          </cell>
          <cell r="G5240">
            <v>0.26</v>
          </cell>
          <cell r="J5240" t="str">
            <v>7B</v>
          </cell>
          <cell r="L5240" t="str">
            <v>IR</v>
          </cell>
        </row>
        <row r="5241">
          <cell r="A5241" t="str">
            <v>RCY</v>
          </cell>
          <cell r="D5241">
            <v>1</v>
          </cell>
          <cell r="G5241">
            <v>0.91</v>
          </cell>
          <cell r="J5241" t="str">
            <v>7B</v>
          </cell>
          <cell r="L5241" t="str">
            <v>IR</v>
          </cell>
        </row>
        <row r="5242">
          <cell r="A5242" t="str">
            <v>RCY</v>
          </cell>
          <cell r="D5242">
            <v>1</v>
          </cell>
          <cell r="G5242">
            <v>0.85</v>
          </cell>
          <cell r="J5242" t="str">
            <v>7B</v>
          </cell>
          <cell r="L5242" t="str">
            <v>IR</v>
          </cell>
        </row>
        <row r="5243">
          <cell r="A5243" t="str">
            <v>RCY</v>
          </cell>
          <cell r="D5243">
            <v>1</v>
          </cell>
          <cell r="G5243">
            <v>1.1499999999999999</v>
          </cell>
          <cell r="J5243" t="str">
            <v>7B</v>
          </cell>
          <cell r="L5243" t="str">
            <v>IR</v>
          </cell>
        </row>
        <row r="5244">
          <cell r="A5244" t="str">
            <v>RCY</v>
          </cell>
          <cell r="D5244">
            <v>1</v>
          </cell>
          <cell r="G5244">
            <v>0.45</v>
          </cell>
          <cell r="J5244" t="str">
            <v>7B</v>
          </cell>
          <cell r="L5244" t="str">
            <v>IR</v>
          </cell>
        </row>
        <row r="5245">
          <cell r="A5245" t="str">
            <v>RCY</v>
          </cell>
          <cell r="D5245">
            <v>1</v>
          </cell>
          <cell r="G5245">
            <v>0.33</v>
          </cell>
          <cell r="J5245" t="str">
            <v>7B</v>
          </cell>
          <cell r="L5245" t="str">
            <v>IR</v>
          </cell>
        </row>
        <row r="5246">
          <cell r="A5246" t="str">
            <v>RCY</v>
          </cell>
          <cell r="D5246">
            <v>1</v>
          </cell>
          <cell r="G5246">
            <v>0.39</v>
          </cell>
          <cell r="J5246" t="str">
            <v>7B</v>
          </cell>
          <cell r="L5246" t="str">
            <v>IR</v>
          </cell>
        </row>
        <row r="5247">
          <cell r="A5247" t="str">
            <v>RCY</v>
          </cell>
          <cell r="D5247">
            <v>1</v>
          </cell>
          <cell r="G5247">
            <v>0.39</v>
          </cell>
          <cell r="J5247" t="str">
            <v>7B</v>
          </cell>
          <cell r="L5247" t="str">
            <v>IR</v>
          </cell>
        </row>
        <row r="5248">
          <cell r="A5248" t="str">
            <v>RCY</v>
          </cell>
          <cell r="D5248">
            <v>1</v>
          </cell>
          <cell r="G5248">
            <v>0.26</v>
          </cell>
          <cell r="J5248" t="str">
            <v>7B</v>
          </cell>
          <cell r="L5248" t="str">
            <v>IR</v>
          </cell>
        </row>
        <row r="5249">
          <cell r="A5249" t="str">
            <v>RCY</v>
          </cell>
          <cell r="D5249">
            <v>1</v>
          </cell>
          <cell r="G5249">
            <v>0.35</v>
          </cell>
          <cell r="J5249" t="str">
            <v>7B</v>
          </cell>
          <cell r="L5249" t="str">
            <v>IR</v>
          </cell>
        </row>
        <row r="5250">
          <cell r="A5250" t="str">
            <v>RCY</v>
          </cell>
          <cell r="D5250">
            <v>1</v>
          </cell>
          <cell r="G5250">
            <v>0.41</v>
          </cell>
          <cell r="J5250" t="str">
            <v>7B</v>
          </cell>
          <cell r="L5250" t="str">
            <v>IR</v>
          </cell>
        </row>
        <row r="5251">
          <cell r="A5251" t="str">
            <v>RCY</v>
          </cell>
          <cell r="D5251">
            <v>1</v>
          </cell>
          <cell r="G5251">
            <v>0.19</v>
          </cell>
          <cell r="J5251" t="str">
            <v>7B</v>
          </cell>
          <cell r="L5251" t="str">
            <v>IR</v>
          </cell>
        </row>
        <row r="5252">
          <cell r="A5252" t="str">
            <v>RCY</v>
          </cell>
          <cell r="D5252">
            <v>1</v>
          </cell>
          <cell r="G5252">
            <v>0.21</v>
          </cell>
          <cell r="J5252" t="str">
            <v>7B</v>
          </cell>
          <cell r="L5252" t="str">
            <v>IR</v>
          </cell>
        </row>
        <row r="5253">
          <cell r="A5253" t="str">
            <v>RCY</v>
          </cell>
          <cell r="D5253">
            <v>1</v>
          </cell>
          <cell r="G5253">
            <v>0.17</v>
          </cell>
          <cell r="J5253" t="str">
            <v>7B</v>
          </cell>
          <cell r="L5253" t="str">
            <v>IR</v>
          </cell>
        </row>
        <row r="5254">
          <cell r="A5254" t="str">
            <v>RCY</v>
          </cell>
          <cell r="D5254">
            <v>2</v>
          </cell>
          <cell r="G5254">
            <v>0.27</v>
          </cell>
          <cell r="J5254" t="str">
            <v>7B</v>
          </cell>
          <cell r="L5254" t="str">
            <v>IR</v>
          </cell>
        </row>
        <row r="5255">
          <cell r="A5255" t="str">
            <v>RCY</v>
          </cell>
          <cell r="D5255">
            <v>2</v>
          </cell>
          <cell r="G5255">
            <v>0.38</v>
          </cell>
          <cell r="J5255" t="str">
            <v>7B</v>
          </cell>
          <cell r="L5255" t="str">
            <v>IR</v>
          </cell>
        </row>
        <row r="5256">
          <cell r="A5256" t="str">
            <v>RCY</v>
          </cell>
          <cell r="D5256">
            <v>2</v>
          </cell>
          <cell r="G5256">
            <v>0.59</v>
          </cell>
          <cell r="J5256" t="str">
            <v>7B</v>
          </cell>
          <cell r="L5256" t="str">
            <v>IR</v>
          </cell>
        </row>
        <row r="5257">
          <cell r="A5257" t="str">
            <v>RCY</v>
          </cell>
          <cell r="D5257">
            <v>2</v>
          </cell>
          <cell r="G5257">
            <v>0.64</v>
          </cell>
          <cell r="J5257" t="str">
            <v>7B</v>
          </cell>
          <cell r="L5257" t="str">
            <v>IR</v>
          </cell>
        </row>
        <row r="5258">
          <cell r="A5258" t="str">
            <v>RCY</v>
          </cell>
          <cell r="D5258">
            <v>2</v>
          </cell>
          <cell r="G5258">
            <v>0.05</v>
          </cell>
          <cell r="J5258" t="str">
            <v>7B</v>
          </cell>
          <cell r="L5258" t="str">
            <v>IR</v>
          </cell>
        </row>
        <row r="5259">
          <cell r="A5259" t="str">
            <v>RCY</v>
          </cell>
          <cell r="D5259">
            <v>2</v>
          </cell>
          <cell r="G5259">
            <v>0.1</v>
          </cell>
          <cell r="J5259" t="str">
            <v>7B</v>
          </cell>
          <cell r="L5259" t="str">
            <v>IR</v>
          </cell>
        </row>
        <row r="5260">
          <cell r="A5260" t="str">
            <v>RCY</v>
          </cell>
          <cell r="D5260">
            <v>2</v>
          </cell>
          <cell r="G5260">
            <v>0.25</v>
          </cell>
          <cell r="J5260" t="str">
            <v>7B</v>
          </cell>
          <cell r="L5260" t="str">
            <v>IR</v>
          </cell>
        </row>
        <row r="5261">
          <cell r="A5261" t="str">
            <v>RCY</v>
          </cell>
          <cell r="D5261">
            <v>2</v>
          </cell>
          <cell r="G5261">
            <v>0.04</v>
          </cell>
          <cell r="J5261" t="str">
            <v>7B</v>
          </cell>
          <cell r="L5261" t="str">
            <v>IR</v>
          </cell>
        </row>
        <row r="5262">
          <cell r="A5262" t="str">
            <v>RCY</v>
          </cell>
          <cell r="D5262">
            <v>2</v>
          </cell>
          <cell r="G5262">
            <v>0.46</v>
          </cell>
          <cell r="J5262" t="str">
            <v>7B</v>
          </cell>
          <cell r="L5262" t="str">
            <v>IR</v>
          </cell>
        </row>
        <row r="5263">
          <cell r="A5263" t="str">
            <v>RCY</v>
          </cell>
          <cell r="D5263">
            <v>2</v>
          </cell>
          <cell r="G5263">
            <v>1.06</v>
          </cell>
          <cell r="J5263" t="str">
            <v>7B</v>
          </cell>
          <cell r="L5263" t="str">
            <v>IR</v>
          </cell>
        </row>
        <row r="5264">
          <cell r="A5264" t="str">
            <v>RCY</v>
          </cell>
          <cell r="D5264">
            <v>2</v>
          </cell>
          <cell r="G5264">
            <v>0.69</v>
          </cell>
          <cell r="J5264" t="str">
            <v>7B</v>
          </cell>
          <cell r="L5264" t="str">
            <v>IR</v>
          </cell>
        </row>
        <row r="5265">
          <cell r="A5265" t="str">
            <v>RCY</v>
          </cell>
          <cell r="D5265">
            <v>2</v>
          </cell>
          <cell r="G5265">
            <v>0.42</v>
          </cell>
          <cell r="J5265" t="str">
            <v>7B</v>
          </cell>
          <cell r="L5265" t="str">
            <v>IR</v>
          </cell>
        </row>
        <row r="5266">
          <cell r="A5266" t="str">
            <v>RCY</v>
          </cell>
          <cell r="D5266">
            <v>2</v>
          </cell>
          <cell r="G5266">
            <v>7.0000000000000007E-2</v>
          </cell>
          <cell r="J5266" t="str">
            <v>7B</v>
          </cell>
          <cell r="L5266" t="str">
            <v>IR</v>
          </cell>
        </row>
        <row r="5267">
          <cell r="A5267" t="str">
            <v>RCY</v>
          </cell>
          <cell r="D5267">
            <v>2</v>
          </cell>
          <cell r="G5267">
            <v>0.12</v>
          </cell>
          <cell r="J5267" t="str">
            <v>7B</v>
          </cell>
          <cell r="L5267" t="str">
            <v>IR</v>
          </cell>
        </row>
        <row r="5268">
          <cell r="A5268" t="str">
            <v>RCY</v>
          </cell>
          <cell r="D5268">
            <v>3</v>
          </cell>
          <cell r="G5268">
            <v>0.41</v>
          </cell>
          <cell r="J5268" t="str">
            <v>7B</v>
          </cell>
          <cell r="L5268" t="str">
            <v>IR</v>
          </cell>
        </row>
        <row r="5269">
          <cell r="A5269" t="str">
            <v>RCY</v>
          </cell>
          <cell r="D5269">
            <v>3</v>
          </cell>
          <cell r="G5269">
            <v>0.18</v>
          </cell>
          <cell r="J5269" t="str">
            <v>7B</v>
          </cell>
          <cell r="L5269" t="str">
            <v>IR</v>
          </cell>
        </row>
        <row r="5270">
          <cell r="A5270" t="str">
            <v>RCY</v>
          </cell>
          <cell r="D5270">
            <v>3</v>
          </cell>
          <cell r="G5270">
            <v>0.04</v>
          </cell>
          <cell r="J5270" t="str">
            <v>7B</v>
          </cell>
          <cell r="L5270" t="str">
            <v>IR</v>
          </cell>
        </row>
        <row r="5271">
          <cell r="A5271" t="str">
            <v>RCY</v>
          </cell>
          <cell r="D5271">
            <v>3</v>
          </cell>
          <cell r="G5271">
            <v>0.24</v>
          </cell>
          <cell r="J5271" t="str">
            <v>7B</v>
          </cell>
          <cell r="L5271" t="str">
            <v>IR</v>
          </cell>
        </row>
        <row r="5272">
          <cell r="A5272" t="str">
            <v>RCY</v>
          </cell>
          <cell r="D5272">
            <v>3</v>
          </cell>
          <cell r="G5272">
            <v>0.37</v>
          </cell>
          <cell r="J5272" t="str">
            <v>7B</v>
          </cell>
          <cell r="L5272" t="str">
            <v>IR</v>
          </cell>
        </row>
        <row r="5273">
          <cell r="A5273" t="str">
            <v>RCY</v>
          </cell>
          <cell r="D5273">
            <v>3</v>
          </cell>
          <cell r="G5273">
            <v>1.25</v>
          </cell>
          <cell r="J5273" t="str">
            <v>7B</v>
          </cell>
          <cell r="L5273" t="str">
            <v>IR</v>
          </cell>
        </row>
        <row r="5274">
          <cell r="A5274" t="str">
            <v>RCY</v>
          </cell>
          <cell r="D5274">
            <v>3</v>
          </cell>
          <cell r="G5274">
            <v>0.11</v>
          </cell>
          <cell r="J5274" t="str">
            <v>7B</v>
          </cell>
          <cell r="L5274" t="str">
            <v>IR</v>
          </cell>
        </row>
        <row r="5275">
          <cell r="A5275" t="str">
            <v>RCY</v>
          </cell>
          <cell r="D5275">
            <v>3</v>
          </cell>
          <cell r="G5275">
            <v>0.23</v>
          </cell>
          <cell r="J5275" t="str">
            <v>7B</v>
          </cell>
          <cell r="L5275" t="str">
            <v>IR</v>
          </cell>
        </row>
        <row r="5276">
          <cell r="A5276" t="str">
            <v>RCY</v>
          </cell>
          <cell r="D5276">
            <v>3</v>
          </cell>
          <cell r="G5276">
            <v>0.01</v>
          </cell>
          <cell r="J5276" t="str">
            <v>7B</v>
          </cell>
          <cell r="L5276" t="str">
            <v>IR</v>
          </cell>
        </row>
        <row r="5277">
          <cell r="A5277" t="str">
            <v>RCY</v>
          </cell>
          <cell r="D5277">
            <v>3</v>
          </cell>
          <cell r="G5277">
            <v>0.56999999999999995</v>
          </cell>
          <cell r="J5277" t="str">
            <v>7B</v>
          </cell>
          <cell r="L5277" t="str">
            <v>IR</v>
          </cell>
        </row>
        <row r="5278">
          <cell r="A5278" t="str">
            <v>RCY</v>
          </cell>
          <cell r="D5278">
            <v>3</v>
          </cell>
          <cell r="G5278">
            <v>0.41</v>
          </cell>
          <cell r="J5278" t="str">
            <v>7B</v>
          </cell>
          <cell r="L5278" t="str">
            <v>IR</v>
          </cell>
        </row>
        <row r="5279">
          <cell r="A5279" t="str">
            <v>RCY</v>
          </cell>
          <cell r="D5279">
            <v>3</v>
          </cell>
          <cell r="G5279">
            <v>0.11</v>
          </cell>
          <cell r="J5279" t="str">
            <v>7B</v>
          </cell>
          <cell r="L5279" t="str">
            <v>IR</v>
          </cell>
        </row>
        <row r="5280">
          <cell r="A5280" t="str">
            <v>RCY</v>
          </cell>
          <cell r="D5280">
            <v>3</v>
          </cell>
          <cell r="G5280">
            <v>0.24</v>
          </cell>
          <cell r="J5280" t="str">
            <v>7B</v>
          </cell>
          <cell r="L5280" t="str">
            <v>IR</v>
          </cell>
        </row>
        <row r="5281">
          <cell r="A5281" t="str">
            <v>RCY</v>
          </cell>
          <cell r="D5281">
            <v>4</v>
          </cell>
          <cell r="G5281">
            <v>0.13</v>
          </cell>
          <cell r="J5281" t="str">
            <v>7B</v>
          </cell>
          <cell r="L5281" t="str">
            <v>IR</v>
          </cell>
        </row>
        <row r="5282">
          <cell r="A5282" t="str">
            <v>RCY</v>
          </cell>
          <cell r="D5282">
            <v>4</v>
          </cell>
          <cell r="G5282">
            <v>0.22</v>
          </cell>
          <cell r="J5282" t="str">
            <v>7B</v>
          </cell>
          <cell r="L5282" t="str">
            <v>IR</v>
          </cell>
        </row>
        <row r="5283">
          <cell r="A5283" t="str">
            <v>RCY</v>
          </cell>
          <cell r="D5283">
            <v>4</v>
          </cell>
          <cell r="G5283">
            <v>0.38</v>
          </cell>
          <cell r="J5283" t="str">
            <v>7B</v>
          </cell>
          <cell r="L5283" t="str">
            <v>IR</v>
          </cell>
        </row>
        <row r="5284">
          <cell r="A5284" t="str">
            <v>RCY</v>
          </cell>
          <cell r="D5284">
            <v>4</v>
          </cell>
          <cell r="G5284">
            <v>0.12</v>
          </cell>
          <cell r="J5284" t="str">
            <v>7B</v>
          </cell>
          <cell r="L5284" t="str">
            <v>IR</v>
          </cell>
        </row>
        <row r="5285">
          <cell r="A5285" t="str">
            <v>RCY</v>
          </cell>
          <cell r="D5285">
            <v>4</v>
          </cell>
          <cell r="G5285">
            <v>0.21</v>
          </cell>
          <cell r="J5285" t="str">
            <v>7B</v>
          </cell>
          <cell r="L5285" t="str">
            <v>IR</v>
          </cell>
        </row>
        <row r="5286">
          <cell r="A5286" t="str">
            <v>RCY</v>
          </cell>
          <cell r="D5286">
            <v>4</v>
          </cell>
          <cell r="G5286">
            <v>0.2</v>
          </cell>
          <cell r="J5286" t="str">
            <v>7B</v>
          </cell>
          <cell r="L5286" t="str">
            <v>IR</v>
          </cell>
        </row>
        <row r="5287">
          <cell r="A5287" t="str">
            <v>RCY</v>
          </cell>
          <cell r="D5287">
            <v>4</v>
          </cell>
          <cell r="G5287">
            <v>0.14000000000000001</v>
          </cell>
          <cell r="J5287" t="str">
            <v>7B</v>
          </cell>
          <cell r="L5287" t="str">
            <v>IR</v>
          </cell>
        </row>
        <row r="5288">
          <cell r="A5288" t="str">
            <v>RCY</v>
          </cell>
          <cell r="D5288">
            <v>4</v>
          </cell>
          <cell r="G5288">
            <v>0.45</v>
          </cell>
          <cell r="J5288" t="str">
            <v>7B</v>
          </cell>
          <cell r="L5288" t="str">
            <v>IR</v>
          </cell>
        </row>
        <row r="5289">
          <cell r="A5289" t="str">
            <v>RCY</v>
          </cell>
          <cell r="D5289">
            <v>4</v>
          </cell>
          <cell r="G5289">
            <v>7.0000000000000007E-2</v>
          </cell>
          <cell r="J5289" t="str">
            <v>7B</v>
          </cell>
          <cell r="L5289" t="str">
            <v>IR</v>
          </cell>
        </row>
        <row r="5290">
          <cell r="A5290" t="str">
            <v>RCY</v>
          </cell>
          <cell r="D5290">
            <v>4</v>
          </cell>
          <cell r="G5290">
            <v>0.15</v>
          </cell>
          <cell r="J5290" t="str">
            <v>7B</v>
          </cell>
          <cell r="L5290" t="str">
            <v>IR</v>
          </cell>
        </row>
        <row r="5291">
          <cell r="A5291" t="str">
            <v>RCY</v>
          </cell>
          <cell r="D5291">
            <v>4</v>
          </cell>
          <cell r="G5291">
            <v>0.06</v>
          </cell>
          <cell r="J5291" t="str">
            <v>7B</v>
          </cell>
          <cell r="L5291" t="str">
            <v>IR</v>
          </cell>
        </row>
        <row r="5292">
          <cell r="A5292" t="str">
            <v>RCY</v>
          </cell>
          <cell r="D5292">
            <v>5</v>
          </cell>
          <cell r="G5292">
            <v>0.33</v>
          </cell>
          <cell r="J5292" t="str">
            <v>7B</v>
          </cell>
          <cell r="L5292" t="str">
            <v>IR</v>
          </cell>
        </row>
        <row r="5293">
          <cell r="A5293" t="str">
            <v>RCY</v>
          </cell>
          <cell r="D5293">
            <v>5</v>
          </cell>
          <cell r="G5293">
            <v>0.27</v>
          </cell>
          <cell r="J5293" t="str">
            <v>7B</v>
          </cell>
          <cell r="L5293" t="str">
            <v>IR</v>
          </cell>
        </row>
        <row r="5294">
          <cell r="A5294" t="str">
            <v>RCY</v>
          </cell>
          <cell r="D5294">
            <v>5</v>
          </cell>
          <cell r="G5294">
            <v>0.4</v>
          </cell>
          <cell r="J5294" t="str">
            <v>7B</v>
          </cell>
          <cell r="L5294" t="str">
            <v>IR</v>
          </cell>
        </row>
        <row r="5295">
          <cell r="A5295" t="str">
            <v>RCY</v>
          </cell>
          <cell r="D5295">
            <v>5</v>
          </cell>
          <cell r="G5295">
            <v>0.18</v>
          </cell>
          <cell r="J5295" t="str">
            <v>7B</v>
          </cell>
          <cell r="L5295" t="str">
            <v>IR</v>
          </cell>
        </row>
        <row r="5296">
          <cell r="A5296" t="str">
            <v>RCY</v>
          </cell>
          <cell r="D5296">
            <v>5</v>
          </cell>
          <cell r="G5296">
            <v>0.26</v>
          </cell>
          <cell r="J5296" t="str">
            <v>7B</v>
          </cell>
          <cell r="L5296" t="str">
            <v>IR</v>
          </cell>
        </row>
        <row r="5297">
          <cell r="A5297" t="str">
            <v>RCY</v>
          </cell>
          <cell r="D5297">
            <v>5</v>
          </cell>
          <cell r="G5297">
            <v>0.17</v>
          </cell>
          <cell r="J5297" t="str">
            <v>7B</v>
          </cell>
          <cell r="L5297" t="str">
            <v>IR</v>
          </cell>
        </row>
        <row r="5298">
          <cell r="A5298" t="str">
            <v>RCY</v>
          </cell>
          <cell r="D5298">
            <v>5</v>
          </cell>
          <cell r="G5298">
            <v>0.38</v>
          </cell>
          <cell r="J5298" t="str">
            <v>7B</v>
          </cell>
          <cell r="L5298" t="str">
            <v>IR</v>
          </cell>
        </row>
        <row r="5299">
          <cell r="A5299" t="str">
            <v>RCY</v>
          </cell>
          <cell r="D5299">
            <v>5</v>
          </cell>
          <cell r="G5299">
            <v>0.25</v>
          </cell>
          <cell r="J5299" t="str">
            <v>7B</v>
          </cell>
          <cell r="L5299" t="str">
            <v>IR</v>
          </cell>
        </row>
        <row r="5300">
          <cell r="A5300" t="str">
            <v>RCY</v>
          </cell>
          <cell r="D5300">
            <v>5</v>
          </cell>
          <cell r="G5300">
            <v>0.18</v>
          </cell>
          <cell r="J5300" t="str">
            <v>7B</v>
          </cell>
          <cell r="L5300" t="str">
            <v>IR</v>
          </cell>
        </row>
        <row r="5301">
          <cell r="A5301" t="str">
            <v>RCY</v>
          </cell>
          <cell r="D5301">
            <v>5</v>
          </cell>
          <cell r="G5301">
            <v>0.17</v>
          </cell>
          <cell r="J5301" t="str">
            <v>7B</v>
          </cell>
          <cell r="L5301" t="str">
            <v>IR</v>
          </cell>
        </row>
        <row r="5302">
          <cell r="A5302" t="str">
            <v>RCY</v>
          </cell>
          <cell r="D5302">
            <v>5</v>
          </cell>
          <cell r="G5302">
            <v>0.14000000000000001</v>
          </cell>
          <cell r="J5302" t="str">
            <v>7B</v>
          </cell>
          <cell r="L5302" t="str">
            <v>IR</v>
          </cell>
        </row>
        <row r="5303">
          <cell r="A5303" t="str">
            <v>RCY</v>
          </cell>
          <cell r="D5303">
            <v>5</v>
          </cell>
          <cell r="G5303">
            <v>0.56999999999999995</v>
          </cell>
          <cell r="J5303" t="str">
            <v>7B</v>
          </cell>
          <cell r="L5303" t="str">
            <v>IR</v>
          </cell>
        </row>
        <row r="5304">
          <cell r="A5304" t="str">
            <v>RCY</v>
          </cell>
          <cell r="D5304">
            <v>6</v>
          </cell>
          <cell r="G5304">
            <v>0.1</v>
          </cell>
          <cell r="J5304" t="str">
            <v>7B</v>
          </cell>
          <cell r="L5304" t="str">
            <v>IR</v>
          </cell>
        </row>
        <row r="5305">
          <cell r="A5305" t="str">
            <v>RCY</v>
          </cell>
          <cell r="D5305">
            <v>6</v>
          </cell>
          <cell r="G5305">
            <v>0.39</v>
          </cell>
          <cell r="J5305" t="str">
            <v>7B</v>
          </cell>
          <cell r="L5305" t="str">
            <v>IR</v>
          </cell>
        </row>
        <row r="5306">
          <cell r="A5306" t="str">
            <v>RCY</v>
          </cell>
          <cell r="D5306">
            <v>6</v>
          </cell>
          <cell r="G5306">
            <v>0.24</v>
          </cell>
          <cell r="J5306" t="str">
            <v>7B</v>
          </cell>
          <cell r="L5306" t="str">
            <v>IR</v>
          </cell>
        </row>
        <row r="5307">
          <cell r="A5307" t="str">
            <v>RCY</v>
          </cell>
          <cell r="D5307">
            <v>6</v>
          </cell>
          <cell r="G5307">
            <v>0.11</v>
          </cell>
          <cell r="J5307" t="str">
            <v>7B</v>
          </cell>
          <cell r="L5307" t="str">
            <v>IR</v>
          </cell>
        </row>
        <row r="5308">
          <cell r="A5308" t="str">
            <v>RCY</v>
          </cell>
          <cell r="D5308">
            <v>6</v>
          </cell>
          <cell r="G5308">
            <v>1.32</v>
          </cell>
          <cell r="J5308" t="str">
            <v>7B</v>
          </cell>
          <cell r="L5308" t="str">
            <v>IR</v>
          </cell>
        </row>
        <row r="5309">
          <cell r="A5309" t="str">
            <v>RCY</v>
          </cell>
          <cell r="D5309">
            <v>6</v>
          </cell>
          <cell r="G5309">
            <v>0.36</v>
          </cell>
          <cell r="J5309" t="str">
            <v>7B</v>
          </cell>
          <cell r="L5309" t="str">
            <v>IR</v>
          </cell>
        </row>
        <row r="5310">
          <cell r="A5310" t="str">
            <v>RCY</v>
          </cell>
          <cell r="D5310">
            <v>6</v>
          </cell>
          <cell r="G5310">
            <v>0.21</v>
          </cell>
          <cell r="J5310" t="str">
            <v>7B</v>
          </cell>
          <cell r="L5310" t="str">
            <v>IR</v>
          </cell>
        </row>
        <row r="5311">
          <cell r="A5311" t="str">
            <v>RCY</v>
          </cell>
          <cell r="D5311">
            <v>6</v>
          </cell>
          <cell r="G5311">
            <v>0.23</v>
          </cell>
          <cell r="J5311" t="str">
            <v>7B</v>
          </cell>
          <cell r="L5311" t="str">
            <v>IR</v>
          </cell>
        </row>
        <row r="5312">
          <cell r="A5312" t="str">
            <v>RCY</v>
          </cell>
          <cell r="D5312">
            <v>6</v>
          </cell>
          <cell r="G5312">
            <v>0.14000000000000001</v>
          </cell>
          <cell r="J5312" t="str">
            <v>7B</v>
          </cell>
          <cell r="L5312" t="str">
            <v>IR</v>
          </cell>
        </row>
        <row r="5313">
          <cell r="A5313" t="str">
            <v>RCY</v>
          </cell>
          <cell r="D5313">
            <v>6</v>
          </cell>
          <cell r="G5313">
            <v>0.26</v>
          </cell>
          <cell r="J5313" t="str">
            <v>7B</v>
          </cell>
          <cell r="L5313" t="str">
            <v>IR</v>
          </cell>
        </row>
        <row r="5314">
          <cell r="A5314" t="str">
            <v>RCY</v>
          </cell>
          <cell r="D5314">
            <v>6</v>
          </cell>
          <cell r="G5314">
            <v>0.19</v>
          </cell>
          <cell r="J5314" t="str">
            <v>7B</v>
          </cell>
          <cell r="L5314" t="str">
            <v>IR</v>
          </cell>
        </row>
        <row r="5315">
          <cell r="A5315" t="str">
            <v>RCY</v>
          </cell>
          <cell r="D5315">
            <v>6</v>
          </cell>
          <cell r="G5315">
            <v>0.34</v>
          </cell>
          <cell r="J5315" t="str">
            <v>7B</v>
          </cell>
          <cell r="L5315" t="str">
            <v>IR</v>
          </cell>
        </row>
        <row r="5316">
          <cell r="A5316" t="str">
            <v>RCY</v>
          </cell>
          <cell r="D5316">
            <v>6</v>
          </cell>
          <cell r="G5316">
            <v>1.31</v>
          </cell>
          <cell r="J5316" t="str">
            <v>7B</v>
          </cell>
          <cell r="L5316" t="str">
            <v>IR</v>
          </cell>
        </row>
        <row r="5317">
          <cell r="A5317" t="str">
            <v>RCY</v>
          </cell>
          <cell r="D5317">
            <v>7</v>
          </cell>
          <cell r="G5317">
            <v>0.4</v>
          </cell>
          <cell r="J5317" t="str">
            <v>7B</v>
          </cell>
          <cell r="L5317" t="str">
            <v>IR</v>
          </cell>
        </row>
        <row r="5318">
          <cell r="A5318" t="str">
            <v>RCY</v>
          </cell>
          <cell r="D5318">
            <v>7</v>
          </cell>
          <cell r="G5318">
            <v>0.37</v>
          </cell>
          <cell r="J5318" t="str">
            <v>7B</v>
          </cell>
          <cell r="L5318" t="str">
            <v>IR</v>
          </cell>
        </row>
        <row r="5319">
          <cell r="A5319" t="str">
            <v>RCY</v>
          </cell>
          <cell r="D5319">
            <v>7</v>
          </cell>
          <cell r="G5319">
            <v>0.24</v>
          </cell>
          <cell r="J5319" t="str">
            <v>7B</v>
          </cell>
          <cell r="L5319" t="str">
            <v>IR</v>
          </cell>
        </row>
        <row r="5320">
          <cell r="A5320" t="str">
            <v>RCY</v>
          </cell>
          <cell r="D5320">
            <v>7</v>
          </cell>
          <cell r="G5320">
            <v>0.44</v>
          </cell>
          <cell r="J5320" t="str">
            <v>7B</v>
          </cell>
          <cell r="L5320" t="str">
            <v>IR</v>
          </cell>
        </row>
        <row r="5321">
          <cell r="A5321" t="str">
            <v>RCY</v>
          </cell>
          <cell r="D5321">
            <v>7</v>
          </cell>
          <cell r="G5321">
            <v>0.75</v>
          </cell>
          <cell r="J5321" t="str">
            <v>7B</v>
          </cell>
          <cell r="L5321" t="str">
            <v>IR</v>
          </cell>
        </row>
        <row r="5322">
          <cell r="A5322" t="str">
            <v>RCY</v>
          </cell>
          <cell r="D5322">
            <v>7</v>
          </cell>
          <cell r="G5322">
            <v>0.33</v>
          </cell>
          <cell r="J5322" t="str">
            <v>7B</v>
          </cell>
          <cell r="L5322" t="str">
            <v>IR</v>
          </cell>
        </row>
        <row r="5323">
          <cell r="A5323" t="str">
            <v>RCY</v>
          </cell>
          <cell r="D5323">
            <v>7</v>
          </cell>
          <cell r="G5323">
            <v>0.5</v>
          </cell>
          <cell r="J5323" t="str">
            <v>7B</v>
          </cell>
          <cell r="L5323" t="str">
            <v>IR</v>
          </cell>
        </row>
        <row r="5324">
          <cell r="A5324" t="str">
            <v>RCY</v>
          </cell>
          <cell r="D5324">
            <v>7</v>
          </cell>
          <cell r="G5324">
            <v>0.33</v>
          </cell>
          <cell r="J5324" t="str">
            <v>7B</v>
          </cell>
          <cell r="L5324" t="str">
            <v>IR</v>
          </cell>
        </row>
        <row r="5325">
          <cell r="A5325" t="str">
            <v>RCY</v>
          </cell>
          <cell r="D5325">
            <v>7</v>
          </cell>
          <cell r="G5325">
            <v>0.39</v>
          </cell>
          <cell r="J5325" t="str">
            <v>7B</v>
          </cell>
          <cell r="L5325" t="str">
            <v>IR</v>
          </cell>
        </row>
        <row r="5326">
          <cell r="A5326" t="str">
            <v>RCY</v>
          </cell>
          <cell r="D5326">
            <v>7</v>
          </cell>
          <cell r="G5326">
            <v>0.87</v>
          </cell>
          <cell r="J5326" t="str">
            <v>7B</v>
          </cell>
          <cell r="L5326" t="str">
            <v>IR</v>
          </cell>
        </row>
        <row r="5327">
          <cell r="A5327" t="str">
            <v>RCY</v>
          </cell>
          <cell r="D5327">
            <v>7</v>
          </cell>
          <cell r="G5327">
            <v>0.38</v>
          </cell>
          <cell r="J5327" t="str">
            <v>7B</v>
          </cell>
          <cell r="L5327" t="str">
            <v>IR</v>
          </cell>
        </row>
        <row r="5328">
          <cell r="A5328" t="str">
            <v>RCY</v>
          </cell>
          <cell r="D5328">
            <v>7</v>
          </cell>
          <cell r="G5328">
            <v>0.47</v>
          </cell>
          <cell r="J5328" t="str">
            <v>7B</v>
          </cell>
          <cell r="L5328" t="str">
            <v>IR</v>
          </cell>
        </row>
        <row r="5329">
          <cell r="A5329" t="str">
            <v>RCY</v>
          </cell>
          <cell r="D5329">
            <v>7</v>
          </cell>
          <cell r="G5329">
            <v>0.3</v>
          </cell>
          <cell r="J5329" t="str">
            <v>7B</v>
          </cell>
          <cell r="L5329" t="str">
            <v>IR</v>
          </cell>
        </row>
        <row r="5330">
          <cell r="A5330" t="str">
            <v>RCY</v>
          </cell>
          <cell r="D5330">
            <v>7</v>
          </cell>
          <cell r="G5330">
            <v>0.33</v>
          </cell>
          <cell r="J5330" t="str">
            <v>7B</v>
          </cell>
          <cell r="L5330" t="str">
            <v>IR</v>
          </cell>
        </row>
        <row r="5331">
          <cell r="A5331" t="str">
            <v>RCY</v>
          </cell>
          <cell r="D5331">
            <v>8</v>
          </cell>
          <cell r="G5331">
            <v>0.46</v>
          </cell>
          <cell r="J5331" t="str">
            <v>7B</v>
          </cell>
          <cell r="L5331" t="str">
            <v>IR</v>
          </cell>
        </row>
        <row r="5332">
          <cell r="A5332" t="str">
            <v>RCY</v>
          </cell>
          <cell r="D5332">
            <v>1</v>
          </cell>
          <cell r="G5332">
            <v>1.39</v>
          </cell>
          <cell r="J5332" t="str">
            <v>7B</v>
          </cell>
          <cell r="L5332" t="str">
            <v>IR</v>
          </cell>
        </row>
        <row r="5333">
          <cell r="A5333" t="str">
            <v>RCY</v>
          </cell>
          <cell r="D5333">
            <v>1</v>
          </cell>
          <cell r="G5333">
            <v>1.34</v>
          </cell>
          <cell r="J5333" t="str">
            <v>7B</v>
          </cell>
          <cell r="L5333" t="str">
            <v>IR</v>
          </cell>
        </row>
        <row r="5334">
          <cell r="A5334" t="str">
            <v>RCY</v>
          </cell>
          <cell r="D5334">
            <v>1</v>
          </cell>
          <cell r="G5334">
            <v>0.23</v>
          </cell>
          <cell r="J5334" t="str">
            <v>7B</v>
          </cell>
          <cell r="L5334" t="str">
            <v>IR</v>
          </cell>
        </row>
        <row r="5335">
          <cell r="A5335" t="str">
            <v>RCY</v>
          </cell>
          <cell r="D5335">
            <v>1</v>
          </cell>
          <cell r="G5335">
            <v>0.7</v>
          </cell>
          <cell r="J5335" t="str">
            <v>7B</v>
          </cell>
          <cell r="L5335" t="str">
            <v>IR</v>
          </cell>
        </row>
        <row r="5336">
          <cell r="A5336" t="str">
            <v>RCY</v>
          </cell>
          <cell r="D5336">
            <v>2</v>
          </cell>
          <cell r="G5336">
            <v>0.64</v>
          </cell>
          <cell r="J5336" t="str">
            <v>7B</v>
          </cell>
          <cell r="L5336" t="str">
            <v>IR</v>
          </cell>
        </row>
        <row r="5337">
          <cell r="A5337" t="str">
            <v>RCY</v>
          </cell>
          <cell r="D5337">
            <v>2</v>
          </cell>
          <cell r="G5337">
            <v>0.74</v>
          </cell>
          <cell r="J5337" t="str">
            <v>7B</v>
          </cell>
          <cell r="L5337" t="str">
            <v>IR</v>
          </cell>
        </row>
        <row r="5338">
          <cell r="A5338" t="str">
            <v>RCY</v>
          </cell>
          <cell r="D5338">
            <v>2</v>
          </cell>
          <cell r="G5338">
            <v>0.67</v>
          </cell>
          <cell r="J5338" t="str">
            <v>7B</v>
          </cell>
          <cell r="L5338" t="str">
            <v>IR</v>
          </cell>
        </row>
        <row r="5339">
          <cell r="A5339" t="str">
            <v>RCY</v>
          </cell>
          <cell r="D5339">
            <v>2</v>
          </cell>
          <cell r="G5339">
            <v>0.57999999999999996</v>
          </cell>
          <cell r="J5339" t="str">
            <v>7B</v>
          </cell>
          <cell r="L5339" t="str">
            <v>IR</v>
          </cell>
        </row>
        <row r="5340">
          <cell r="A5340" t="str">
            <v>RCY</v>
          </cell>
          <cell r="D5340">
            <v>3</v>
          </cell>
          <cell r="G5340">
            <v>0.97</v>
          </cell>
          <cell r="J5340" t="str">
            <v>7B</v>
          </cell>
          <cell r="L5340" t="str">
            <v>IR</v>
          </cell>
        </row>
        <row r="5341">
          <cell r="A5341" t="str">
            <v>RCY</v>
          </cell>
          <cell r="D5341">
            <v>3</v>
          </cell>
          <cell r="G5341">
            <v>0.66</v>
          </cell>
          <cell r="J5341" t="str">
            <v>7B</v>
          </cell>
          <cell r="L5341" t="str">
            <v>IR</v>
          </cell>
        </row>
        <row r="5342">
          <cell r="A5342" t="str">
            <v>RCY</v>
          </cell>
          <cell r="D5342">
            <v>3</v>
          </cell>
          <cell r="G5342">
            <v>0.84</v>
          </cell>
          <cell r="J5342" t="str">
            <v>7B</v>
          </cell>
          <cell r="L5342" t="str">
            <v>IR</v>
          </cell>
        </row>
        <row r="5343">
          <cell r="A5343" t="str">
            <v>RCY</v>
          </cell>
          <cell r="D5343">
            <v>3</v>
          </cell>
          <cell r="G5343">
            <v>1.2</v>
          </cell>
          <cell r="J5343" t="str">
            <v>7B</v>
          </cell>
          <cell r="L5343" t="str">
            <v>IR</v>
          </cell>
        </row>
        <row r="5344">
          <cell r="A5344" t="str">
            <v>RCY</v>
          </cell>
          <cell r="D5344">
            <v>3</v>
          </cell>
          <cell r="G5344">
            <v>0.66</v>
          </cell>
          <cell r="J5344" t="str">
            <v>7B</v>
          </cell>
          <cell r="L5344" t="str">
            <v>IR</v>
          </cell>
        </row>
        <row r="5345">
          <cell r="A5345" t="str">
            <v>RCY</v>
          </cell>
          <cell r="D5345">
            <v>4</v>
          </cell>
          <cell r="G5345">
            <v>0.69</v>
          </cell>
          <cell r="J5345" t="str">
            <v>7B</v>
          </cell>
          <cell r="L5345" t="str">
            <v>IR</v>
          </cell>
        </row>
        <row r="5346">
          <cell r="A5346" t="str">
            <v>RCY</v>
          </cell>
          <cell r="D5346">
            <v>4</v>
          </cell>
          <cell r="G5346">
            <v>0.52</v>
          </cell>
          <cell r="J5346" t="str">
            <v>7B</v>
          </cell>
          <cell r="L5346" t="str">
            <v>IR</v>
          </cell>
        </row>
        <row r="5347">
          <cell r="A5347" t="str">
            <v>RCY</v>
          </cell>
          <cell r="D5347">
            <v>4</v>
          </cell>
          <cell r="G5347">
            <v>0.7</v>
          </cell>
          <cell r="J5347" t="str">
            <v>7B</v>
          </cell>
          <cell r="L5347" t="str">
            <v>IR</v>
          </cell>
        </row>
        <row r="5348">
          <cell r="A5348" t="str">
            <v>RCY</v>
          </cell>
          <cell r="D5348">
            <v>4</v>
          </cell>
          <cell r="G5348">
            <v>0.71</v>
          </cell>
          <cell r="J5348" t="str">
            <v>7B</v>
          </cell>
          <cell r="L5348" t="str">
            <v>IR</v>
          </cell>
        </row>
        <row r="5349">
          <cell r="A5349" t="str">
            <v>RCY</v>
          </cell>
          <cell r="D5349">
            <v>5</v>
          </cell>
          <cell r="G5349">
            <v>0.77</v>
          </cell>
          <cell r="J5349" t="str">
            <v>7B</v>
          </cell>
          <cell r="L5349" t="str">
            <v>IR</v>
          </cell>
        </row>
        <row r="5350">
          <cell r="A5350" t="str">
            <v>RCY</v>
          </cell>
          <cell r="D5350">
            <v>5</v>
          </cell>
          <cell r="G5350">
            <v>0.68</v>
          </cell>
          <cell r="J5350" t="str">
            <v>7B</v>
          </cell>
          <cell r="L5350" t="str">
            <v>IR</v>
          </cell>
        </row>
        <row r="5351">
          <cell r="A5351" t="str">
            <v>RCY</v>
          </cell>
          <cell r="D5351">
            <v>5</v>
          </cell>
          <cell r="G5351">
            <v>0.75</v>
          </cell>
          <cell r="J5351" t="str">
            <v>7B</v>
          </cell>
          <cell r="L5351" t="str">
            <v>IR</v>
          </cell>
        </row>
        <row r="5352">
          <cell r="A5352" t="str">
            <v>RCY</v>
          </cell>
          <cell r="D5352">
            <v>5</v>
          </cell>
          <cell r="G5352">
            <v>0.67</v>
          </cell>
          <cell r="J5352" t="str">
            <v>7B</v>
          </cell>
          <cell r="L5352" t="str">
            <v>IR</v>
          </cell>
        </row>
        <row r="5353">
          <cell r="A5353" t="str">
            <v>RCY</v>
          </cell>
          <cell r="D5353">
            <v>6</v>
          </cell>
          <cell r="G5353">
            <v>0.1</v>
          </cell>
          <cell r="J5353" t="str">
            <v>7B</v>
          </cell>
          <cell r="L5353" t="str">
            <v>IR</v>
          </cell>
        </row>
        <row r="5354">
          <cell r="A5354" t="str">
            <v>RCY</v>
          </cell>
          <cell r="D5354">
            <v>6</v>
          </cell>
          <cell r="G5354">
            <v>0.67</v>
          </cell>
          <cell r="J5354" t="str">
            <v>7B</v>
          </cell>
          <cell r="L5354" t="str">
            <v>IR</v>
          </cell>
        </row>
        <row r="5355">
          <cell r="A5355" t="str">
            <v>RCY</v>
          </cell>
          <cell r="D5355">
            <v>6</v>
          </cell>
          <cell r="G5355">
            <v>0.69</v>
          </cell>
          <cell r="J5355" t="str">
            <v>7B</v>
          </cell>
          <cell r="L5355" t="str">
            <v>IR</v>
          </cell>
        </row>
        <row r="5356">
          <cell r="A5356" t="str">
            <v>RCY</v>
          </cell>
          <cell r="D5356">
            <v>6</v>
          </cell>
          <cell r="G5356">
            <v>0.6</v>
          </cell>
          <cell r="J5356" t="str">
            <v>7B</v>
          </cell>
          <cell r="L5356" t="str">
            <v>IR</v>
          </cell>
        </row>
        <row r="5357">
          <cell r="A5357" t="str">
            <v>RCY</v>
          </cell>
          <cell r="D5357">
            <v>6</v>
          </cell>
          <cell r="G5357">
            <v>0.56000000000000005</v>
          </cell>
          <cell r="J5357" t="str">
            <v>7B</v>
          </cell>
          <cell r="L5357" t="str">
            <v>IR</v>
          </cell>
        </row>
        <row r="5358">
          <cell r="A5358" t="str">
            <v>RCY</v>
          </cell>
          <cell r="D5358">
            <v>7</v>
          </cell>
          <cell r="G5358">
            <v>0.63</v>
          </cell>
          <cell r="J5358" t="str">
            <v>7B</v>
          </cell>
          <cell r="L5358" t="str">
            <v>IR</v>
          </cell>
        </row>
        <row r="5359">
          <cell r="A5359" t="str">
            <v>RCY</v>
          </cell>
          <cell r="D5359">
            <v>7</v>
          </cell>
          <cell r="G5359">
            <v>0.61</v>
          </cell>
          <cell r="J5359" t="str">
            <v>7B</v>
          </cell>
          <cell r="L5359" t="str">
            <v>IR</v>
          </cell>
        </row>
        <row r="5360">
          <cell r="A5360" t="str">
            <v>RCY</v>
          </cell>
          <cell r="D5360">
            <v>7</v>
          </cell>
          <cell r="G5360">
            <v>0.81</v>
          </cell>
          <cell r="J5360" t="str">
            <v>7B</v>
          </cell>
          <cell r="L5360" t="str">
            <v>IR</v>
          </cell>
        </row>
        <row r="5361">
          <cell r="A5361" t="str">
            <v>RCY</v>
          </cell>
          <cell r="D5361">
            <v>7</v>
          </cell>
          <cell r="G5361">
            <v>0.7</v>
          </cell>
          <cell r="J5361" t="str">
            <v>7B</v>
          </cell>
          <cell r="L5361" t="str">
            <v>IR</v>
          </cell>
        </row>
        <row r="5362">
          <cell r="A5362" t="str">
            <v>RCY</v>
          </cell>
          <cell r="D5362">
            <v>8</v>
          </cell>
          <cell r="G5362">
            <v>0.68</v>
          </cell>
          <cell r="J5362" t="str">
            <v>7B</v>
          </cell>
          <cell r="L5362" t="str">
            <v>IR</v>
          </cell>
        </row>
        <row r="5363">
          <cell r="A5363" t="str">
            <v>RCY</v>
          </cell>
          <cell r="D5363">
            <v>8</v>
          </cell>
          <cell r="G5363">
            <v>0.59</v>
          </cell>
          <cell r="J5363" t="str">
            <v>7B</v>
          </cell>
          <cell r="L5363" t="str">
            <v>IR</v>
          </cell>
        </row>
        <row r="5364">
          <cell r="A5364" t="str">
            <v>RCY</v>
          </cell>
          <cell r="D5364">
            <v>8</v>
          </cell>
          <cell r="G5364">
            <v>1.39</v>
          </cell>
          <cell r="J5364" t="str">
            <v>7B</v>
          </cell>
          <cell r="L5364" t="str">
            <v>IR</v>
          </cell>
        </row>
        <row r="5365">
          <cell r="A5365" t="str">
            <v>RCY</v>
          </cell>
          <cell r="D5365">
            <v>8</v>
          </cell>
          <cell r="G5365">
            <v>0.59</v>
          </cell>
          <cell r="J5365" t="str">
            <v>7B</v>
          </cell>
          <cell r="L5365" t="str">
            <v>IR</v>
          </cell>
        </row>
        <row r="5366">
          <cell r="A5366" t="str">
            <v>RCY</v>
          </cell>
          <cell r="D5366">
            <v>9</v>
          </cell>
          <cell r="G5366">
            <v>0.56999999999999995</v>
          </cell>
          <cell r="J5366" t="str">
            <v>7B</v>
          </cell>
          <cell r="L5366" t="str">
            <v>IR</v>
          </cell>
        </row>
        <row r="5367">
          <cell r="A5367" t="str">
            <v>RCY</v>
          </cell>
          <cell r="D5367">
            <v>9</v>
          </cell>
          <cell r="G5367">
            <v>0.47</v>
          </cell>
          <cell r="J5367" t="str">
            <v>7B</v>
          </cell>
          <cell r="L5367" t="str">
            <v>IR</v>
          </cell>
        </row>
        <row r="5368">
          <cell r="A5368" t="str">
            <v>RCY</v>
          </cell>
          <cell r="D5368">
            <v>9</v>
          </cell>
          <cell r="G5368">
            <v>0.61</v>
          </cell>
          <cell r="J5368" t="str">
            <v>7B</v>
          </cell>
          <cell r="L5368" t="str">
            <v>IR</v>
          </cell>
        </row>
        <row r="5369">
          <cell r="A5369" t="str">
            <v>RCY</v>
          </cell>
          <cell r="D5369">
            <v>9</v>
          </cell>
          <cell r="G5369">
            <v>0.6</v>
          </cell>
          <cell r="J5369" t="str">
            <v>7B</v>
          </cell>
          <cell r="L5369" t="str">
            <v>IR</v>
          </cell>
        </row>
        <row r="5370">
          <cell r="A5370" t="str">
            <v>RCY</v>
          </cell>
          <cell r="D5370">
            <v>9</v>
          </cell>
          <cell r="G5370">
            <v>0.64</v>
          </cell>
          <cell r="J5370" t="str">
            <v>7B</v>
          </cell>
          <cell r="L5370" t="str">
            <v>IR</v>
          </cell>
        </row>
        <row r="5371">
          <cell r="A5371" t="str">
            <v>RCY</v>
          </cell>
          <cell r="D5371">
            <v>10</v>
          </cell>
          <cell r="G5371">
            <v>0.59</v>
          </cell>
          <cell r="J5371" t="str">
            <v>7B</v>
          </cell>
          <cell r="L5371" t="str">
            <v>IR</v>
          </cell>
        </row>
        <row r="5372">
          <cell r="A5372" t="str">
            <v>RCY</v>
          </cell>
          <cell r="D5372">
            <v>10</v>
          </cell>
          <cell r="G5372">
            <v>0.56000000000000005</v>
          </cell>
          <cell r="J5372" t="str">
            <v>7B</v>
          </cell>
          <cell r="L5372" t="str">
            <v>IR</v>
          </cell>
        </row>
        <row r="5373">
          <cell r="A5373" t="str">
            <v>RCY</v>
          </cell>
          <cell r="D5373">
            <v>10</v>
          </cell>
          <cell r="G5373">
            <v>0.83</v>
          </cell>
          <cell r="J5373" t="str">
            <v>7B</v>
          </cell>
          <cell r="L5373" t="str">
            <v>IR</v>
          </cell>
        </row>
        <row r="5374">
          <cell r="A5374" t="str">
            <v>RCY</v>
          </cell>
          <cell r="D5374">
            <v>10</v>
          </cell>
          <cell r="G5374">
            <v>0.56999999999999995</v>
          </cell>
          <cell r="J5374" t="str">
            <v>7B</v>
          </cell>
          <cell r="L5374" t="str">
            <v>IR</v>
          </cell>
        </row>
        <row r="5375">
          <cell r="A5375" t="str">
            <v>RCY</v>
          </cell>
          <cell r="D5375">
            <v>11</v>
          </cell>
          <cell r="G5375">
            <v>0.57999999999999996</v>
          </cell>
          <cell r="J5375" t="str">
            <v>7B</v>
          </cell>
          <cell r="L5375" t="str">
            <v>IR</v>
          </cell>
        </row>
        <row r="5376">
          <cell r="A5376" t="str">
            <v>RCY</v>
          </cell>
          <cell r="D5376">
            <v>11</v>
          </cell>
          <cell r="G5376">
            <v>1.2</v>
          </cell>
          <cell r="J5376" t="str">
            <v>7B</v>
          </cell>
          <cell r="L5376" t="str">
            <v>IR</v>
          </cell>
        </row>
        <row r="5377">
          <cell r="A5377" t="str">
            <v>RCY</v>
          </cell>
          <cell r="D5377">
            <v>11</v>
          </cell>
          <cell r="G5377">
            <v>0.8</v>
          </cell>
          <cell r="J5377" t="str">
            <v>7B</v>
          </cell>
          <cell r="L5377" t="str">
            <v>IR</v>
          </cell>
        </row>
        <row r="5378">
          <cell r="A5378" t="str">
            <v>RCY</v>
          </cell>
          <cell r="D5378">
            <v>11</v>
          </cell>
          <cell r="G5378">
            <v>0.69</v>
          </cell>
          <cell r="J5378" t="str">
            <v>7B</v>
          </cell>
          <cell r="L5378" t="str">
            <v>IR</v>
          </cell>
        </row>
        <row r="5379">
          <cell r="A5379" t="str">
            <v>RCY</v>
          </cell>
          <cell r="D5379">
            <v>12</v>
          </cell>
          <cell r="G5379">
            <v>0.64</v>
          </cell>
          <cell r="J5379" t="str">
            <v>7B</v>
          </cell>
          <cell r="L5379" t="str">
            <v>IR</v>
          </cell>
        </row>
        <row r="5380">
          <cell r="A5380" t="str">
            <v>RCY</v>
          </cell>
          <cell r="D5380">
            <v>12</v>
          </cell>
          <cell r="G5380">
            <v>1.72</v>
          </cell>
          <cell r="J5380" t="str">
            <v>7B</v>
          </cell>
          <cell r="L5380" t="str">
            <v>IR</v>
          </cell>
        </row>
        <row r="5381">
          <cell r="A5381" t="str">
            <v>RCY</v>
          </cell>
          <cell r="D5381">
            <v>12</v>
          </cell>
          <cell r="G5381">
            <v>0.54</v>
          </cell>
          <cell r="J5381" t="str">
            <v>7B</v>
          </cell>
          <cell r="L5381" t="str">
            <v>IR</v>
          </cell>
        </row>
        <row r="5382">
          <cell r="A5382" t="str">
            <v>RCY</v>
          </cell>
          <cell r="D5382">
            <v>12</v>
          </cell>
          <cell r="G5382">
            <v>0.56999999999999995</v>
          </cell>
          <cell r="J5382" t="str">
            <v>7B</v>
          </cell>
          <cell r="L5382" t="str">
            <v>IR</v>
          </cell>
        </row>
        <row r="5383">
          <cell r="A5383" t="str">
            <v>RCY</v>
          </cell>
          <cell r="D5383">
            <v>12</v>
          </cell>
          <cell r="G5383">
            <v>0.62</v>
          </cell>
          <cell r="J5383" t="str">
            <v>7B</v>
          </cell>
          <cell r="L5383" t="str">
            <v>IR</v>
          </cell>
        </row>
        <row r="5384">
          <cell r="A5384" t="str">
            <v>RCY</v>
          </cell>
          <cell r="D5384">
            <v>2</v>
          </cell>
          <cell r="G5384">
            <v>2.4500000000000002</v>
          </cell>
          <cell r="J5384">
            <v>25</v>
          </cell>
          <cell r="L5384" t="str">
            <v>RO</v>
          </cell>
        </row>
        <row r="5385">
          <cell r="A5385" t="str">
            <v>MSW</v>
          </cell>
          <cell r="D5385">
            <v>7</v>
          </cell>
          <cell r="G5385">
            <v>2.84</v>
          </cell>
          <cell r="J5385">
            <v>25</v>
          </cell>
          <cell r="L5385" t="str">
            <v>RO</v>
          </cell>
        </row>
        <row r="5386">
          <cell r="A5386" t="str">
            <v>RCY</v>
          </cell>
          <cell r="D5386">
            <v>9</v>
          </cell>
          <cell r="G5386">
            <v>1.81</v>
          </cell>
          <cell r="J5386">
            <v>25</v>
          </cell>
          <cell r="L5386" t="str">
            <v>RO</v>
          </cell>
        </row>
        <row r="5387">
          <cell r="A5387" t="str">
            <v>MSW</v>
          </cell>
          <cell r="D5387">
            <v>10</v>
          </cell>
          <cell r="G5387">
            <v>1</v>
          </cell>
          <cell r="J5387">
            <v>25</v>
          </cell>
          <cell r="L5387" t="str">
            <v>RO</v>
          </cell>
        </row>
        <row r="5388">
          <cell r="A5388" t="str">
            <v>MSW</v>
          </cell>
          <cell r="D5388">
            <v>10</v>
          </cell>
          <cell r="G5388">
            <v>0.71</v>
          </cell>
          <cell r="J5388">
            <v>25</v>
          </cell>
          <cell r="L5388" t="str">
            <v>RO</v>
          </cell>
        </row>
        <row r="5389">
          <cell r="A5389" t="str">
            <v>MSW</v>
          </cell>
          <cell r="D5389">
            <v>1</v>
          </cell>
          <cell r="G5389">
            <v>5.76</v>
          </cell>
          <cell r="J5389">
            <v>25</v>
          </cell>
          <cell r="L5389" t="str">
            <v>RO</v>
          </cell>
        </row>
        <row r="5390">
          <cell r="A5390" t="str">
            <v>MSW</v>
          </cell>
          <cell r="D5390">
            <v>1</v>
          </cell>
          <cell r="G5390">
            <v>2.14</v>
          </cell>
          <cell r="J5390">
            <v>25</v>
          </cell>
          <cell r="L5390" t="str">
            <v>RO</v>
          </cell>
        </row>
        <row r="5391">
          <cell r="A5391" t="str">
            <v>MSW</v>
          </cell>
          <cell r="D5391">
            <v>1</v>
          </cell>
          <cell r="G5391">
            <v>4.97</v>
          </cell>
          <cell r="J5391">
            <v>25</v>
          </cell>
          <cell r="L5391" t="str">
            <v>RO</v>
          </cell>
        </row>
        <row r="5392">
          <cell r="A5392" t="str">
            <v>MSW</v>
          </cell>
          <cell r="D5392">
            <v>1</v>
          </cell>
          <cell r="G5392">
            <v>4.4800000000000004</v>
          </cell>
          <cell r="J5392">
            <v>25</v>
          </cell>
          <cell r="L5392" t="str">
            <v>RO</v>
          </cell>
        </row>
        <row r="5393">
          <cell r="A5393" t="str">
            <v>MSW</v>
          </cell>
          <cell r="D5393">
            <v>1</v>
          </cell>
          <cell r="G5393">
            <v>7.29</v>
          </cell>
          <cell r="J5393">
            <v>25</v>
          </cell>
          <cell r="L5393" t="str">
            <v>RO</v>
          </cell>
        </row>
        <row r="5394">
          <cell r="A5394" t="str">
            <v>MSW</v>
          </cell>
          <cell r="D5394">
            <v>1</v>
          </cell>
          <cell r="G5394">
            <v>2.64</v>
          </cell>
          <cell r="J5394">
            <v>25</v>
          </cell>
          <cell r="L5394" t="str">
            <v>RO</v>
          </cell>
        </row>
        <row r="5395">
          <cell r="A5395" t="str">
            <v>MSW</v>
          </cell>
          <cell r="D5395">
            <v>1</v>
          </cell>
          <cell r="G5395">
            <v>3.89</v>
          </cell>
          <cell r="J5395">
            <v>25</v>
          </cell>
          <cell r="L5395" t="str">
            <v>RO</v>
          </cell>
        </row>
        <row r="5396">
          <cell r="A5396" t="str">
            <v>MSW</v>
          </cell>
          <cell r="D5396">
            <v>1</v>
          </cell>
          <cell r="G5396">
            <v>2.72</v>
          </cell>
          <cell r="J5396">
            <v>25</v>
          </cell>
          <cell r="L5396" t="str">
            <v>RO</v>
          </cell>
        </row>
        <row r="5397">
          <cell r="A5397" t="str">
            <v>MSW</v>
          </cell>
          <cell r="D5397">
            <v>2</v>
          </cell>
          <cell r="G5397">
            <v>5.12</v>
          </cell>
          <cell r="J5397">
            <v>25</v>
          </cell>
          <cell r="L5397" t="str">
            <v>RO</v>
          </cell>
        </row>
        <row r="5398">
          <cell r="A5398" t="str">
            <v>MSW</v>
          </cell>
          <cell r="D5398">
            <v>2</v>
          </cell>
          <cell r="G5398">
            <v>2.83</v>
          </cell>
          <cell r="J5398">
            <v>25</v>
          </cell>
          <cell r="L5398" t="str">
            <v>RO</v>
          </cell>
        </row>
        <row r="5399">
          <cell r="A5399" t="str">
            <v>MSW</v>
          </cell>
          <cell r="D5399">
            <v>2</v>
          </cell>
          <cell r="G5399">
            <v>3.51</v>
          </cell>
          <cell r="J5399">
            <v>25</v>
          </cell>
          <cell r="L5399" t="str">
            <v>RO</v>
          </cell>
        </row>
        <row r="5400">
          <cell r="A5400" t="str">
            <v>MSW</v>
          </cell>
          <cell r="D5400">
            <v>2</v>
          </cell>
          <cell r="G5400">
            <v>3.06</v>
          </cell>
          <cell r="J5400">
            <v>25</v>
          </cell>
          <cell r="L5400" t="str">
            <v>RO</v>
          </cell>
        </row>
        <row r="5401">
          <cell r="A5401" t="str">
            <v>MSW</v>
          </cell>
          <cell r="D5401">
            <v>2</v>
          </cell>
          <cell r="G5401">
            <v>4.3</v>
          </cell>
          <cell r="J5401">
            <v>25</v>
          </cell>
          <cell r="L5401" t="str">
            <v>RO</v>
          </cell>
        </row>
        <row r="5402">
          <cell r="A5402" t="str">
            <v>MSW</v>
          </cell>
          <cell r="D5402">
            <v>2</v>
          </cell>
          <cell r="G5402">
            <v>2.97</v>
          </cell>
          <cell r="J5402">
            <v>25</v>
          </cell>
          <cell r="L5402" t="str">
            <v>RO</v>
          </cell>
        </row>
        <row r="5403">
          <cell r="A5403" t="str">
            <v>MSW</v>
          </cell>
          <cell r="D5403">
            <v>2</v>
          </cell>
          <cell r="G5403">
            <v>4.08</v>
          </cell>
          <cell r="J5403">
            <v>25</v>
          </cell>
          <cell r="L5403" t="str">
            <v>RO</v>
          </cell>
        </row>
        <row r="5404">
          <cell r="A5404" t="str">
            <v>MSW</v>
          </cell>
          <cell r="D5404">
            <v>2</v>
          </cell>
          <cell r="G5404">
            <v>3.49</v>
          </cell>
          <cell r="J5404">
            <v>25</v>
          </cell>
          <cell r="L5404" t="str">
            <v>RO</v>
          </cell>
        </row>
        <row r="5405">
          <cell r="A5405" t="str">
            <v>MSW</v>
          </cell>
          <cell r="D5405">
            <v>3</v>
          </cell>
          <cell r="G5405">
            <v>4.45</v>
          </cell>
          <cell r="J5405">
            <v>25</v>
          </cell>
          <cell r="L5405" t="str">
            <v>RO</v>
          </cell>
        </row>
        <row r="5406">
          <cell r="A5406" t="str">
            <v>MSW</v>
          </cell>
          <cell r="D5406">
            <v>3</v>
          </cell>
          <cell r="G5406">
            <v>2.78</v>
          </cell>
          <cell r="J5406">
            <v>25</v>
          </cell>
          <cell r="L5406" t="str">
            <v>RO</v>
          </cell>
        </row>
        <row r="5407">
          <cell r="A5407" t="str">
            <v>MSW</v>
          </cell>
          <cell r="D5407">
            <v>3</v>
          </cell>
          <cell r="G5407">
            <v>0.97</v>
          </cell>
          <cell r="J5407">
            <v>25</v>
          </cell>
          <cell r="L5407" t="str">
            <v>RO</v>
          </cell>
        </row>
        <row r="5408">
          <cell r="A5408" t="str">
            <v>MSW</v>
          </cell>
          <cell r="D5408">
            <v>3</v>
          </cell>
          <cell r="G5408">
            <v>6.22</v>
          </cell>
          <cell r="J5408">
            <v>25</v>
          </cell>
          <cell r="L5408" t="str">
            <v>RO</v>
          </cell>
        </row>
        <row r="5409">
          <cell r="A5409" t="str">
            <v>MSW</v>
          </cell>
          <cell r="D5409">
            <v>3</v>
          </cell>
          <cell r="G5409">
            <v>4.0199999999999996</v>
          </cell>
          <cell r="J5409">
            <v>25</v>
          </cell>
          <cell r="L5409" t="str">
            <v>RO</v>
          </cell>
        </row>
        <row r="5410">
          <cell r="A5410" t="str">
            <v>MSW</v>
          </cell>
          <cell r="D5410">
            <v>3</v>
          </cell>
          <cell r="G5410">
            <v>3.3</v>
          </cell>
          <cell r="J5410">
            <v>25</v>
          </cell>
          <cell r="L5410" t="str">
            <v>RO</v>
          </cell>
        </row>
        <row r="5411">
          <cell r="A5411" t="str">
            <v>MSW</v>
          </cell>
          <cell r="D5411">
            <v>3</v>
          </cell>
          <cell r="G5411">
            <v>4.2699999999999996</v>
          </cell>
          <cell r="J5411">
            <v>25</v>
          </cell>
          <cell r="L5411" t="str">
            <v>RO</v>
          </cell>
        </row>
        <row r="5412">
          <cell r="A5412" t="str">
            <v>MSW</v>
          </cell>
          <cell r="D5412">
            <v>3</v>
          </cell>
          <cell r="G5412">
            <v>3.6</v>
          </cell>
          <cell r="J5412">
            <v>25</v>
          </cell>
          <cell r="L5412" t="str">
            <v>RO</v>
          </cell>
        </row>
        <row r="5413">
          <cell r="A5413" t="str">
            <v>MSW</v>
          </cell>
          <cell r="D5413">
            <v>3</v>
          </cell>
          <cell r="G5413">
            <v>4.24</v>
          </cell>
          <cell r="J5413">
            <v>25</v>
          </cell>
          <cell r="L5413" t="str">
            <v>RO</v>
          </cell>
        </row>
        <row r="5414">
          <cell r="A5414" t="str">
            <v>MSW</v>
          </cell>
          <cell r="D5414">
            <v>4</v>
          </cell>
          <cell r="G5414">
            <v>4.3600000000000003</v>
          </cell>
          <cell r="J5414">
            <v>25</v>
          </cell>
          <cell r="L5414" t="str">
            <v>RO</v>
          </cell>
        </row>
        <row r="5415">
          <cell r="A5415" t="str">
            <v>MSW</v>
          </cell>
          <cell r="D5415">
            <v>4</v>
          </cell>
          <cell r="G5415">
            <v>2.88</v>
          </cell>
          <cell r="J5415">
            <v>25</v>
          </cell>
          <cell r="L5415" t="str">
            <v>RO</v>
          </cell>
        </row>
        <row r="5416">
          <cell r="A5416" t="str">
            <v>MSW</v>
          </cell>
          <cell r="D5416">
            <v>4</v>
          </cell>
          <cell r="G5416">
            <v>4.12</v>
          </cell>
          <cell r="J5416">
            <v>25</v>
          </cell>
          <cell r="L5416" t="str">
            <v>RO</v>
          </cell>
        </row>
        <row r="5417">
          <cell r="A5417" t="str">
            <v>MSW</v>
          </cell>
          <cell r="D5417">
            <v>4</v>
          </cell>
          <cell r="G5417">
            <v>3.07</v>
          </cell>
          <cell r="J5417">
            <v>25</v>
          </cell>
          <cell r="L5417" t="str">
            <v>RO</v>
          </cell>
        </row>
        <row r="5418">
          <cell r="A5418" t="str">
            <v>MSW</v>
          </cell>
          <cell r="D5418">
            <v>4</v>
          </cell>
          <cell r="G5418">
            <v>3.11</v>
          </cell>
          <cell r="J5418">
            <v>25</v>
          </cell>
          <cell r="L5418" t="str">
            <v>RO</v>
          </cell>
        </row>
        <row r="5419">
          <cell r="A5419" t="str">
            <v>MSW</v>
          </cell>
          <cell r="D5419">
            <v>4</v>
          </cell>
          <cell r="G5419">
            <v>3.71</v>
          </cell>
          <cell r="J5419">
            <v>25</v>
          </cell>
          <cell r="L5419" t="str">
            <v>RO</v>
          </cell>
        </row>
        <row r="5420">
          <cell r="A5420" t="str">
            <v>MSW</v>
          </cell>
          <cell r="D5420">
            <v>4</v>
          </cell>
          <cell r="G5420">
            <v>1.27</v>
          </cell>
          <cell r="J5420">
            <v>25</v>
          </cell>
          <cell r="L5420" t="str">
            <v>RO</v>
          </cell>
        </row>
        <row r="5421">
          <cell r="A5421" t="str">
            <v>MSW</v>
          </cell>
          <cell r="D5421">
            <v>4</v>
          </cell>
          <cell r="G5421">
            <v>5.88</v>
          </cell>
          <cell r="J5421">
            <v>25</v>
          </cell>
          <cell r="L5421" t="str">
            <v>RO</v>
          </cell>
        </row>
        <row r="5422">
          <cell r="A5422" t="str">
            <v>MSW</v>
          </cell>
          <cell r="D5422">
            <v>4</v>
          </cell>
          <cell r="G5422">
            <v>3.18</v>
          </cell>
          <cell r="J5422">
            <v>25</v>
          </cell>
          <cell r="L5422" t="str">
            <v>RO</v>
          </cell>
        </row>
        <row r="5423">
          <cell r="A5423" t="str">
            <v>MSW</v>
          </cell>
          <cell r="D5423">
            <v>5</v>
          </cell>
          <cell r="G5423">
            <v>4.6100000000000003</v>
          </cell>
          <cell r="J5423">
            <v>25</v>
          </cell>
          <cell r="L5423" t="str">
            <v>RO</v>
          </cell>
        </row>
        <row r="5424">
          <cell r="A5424" t="str">
            <v>MSW</v>
          </cell>
          <cell r="D5424">
            <v>5</v>
          </cell>
          <cell r="G5424">
            <v>3.6</v>
          </cell>
          <cell r="J5424">
            <v>25</v>
          </cell>
          <cell r="L5424" t="str">
            <v>RO</v>
          </cell>
        </row>
        <row r="5425">
          <cell r="A5425" t="str">
            <v>MSW</v>
          </cell>
          <cell r="D5425">
            <v>5</v>
          </cell>
          <cell r="G5425">
            <v>4.62</v>
          </cell>
          <cell r="J5425">
            <v>25</v>
          </cell>
          <cell r="L5425" t="str">
            <v>RO</v>
          </cell>
        </row>
        <row r="5426">
          <cell r="A5426" t="str">
            <v>MSW</v>
          </cell>
          <cell r="D5426">
            <v>5</v>
          </cell>
          <cell r="G5426">
            <v>3.03</v>
          </cell>
          <cell r="J5426">
            <v>25</v>
          </cell>
          <cell r="L5426" t="str">
            <v>RO</v>
          </cell>
        </row>
        <row r="5427">
          <cell r="A5427" t="str">
            <v>MSW</v>
          </cell>
          <cell r="D5427">
            <v>5</v>
          </cell>
          <cell r="G5427">
            <v>4.12</v>
          </cell>
          <cell r="J5427">
            <v>25</v>
          </cell>
          <cell r="L5427" t="str">
            <v>RO</v>
          </cell>
        </row>
        <row r="5428">
          <cell r="A5428" t="str">
            <v>MSW</v>
          </cell>
          <cell r="D5428">
            <v>5</v>
          </cell>
          <cell r="G5428">
            <v>3.28</v>
          </cell>
          <cell r="J5428">
            <v>25</v>
          </cell>
          <cell r="L5428" t="str">
            <v>RO</v>
          </cell>
        </row>
        <row r="5429">
          <cell r="A5429" t="str">
            <v>MSW</v>
          </cell>
          <cell r="D5429">
            <v>5</v>
          </cell>
          <cell r="G5429">
            <v>4.18</v>
          </cell>
          <cell r="J5429">
            <v>25</v>
          </cell>
          <cell r="L5429" t="str">
            <v>RO</v>
          </cell>
        </row>
        <row r="5430">
          <cell r="A5430" t="str">
            <v>MSW</v>
          </cell>
          <cell r="D5430">
            <v>5</v>
          </cell>
          <cell r="G5430">
            <v>3.27</v>
          </cell>
          <cell r="J5430">
            <v>25</v>
          </cell>
          <cell r="L5430" t="str">
            <v>RO</v>
          </cell>
        </row>
        <row r="5431">
          <cell r="A5431" t="str">
            <v>MSW</v>
          </cell>
          <cell r="D5431">
            <v>5</v>
          </cell>
          <cell r="G5431">
            <v>2.71</v>
          </cell>
          <cell r="J5431">
            <v>25</v>
          </cell>
          <cell r="L5431" t="str">
            <v>RO</v>
          </cell>
        </row>
        <row r="5432">
          <cell r="A5432" t="str">
            <v>MSW</v>
          </cell>
          <cell r="D5432">
            <v>6</v>
          </cell>
          <cell r="G5432">
            <v>4.25</v>
          </cell>
          <cell r="J5432">
            <v>25</v>
          </cell>
          <cell r="L5432" t="str">
            <v>RO</v>
          </cell>
        </row>
        <row r="5433">
          <cell r="A5433" t="str">
            <v>MSW</v>
          </cell>
          <cell r="D5433">
            <v>6</v>
          </cell>
          <cell r="G5433">
            <v>4.3899999999999997</v>
          </cell>
          <cell r="J5433">
            <v>25</v>
          </cell>
          <cell r="L5433" t="str">
            <v>RO</v>
          </cell>
        </row>
        <row r="5434">
          <cell r="A5434" t="str">
            <v>MSW</v>
          </cell>
          <cell r="D5434">
            <v>6</v>
          </cell>
          <cell r="G5434">
            <v>2.86</v>
          </cell>
          <cell r="J5434">
            <v>25</v>
          </cell>
          <cell r="L5434" t="str">
            <v>RO</v>
          </cell>
        </row>
        <row r="5435">
          <cell r="A5435" t="str">
            <v>MSW</v>
          </cell>
          <cell r="D5435">
            <v>6</v>
          </cell>
          <cell r="G5435">
            <v>3.96</v>
          </cell>
          <cell r="J5435">
            <v>25</v>
          </cell>
          <cell r="L5435" t="str">
            <v>RO</v>
          </cell>
        </row>
        <row r="5436">
          <cell r="A5436" t="str">
            <v>MSW</v>
          </cell>
          <cell r="D5436">
            <v>6</v>
          </cell>
          <cell r="G5436">
            <v>3.14</v>
          </cell>
          <cell r="J5436">
            <v>25</v>
          </cell>
          <cell r="L5436" t="str">
            <v>RO</v>
          </cell>
        </row>
        <row r="5437">
          <cell r="A5437" t="str">
            <v>MSW</v>
          </cell>
          <cell r="D5437">
            <v>6</v>
          </cell>
          <cell r="G5437">
            <v>4.53</v>
          </cell>
          <cell r="J5437">
            <v>25</v>
          </cell>
          <cell r="L5437" t="str">
            <v>RO</v>
          </cell>
        </row>
        <row r="5438">
          <cell r="A5438" t="str">
            <v>MSW</v>
          </cell>
          <cell r="D5438">
            <v>6</v>
          </cell>
          <cell r="G5438">
            <v>3.07</v>
          </cell>
          <cell r="J5438">
            <v>25</v>
          </cell>
          <cell r="L5438" t="str">
            <v>RO</v>
          </cell>
        </row>
        <row r="5439">
          <cell r="A5439" t="str">
            <v>MSW</v>
          </cell>
          <cell r="D5439">
            <v>6</v>
          </cell>
          <cell r="G5439">
            <v>4.07</v>
          </cell>
          <cell r="J5439">
            <v>25</v>
          </cell>
          <cell r="L5439" t="str">
            <v>RO</v>
          </cell>
        </row>
        <row r="5440">
          <cell r="A5440" t="str">
            <v>MSW</v>
          </cell>
          <cell r="D5440">
            <v>7</v>
          </cell>
          <cell r="G5440">
            <v>3.66</v>
          </cell>
          <cell r="J5440">
            <v>25</v>
          </cell>
          <cell r="L5440" t="str">
            <v>RO</v>
          </cell>
        </row>
        <row r="5441">
          <cell r="A5441" t="str">
            <v>MSW</v>
          </cell>
          <cell r="D5441">
            <v>7</v>
          </cell>
          <cell r="G5441">
            <v>3.08</v>
          </cell>
          <cell r="J5441">
            <v>25</v>
          </cell>
          <cell r="L5441" t="str">
            <v>RO</v>
          </cell>
        </row>
        <row r="5442">
          <cell r="A5442" t="str">
            <v>MSW</v>
          </cell>
          <cell r="D5442">
            <v>7</v>
          </cell>
          <cell r="G5442">
            <v>4.63</v>
          </cell>
          <cell r="J5442">
            <v>25</v>
          </cell>
          <cell r="L5442" t="str">
            <v>RO</v>
          </cell>
        </row>
        <row r="5443">
          <cell r="A5443" t="str">
            <v>MSW</v>
          </cell>
          <cell r="D5443">
            <v>7</v>
          </cell>
          <cell r="G5443">
            <v>4.75</v>
          </cell>
          <cell r="J5443">
            <v>25</v>
          </cell>
          <cell r="L5443" t="str">
            <v>RO</v>
          </cell>
        </row>
        <row r="5444">
          <cell r="A5444" t="str">
            <v>MSW</v>
          </cell>
          <cell r="D5444">
            <v>7</v>
          </cell>
          <cell r="G5444">
            <v>3.71</v>
          </cell>
          <cell r="J5444">
            <v>25</v>
          </cell>
          <cell r="L5444" t="str">
            <v>RO</v>
          </cell>
        </row>
        <row r="5445">
          <cell r="A5445" t="str">
            <v>MSW</v>
          </cell>
          <cell r="D5445">
            <v>7</v>
          </cell>
          <cell r="G5445">
            <v>4.3099999999999996</v>
          </cell>
          <cell r="J5445">
            <v>25</v>
          </cell>
          <cell r="L5445" t="str">
            <v>RO</v>
          </cell>
        </row>
        <row r="5446">
          <cell r="A5446" t="str">
            <v>MSW</v>
          </cell>
          <cell r="D5446">
            <v>7</v>
          </cell>
          <cell r="G5446">
            <v>3.59</v>
          </cell>
          <cell r="J5446">
            <v>25</v>
          </cell>
          <cell r="L5446" t="str">
            <v>RO</v>
          </cell>
        </row>
        <row r="5447">
          <cell r="A5447" t="str">
            <v>MSW</v>
          </cell>
          <cell r="D5447">
            <v>7</v>
          </cell>
          <cell r="G5447">
            <v>4.2300000000000004</v>
          </cell>
          <cell r="J5447">
            <v>25</v>
          </cell>
          <cell r="L5447" t="str">
            <v>RO</v>
          </cell>
        </row>
        <row r="5448">
          <cell r="A5448" t="str">
            <v>MSW</v>
          </cell>
          <cell r="D5448">
            <v>7</v>
          </cell>
          <cell r="G5448">
            <v>3.26</v>
          </cell>
          <cell r="J5448">
            <v>25</v>
          </cell>
          <cell r="L5448" t="str">
            <v>RO</v>
          </cell>
        </row>
        <row r="5449">
          <cell r="A5449" t="str">
            <v>MSW</v>
          </cell>
          <cell r="D5449">
            <v>8</v>
          </cell>
          <cell r="G5449">
            <v>4.62</v>
          </cell>
          <cell r="J5449">
            <v>25</v>
          </cell>
          <cell r="L5449" t="str">
            <v>RO</v>
          </cell>
        </row>
        <row r="5450">
          <cell r="A5450" t="str">
            <v>MSW</v>
          </cell>
          <cell r="D5450">
            <v>8</v>
          </cell>
          <cell r="G5450">
            <v>3.54</v>
          </cell>
          <cell r="J5450">
            <v>25</v>
          </cell>
          <cell r="L5450" t="str">
            <v>RO</v>
          </cell>
        </row>
        <row r="5451">
          <cell r="A5451" t="str">
            <v>MSW</v>
          </cell>
          <cell r="D5451">
            <v>8</v>
          </cell>
          <cell r="G5451">
            <v>4.75</v>
          </cell>
          <cell r="J5451">
            <v>25</v>
          </cell>
          <cell r="L5451" t="str">
            <v>RO</v>
          </cell>
        </row>
        <row r="5452">
          <cell r="A5452" t="str">
            <v>MSW</v>
          </cell>
          <cell r="D5452">
            <v>8</v>
          </cell>
          <cell r="G5452">
            <v>3.41</v>
          </cell>
          <cell r="J5452">
            <v>25</v>
          </cell>
          <cell r="L5452" t="str">
            <v>RO</v>
          </cell>
        </row>
        <row r="5453">
          <cell r="A5453" t="str">
            <v>MSW</v>
          </cell>
          <cell r="D5453">
            <v>8</v>
          </cell>
          <cell r="G5453">
            <v>4.6399999999999997</v>
          </cell>
          <cell r="J5453">
            <v>25</v>
          </cell>
          <cell r="L5453" t="str">
            <v>RO</v>
          </cell>
        </row>
        <row r="5454">
          <cell r="A5454" t="str">
            <v>MSW</v>
          </cell>
          <cell r="D5454">
            <v>8</v>
          </cell>
          <cell r="G5454">
            <v>3.48</v>
          </cell>
          <cell r="J5454">
            <v>25</v>
          </cell>
          <cell r="L5454" t="str">
            <v>RO</v>
          </cell>
        </row>
        <row r="5455">
          <cell r="A5455" t="str">
            <v>MSW</v>
          </cell>
          <cell r="D5455">
            <v>8</v>
          </cell>
          <cell r="G5455">
            <v>4.33</v>
          </cell>
          <cell r="J5455">
            <v>25</v>
          </cell>
          <cell r="L5455" t="str">
            <v>RO</v>
          </cell>
        </row>
        <row r="5456">
          <cell r="A5456" t="str">
            <v>MSW</v>
          </cell>
          <cell r="D5456">
            <v>8</v>
          </cell>
          <cell r="G5456">
            <v>3.25</v>
          </cell>
          <cell r="J5456">
            <v>25</v>
          </cell>
          <cell r="L5456" t="str">
            <v>RO</v>
          </cell>
        </row>
        <row r="5457">
          <cell r="A5457" t="str">
            <v>MSW</v>
          </cell>
          <cell r="D5457">
            <v>8</v>
          </cell>
          <cell r="G5457">
            <v>3.92</v>
          </cell>
          <cell r="J5457">
            <v>25</v>
          </cell>
          <cell r="L5457" t="str">
            <v>RO</v>
          </cell>
        </row>
        <row r="5458">
          <cell r="A5458" t="str">
            <v>MSW</v>
          </cell>
          <cell r="D5458">
            <v>9</v>
          </cell>
          <cell r="G5458">
            <v>3.47</v>
          </cell>
          <cell r="J5458">
            <v>25</v>
          </cell>
          <cell r="L5458" t="str">
            <v>RO</v>
          </cell>
        </row>
        <row r="5459">
          <cell r="A5459" t="str">
            <v>MSW</v>
          </cell>
          <cell r="D5459">
            <v>9</v>
          </cell>
          <cell r="G5459">
            <v>4.0199999999999996</v>
          </cell>
          <cell r="J5459">
            <v>25</v>
          </cell>
          <cell r="L5459" t="str">
            <v>RO</v>
          </cell>
        </row>
        <row r="5460">
          <cell r="A5460" t="str">
            <v>MSW</v>
          </cell>
          <cell r="D5460">
            <v>9</v>
          </cell>
          <cell r="G5460">
            <v>4.32</v>
          </cell>
          <cell r="J5460">
            <v>25</v>
          </cell>
          <cell r="L5460" t="str">
            <v>RO</v>
          </cell>
        </row>
        <row r="5461">
          <cell r="A5461" t="str">
            <v>MSW</v>
          </cell>
          <cell r="D5461">
            <v>9</v>
          </cell>
          <cell r="G5461">
            <v>4.07</v>
          </cell>
          <cell r="J5461">
            <v>25</v>
          </cell>
          <cell r="L5461" t="str">
            <v>RO</v>
          </cell>
        </row>
        <row r="5462">
          <cell r="A5462" t="str">
            <v>MSW</v>
          </cell>
          <cell r="D5462">
            <v>9</v>
          </cell>
          <cell r="G5462">
            <v>3.37</v>
          </cell>
          <cell r="J5462">
            <v>25</v>
          </cell>
          <cell r="L5462" t="str">
            <v>RO</v>
          </cell>
        </row>
        <row r="5463">
          <cell r="A5463" t="str">
            <v>MSW</v>
          </cell>
          <cell r="D5463">
            <v>9</v>
          </cell>
          <cell r="G5463">
            <v>3.94</v>
          </cell>
          <cell r="J5463">
            <v>25</v>
          </cell>
          <cell r="L5463" t="str">
            <v>RO</v>
          </cell>
        </row>
        <row r="5464">
          <cell r="A5464" t="str">
            <v>MSW</v>
          </cell>
          <cell r="D5464">
            <v>9</v>
          </cell>
          <cell r="G5464">
            <v>3.03</v>
          </cell>
          <cell r="J5464">
            <v>25</v>
          </cell>
          <cell r="L5464" t="str">
            <v>RO</v>
          </cell>
        </row>
        <row r="5465">
          <cell r="A5465" t="str">
            <v>MSW</v>
          </cell>
          <cell r="D5465">
            <v>9</v>
          </cell>
          <cell r="G5465">
            <v>3.86</v>
          </cell>
          <cell r="J5465">
            <v>25</v>
          </cell>
          <cell r="L5465" t="str">
            <v>RO</v>
          </cell>
        </row>
        <row r="5466">
          <cell r="A5466" t="str">
            <v>MSW</v>
          </cell>
          <cell r="D5466">
            <v>9</v>
          </cell>
          <cell r="G5466">
            <v>3.43</v>
          </cell>
          <cell r="J5466">
            <v>25</v>
          </cell>
          <cell r="L5466" t="str">
            <v>RO</v>
          </cell>
        </row>
        <row r="5467">
          <cell r="A5467" t="str">
            <v>MSW</v>
          </cell>
          <cell r="D5467">
            <v>10</v>
          </cell>
          <cell r="G5467">
            <v>4.45</v>
          </cell>
          <cell r="J5467">
            <v>25</v>
          </cell>
          <cell r="L5467" t="str">
            <v>RO</v>
          </cell>
        </row>
        <row r="5468">
          <cell r="A5468" t="str">
            <v>MSW</v>
          </cell>
          <cell r="D5468">
            <v>10</v>
          </cell>
          <cell r="G5468">
            <v>3.04</v>
          </cell>
          <cell r="J5468">
            <v>25</v>
          </cell>
          <cell r="L5468" t="str">
            <v>RO</v>
          </cell>
        </row>
        <row r="5469">
          <cell r="A5469" t="str">
            <v>MSW</v>
          </cell>
          <cell r="D5469">
            <v>10</v>
          </cell>
          <cell r="G5469">
            <v>4.2300000000000004</v>
          </cell>
          <cell r="J5469">
            <v>25</v>
          </cell>
          <cell r="L5469" t="str">
            <v>RO</v>
          </cell>
        </row>
        <row r="5470">
          <cell r="A5470" t="str">
            <v>MSW</v>
          </cell>
          <cell r="D5470">
            <v>10</v>
          </cell>
          <cell r="G5470">
            <v>3.05</v>
          </cell>
          <cell r="J5470">
            <v>25</v>
          </cell>
          <cell r="L5470" t="str">
            <v>RO</v>
          </cell>
        </row>
        <row r="5471">
          <cell r="A5471" t="str">
            <v>MSW</v>
          </cell>
          <cell r="D5471">
            <v>10</v>
          </cell>
          <cell r="G5471">
            <v>3.97</v>
          </cell>
          <cell r="J5471">
            <v>25</v>
          </cell>
          <cell r="L5471" t="str">
            <v>RO</v>
          </cell>
        </row>
        <row r="5472">
          <cell r="A5472" t="str">
            <v>MSW</v>
          </cell>
          <cell r="D5472">
            <v>10</v>
          </cell>
          <cell r="G5472">
            <v>3.08</v>
          </cell>
          <cell r="J5472">
            <v>25</v>
          </cell>
          <cell r="L5472" t="str">
            <v>RO</v>
          </cell>
        </row>
        <row r="5473">
          <cell r="A5473" t="str">
            <v>MSW</v>
          </cell>
          <cell r="D5473">
            <v>10</v>
          </cell>
          <cell r="G5473">
            <v>4.28</v>
          </cell>
          <cell r="J5473">
            <v>25</v>
          </cell>
          <cell r="L5473" t="str">
            <v>RO</v>
          </cell>
        </row>
        <row r="5474">
          <cell r="A5474" t="str">
            <v>MSW</v>
          </cell>
          <cell r="D5474">
            <v>10</v>
          </cell>
          <cell r="G5474">
            <v>3.49</v>
          </cell>
          <cell r="J5474">
            <v>25</v>
          </cell>
          <cell r="L5474" t="str">
            <v>RO</v>
          </cell>
        </row>
        <row r="5475">
          <cell r="A5475" t="str">
            <v>MSW</v>
          </cell>
          <cell r="D5475">
            <v>11</v>
          </cell>
          <cell r="G5475">
            <v>3.32</v>
          </cell>
          <cell r="J5475">
            <v>25</v>
          </cell>
          <cell r="L5475" t="str">
            <v>RO</v>
          </cell>
        </row>
        <row r="5476">
          <cell r="A5476" t="str">
            <v>MSW</v>
          </cell>
          <cell r="D5476">
            <v>11</v>
          </cell>
          <cell r="G5476">
            <v>3.71</v>
          </cell>
          <cell r="J5476">
            <v>25</v>
          </cell>
          <cell r="L5476" t="str">
            <v>RO</v>
          </cell>
        </row>
        <row r="5477">
          <cell r="A5477" t="str">
            <v>MSW</v>
          </cell>
          <cell r="D5477">
            <v>11</v>
          </cell>
          <cell r="G5477">
            <v>3.85</v>
          </cell>
          <cell r="J5477">
            <v>25</v>
          </cell>
          <cell r="L5477" t="str">
            <v>RO</v>
          </cell>
        </row>
        <row r="5478">
          <cell r="A5478" t="str">
            <v>MSW</v>
          </cell>
          <cell r="D5478">
            <v>11</v>
          </cell>
          <cell r="G5478">
            <v>2.91</v>
          </cell>
          <cell r="J5478">
            <v>25</v>
          </cell>
          <cell r="L5478" t="str">
            <v>RO</v>
          </cell>
        </row>
        <row r="5479">
          <cell r="A5479" t="str">
            <v>MSW</v>
          </cell>
          <cell r="D5479">
            <v>11</v>
          </cell>
          <cell r="G5479">
            <v>4.25</v>
          </cell>
          <cell r="J5479">
            <v>25</v>
          </cell>
          <cell r="L5479" t="str">
            <v>RO</v>
          </cell>
        </row>
        <row r="5480">
          <cell r="A5480" t="str">
            <v>MSW</v>
          </cell>
          <cell r="D5480">
            <v>11</v>
          </cell>
          <cell r="G5480">
            <v>2.54</v>
          </cell>
          <cell r="J5480">
            <v>25</v>
          </cell>
          <cell r="L5480" t="str">
            <v>RO</v>
          </cell>
        </row>
        <row r="5481">
          <cell r="A5481" t="str">
            <v>MSW</v>
          </cell>
          <cell r="D5481">
            <v>11</v>
          </cell>
          <cell r="G5481">
            <v>3.82</v>
          </cell>
          <cell r="J5481">
            <v>25</v>
          </cell>
          <cell r="L5481" t="str">
            <v>RO</v>
          </cell>
        </row>
        <row r="5482">
          <cell r="A5482" t="str">
            <v>MSW</v>
          </cell>
          <cell r="D5482">
            <v>11</v>
          </cell>
          <cell r="G5482">
            <v>1.9</v>
          </cell>
          <cell r="J5482">
            <v>25</v>
          </cell>
          <cell r="L5482" t="str">
            <v>RO</v>
          </cell>
        </row>
        <row r="5483">
          <cell r="A5483" t="str">
            <v>MSW</v>
          </cell>
          <cell r="D5483">
            <v>11</v>
          </cell>
          <cell r="G5483">
            <v>5.9</v>
          </cell>
          <cell r="J5483">
            <v>25</v>
          </cell>
          <cell r="L5483" t="str">
            <v>RO</v>
          </cell>
        </row>
        <row r="5484">
          <cell r="A5484" t="str">
            <v>MSW</v>
          </cell>
          <cell r="D5484">
            <v>12</v>
          </cell>
          <cell r="G5484">
            <v>3.64</v>
          </cell>
          <cell r="J5484">
            <v>25</v>
          </cell>
          <cell r="L5484" t="str">
            <v>RO</v>
          </cell>
        </row>
        <row r="5485">
          <cell r="A5485" t="str">
            <v>MSW</v>
          </cell>
          <cell r="D5485">
            <v>12</v>
          </cell>
          <cell r="G5485">
            <v>4.07</v>
          </cell>
          <cell r="J5485">
            <v>25</v>
          </cell>
          <cell r="L5485" t="str">
            <v>RO</v>
          </cell>
        </row>
        <row r="5486">
          <cell r="A5486" t="str">
            <v>MSW</v>
          </cell>
          <cell r="D5486">
            <v>12</v>
          </cell>
          <cell r="G5486">
            <v>2.98</v>
          </cell>
          <cell r="J5486">
            <v>25</v>
          </cell>
          <cell r="L5486" t="str">
            <v>RO</v>
          </cell>
        </row>
        <row r="5487">
          <cell r="A5487" t="str">
            <v>MSW</v>
          </cell>
          <cell r="D5487">
            <v>12</v>
          </cell>
          <cell r="G5487">
            <v>3.6</v>
          </cell>
          <cell r="J5487">
            <v>25</v>
          </cell>
          <cell r="L5487" t="str">
            <v>RO</v>
          </cell>
        </row>
        <row r="5488">
          <cell r="A5488" t="str">
            <v>MSW</v>
          </cell>
          <cell r="D5488">
            <v>12</v>
          </cell>
          <cell r="G5488">
            <v>2.52</v>
          </cell>
          <cell r="J5488">
            <v>25</v>
          </cell>
          <cell r="L5488" t="str">
            <v>RO</v>
          </cell>
        </row>
        <row r="5489">
          <cell r="A5489" t="str">
            <v>MSW</v>
          </cell>
          <cell r="D5489">
            <v>12</v>
          </cell>
          <cell r="G5489">
            <v>3.76</v>
          </cell>
          <cell r="J5489">
            <v>25</v>
          </cell>
          <cell r="L5489" t="str">
            <v>RO</v>
          </cell>
        </row>
        <row r="5490">
          <cell r="A5490" t="str">
            <v>MSW</v>
          </cell>
          <cell r="D5490">
            <v>12</v>
          </cell>
          <cell r="G5490">
            <v>3.39</v>
          </cell>
          <cell r="J5490">
            <v>25</v>
          </cell>
          <cell r="L5490" t="str">
            <v>RO</v>
          </cell>
        </row>
        <row r="5491">
          <cell r="A5491" t="str">
            <v>MSW</v>
          </cell>
          <cell r="D5491">
            <v>12</v>
          </cell>
          <cell r="G5491">
            <v>3.57</v>
          </cell>
          <cell r="J5491">
            <v>25</v>
          </cell>
          <cell r="L5491" t="str">
            <v>RO</v>
          </cell>
        </row>
        <row r="5492">
          <cell r="A5492" t="str">
            <v>MSW</v>
          </cell>
          <cell r="D5492">
            <v>12</v>
          </cell>
          <cell r="G5492">
            <v>3.36</v>
          </cell>
          <cell r="J5492">
            <v>25</v>
          </cell>
          <cell r="L5492" t="str">
            <v>RO</v>
          </cell>
        </row>
        <row r="5493">
          <cell r="A5493" t="str">
            <v>MSW</v>
          </cell>
          <cell r="D5493">
            <v>1</v>
          </cell>
          <cell r="G5493">
            <v>0.39</v>
          </cell>
          <cell r="J5493">
            <v>25</v>
          </cell>
          <cell r="L5493" t="str">
            <v>RO</v>
          </cell>
        </row>
        <row r="5494">
          <cell r="A5494" t="str">
            <v>MSW</v>
          </cell>
          <cell r="D5494">
            <v>1</v>
          </cell>
          <cell r="G5494">
            <v>1.65</v>
          </cell>
          <cell r="J5494">
            <v>25</v>
          </cell>
          <cell r="L5494" t="str">
            <v>RO</v>
          </cell>
        </row>
        <row r="5495">
          <cell r="A5495" t="str">
            <v>MSW</v>
          </cell>
          <cell r="D5495">
            <v>1</v>
          </cell>
          <cell r="G5495">
            <v>1.75</v>
          </cell>
          <cell r="J5495">
            <v>25</v>
          </cell>
          <cell r="L5495" t="str">
            <v>RO</v>
          </cell>
        </row>
        <row r="5496">
          <cell r="A5496" t="str">
            <v>MSW</v>
          </cell>
          <cell r="D5496">
            <v>1</v>
          </cell>
          <cell r="G5496">
            <v>2.84</v>
          </cell>
          <cell r="J5496">
            <v>25</v>
          </cell>
          <cell r="L5496" t="str">
            <v>RO</v>
          </cell>
        </row>
        <row r="5497">
          <cell r="A5497" t="str">
            <v>MSW</v>
          </cell>
          <cell r="D5497">
            <v>1</v>
          </cell>
          <cell r="G5497">
            <v>2.2599999999999998</v>
          </cell>
          <cell r="J5497">
            <v>25</v>
          </cell>
          <cell r="L5497" t="str">
            <v>RO</v>
          </cell>
        </row>
        <row r="5498">
          <cell r="A5498" t="str">
            <v>MSW</v>
          </cell>
          <cell r="D5498">
            <v>1</v>
          </cell>
          <cell r="G5498">
            <v>2.29</v>
          </cell>
          <cell r="J5498">
            <v>25</v>
          </cell>
          <cell r="L5498" t="str">
            <v>RO</v>
          </cell>
        </row>
        <row r="5499">
          <cell r="A5499" t="str">
            <v>MSW</v>
          </cell>
          <cell r="D5499">
            <v>1</v>
          </cell>
          <cell r="G5499">
            <v>2.21</v>
          </cell>
          <cell r="J5499">
            <v>25</v>
          </cell>
          <cell r="L5499" t="str">
            <v>RO</v>
          </cell>
        </row>
        <row r="5500">
          <cell r="A5500" t="str">
            <v>MSW</v>
          </cell>
          <cell r="D5500">
            <v>1</v>
          </cell>
          <cell r="G5500">
            <v>1.92</v>
          </cell>
          <cell r="J5500">
            <v>25</v>
          </cell>
          <cell r="L5500" t="str">
            <v>RO</v>
          </cell>
        </row>
        <row r="5501">
          <cell r="A5501" t="str">
            <v>MSW</v>
          </cell>
          <cell r="D5501">
            <v>2</v>
          </cell>
          <cell r="G5501">
            <v>2.12</v>
          </cell>
          <cell r="J5501">
            <v>25</v>
          </cell>
          <cell r="L5501" t="str">
            <v>RO</v>
          </cell>
        </row>
        <row r="5502">
          <cell r="A5502" t="str">
            <v>MSW</v>
          </cell>
          <cell r="D5502">
            <v>2</v>
          </cell>
          <cell r="G5502">
            <v>1.95</v>
          </cell>
          <cell r="J5502">
            <v>25</v>
          </cell>
          <cell r="L5502" t="str">
            <v>RO</v>
          </cell>
        </row>
        <row r="5503">
          <cell r="A5503" t="str">
            <v>MSW</v>
          </cell>
          <cell r="D5503">
            <v>2</v>
          </cell>
          <cell r="G5503">
            <v>2.4500000000000002</v>
          </cell>
          <cell r="J5503">
            <v>25</v>
          </cell>
          <cell r="L5503" t="str">
            <v>RO</v>
          </cell>
        </row>
        <row r="5504">
          <cell r="A5504" t="str">
            <v>MSW</v>
          </cell>
          <cell r="D5504">
            <v>2</v>
          </cell>
          <cell r="G5504">
            <v>2.38</v>
          </cell>
          <cell r="J5504">
            <v>25</v>
          </cell>
          <cell r="L5504" t="str">
            <v>RO</v>
          </cell>
        </row>
        <row r="5505">
          <cell r="A5505" t="str">
            <v>MSW</v>
          </cell>
          <cell r="D5505">
            <v>2</v>
          </cell>
          <cell r="G5505">
            <v>3.14</v>
          </cell>
          <cell r="J5505">
            <v>25</v>
          </cell>
          <cell r="L5505" t="str">
            <v>RO</v>
          </cell>
        </row>
        <row r="5506">
          <cell r="A5506" t="str">
            <v>MSW</v>
          </cell>
          <cell r="D5506">
            <v>2</v>
          </cell>
          <cell r="G5506">
            <v>1.86</v>
          </cell>
          <cell r="J5506">
            <v>25</v>
          </cell>
          <cell r="L5506" t="str">
            <v>RO</v>
          </cell>
        </row>
        <row r="5507">
          <cell r="A5507" t="str">
            <v>MSW</v>
          </cell>
          <cell r="D5507">
            <v>2</v>
          </cell>
          <cell r="G5507">
            <v>1.98</v>
          </cell>
          <cell r="J5507">
            <v>25</v>
          </cell>
          <cell r="L5507" t="str">
            <v>RO</v>
          </cell>
        </row>
        <row r="5508">
          <cell r="A5508" t="str">
            <v>MSW</v>
          </cell>
          <cell r="D5508">
            <v>2</v>
          </cell>
          <cell r="G5508">
            <v>2.14</v>
          </cell>
          <cell r="J5508">
            <v>25</v>
          </cell>
          <cell r="L5508" t="str">
            <v>RO</v>
          </cell>
        </row>
        <row r="5509">
          <cell r="A5509" t="str">
            <v>MSW</v>
          </cell>
          <cell r="D5509">
            <v>3</v>
          </cell>
          <cell r="G5509">
            <v>2.77</v>
          </cell>
          <cell r="J5509">
            <v>25</v>
          </cell>
          <cell r="L5509" t="str">
            <v>RO</v>
          </cell>
        </row>
        <row r="5510">
          <cell r="A5510" t="str">
            <v>MSW</v>
          </cell>
          <cell r="D5510">
            <v>3</v>
          </cell>
          <cell r="G5510">
            <v>1.71</v>
          </cell>
          <cell r="J5510">
            <v>25</v>
          </cell>
          <cell r="L5510" t="str">
            <v>RO</v>
          </cell>
        </row>
        <row r="5511">
          <cell r="A5511" t="str">
            <v>MSW</v>
          </cell>
          <cell r="D5511">
            <v>3</v>
          </cell>
          <cell r="G5511">
            <v>2.48</v>
          </cell>
          <cell r="J5511">
            <v>25</v>
          </cell>
          <cell r="L5511" t="str">
            <v>RO</v>
          </cell>
        </row>
        <row r="5512">
          <cell r="A5512" t="str">
            <v>MSW</v>
          </cell>
          <cell r="D5512">
            <v>3</v>
          </cell>
          <cell r="G5512">
            <v>2.0099999999999998</v>
          </cell>
          <cell r="J5512">
            <v>25</v>
          </cell>
          <cell r="L5512" t="str">
            <v>RO</v>
          </cell>
        </row>
        <row r="5513">
          <cell r="A5513" t="str">
            <v>MSW</v>
          </cell>
          <cell r="D5513">
            <v>3</v>
          </cell>
          <cell r="G5513">
            <v>2.2400000000000002</v>
          </cell>
          <cell r="J5513">
            <v>25</v>
          </cell>
          <cell r="L5513" t="str">
            <v>RO</v>
          </cell>
        </row>
        <row r="5514">
          <cell r="A5514" t="str">
            <v>MSW</v>
          </cell>
          <cell r="D5514">
            <v>3</v>
          </cell>
          <cell r="G5514">
            <v>1.91</v>
          </cell>
          <cell r="J5514">
            <v>25</v>
          </cell>
          <cell r="L5514" t="str">
            <v>RO</v>
          </cell>
        </row>
        <row r="5515">
          <cell r="A5515" t="str">
            <v>MSW</v>
          </cell>
          <cell r="D5515">
            <v>3</v>
          </cell>
          <cell r="G5515">
            <v>1.93</v>
          </cell>
          <cell r="J5515">
            <v>25</v>
          </cell>
          <cell r="L5515" t="str">
            <v>RO</v>
          </cell>
        </row>
        <row r="5516">
          <cell r="A5516" t="str">
            <v>MSW</v>
          </cell>
          <cell r="D5516">
            <v>3</v>
          </cell>
          <cell r="G5516">
            <v>2.39</v>
          </cell>
          <cell r="J5516">
            <v>25</v>
          </cell>
          <cell r="L5516" t="str">
            <v>RO</v>
          </cell>
        </row>
        <row r="5517">
          <cell r="A5517" t="str">
            <v>MSW</v>
          </cell>
          <cell r="D5517">
            <v>3</v>
          </cell>
          <cell r="G5517">
            <v>2.0099999999999998</v>
          </cell>
          <cell r="J5517">
            <v>25</v>
          </cell>
          <cell r="L5517" t="str">
            <v>RO</v>
          </cell>
        </row>
        <row r="5518">
          <cell r="A5518" t="str">
            <v>MSW</v>
          </cell>
          <cell r="D5518">
            <v>3</v>
          </cell>
          <cell r="G5518">
            <v>1.53</v>
          </cell>
          <cell r="J5518">
            <v>25</v>
          </cell>
          <cell r="L5518" t="str">
            <v>RO</v>
          </cell>
        </row>
        <row r="5519">
          <cell r="A5519" t="str">
            <v>MSW</v>
          </cell>
          <cell r="D5519">
            <v>3</v>
          </cell>
          <cell r="G5519">
            <v>2.58</v>
          </cell>
          <cell r="J5519">
            <v>25</v>
          </cell>
          <cell r="L5519" t="str">
            <v>RO</v>
          </cell>
        </row>
        <row r="5520">
          <cell r="A5520" t="str">
            <v>MSW</v>
          </cell>
          <cell r="D5520">
            <v>4</v>
          </cell>
          <cell r="G5520">
            <v>0.94</v>
          </cell>
          <cell r="J5520">
            <v>25</v>
          </cell>
          <cell r="L5520" t="str">
            <v>RO</v>
          </cell>
        </row>
        <row r="5521">
          <cell r="A5521" t="str">
            <v>MSW</v>
          </cell>
          <cell r="D5521">
            <v>4</v>
          </cell>
          <cell r="G5521">
            <v>2.44</v>
          </cell>
          <cell r="J5521">
            <v>25</v>
          </cell>
          <cell r="L5521" t="str">
            <v>RO</v>
          </cell>
        </row>
        <row r="5522">
          <cell r="A5522" t="str">
            <v>MSW</v>
          </cell>
          <cell r="D5522">
            <v>4</v>
          </cell>
          <cell r="G5522">
            <v>1.44</v>
          </cell>
          <cell r="J5522">
            <v>25</v>
          </cell>
          <cell r="L5522" t="str">
            <v>RO</v>
          </cell>
        </row>
        <row r="5523">
          <cell r="A5523" t="str">
            <v>MSW</v>
          </cell>
          <cell r="D5523">
            <v>4</v>
          </cell>
          <cell r="G5523">
            <v>2.2999999999999998</v>
          </cell>
          <cell r="J5523">
            <v>25</v>
          </cell>
          <cell r="L5523" t="str">
            <v>RO</v>
          </cell>
        </row>
        <row r="5524">
          <cell r="A5524" t="str">
            <v>MSW</v>
          </cell>
          <cell r="D5524">
            <v>4</v>
          </cell>
          <cell r="G5524">
            <v>1.73</v>
          </cell>
          <cell r="J5524">
            <v>25</v>
          </cell>
          <cell r="L5524" t="str">
            <v>RO</v>
          </cell>
        </row>
        <row r="5525">
          <cell r="A5525" t="str">
            <v>MSW</v>
          </cell>
          <cell r="D5525">
            <v>4</v>
          </cell>
          <cell r="G5525">
            <v>1.77</v>
          </cell>
          <cell r="J5525">
            <v>25</v>
          </cell>
          <cell r="L5525" t="str">
            <v>RO</v>
          </cell>
        </row>
        <row r="5526">
          <cell r="A5526" t="str">
            <v>MSW</v>
          </cell>
          <cell r="D5526">
            <v>4</v>
          </cell>
          <cell r="G5526">
            <v>2.0499999999999998</v>
          </cell>
          <cell r="J5526">
            <v>25</v>
          </cell>
          <cell r="L5526" t="str">
            <v>RO</v>
          </cell>
        </row>
        <row r="5527">
          <cell r="A5527" t="str">
            <v>MSW</v>
          </cell>
          <cell r="D5527">
            <v>4</v>
          </cell>
          <cell r="G5527">
            <v>2.27</v>
          </cell>
          <cell r="J5527">
            <v>25</v>
          </cell>
          <cell r="L5527" t="str">
            <v>RO</v>
          </cell>
        </row>
        <row r="5528">
          <cell r="A5528" t="str">
            <v>MSW</v>
          </cell>
          <cell r="D5528">
            <v>4</v>
          </cell>
          <cell r="G5528">
            <v>1.32</v>
          </cell>
          <cell r="J5528">
            <v>25</v>
          </cell>
          <cell r="L5528" t="str">
            <v>RO</v>
          </cell>
        </row>
        <row r="5529">
          <cell r="A5529" t="str">
            <v>MSW</v>
          </cell>
          <cell r="D5529">
            <v>5</v>
          </cell>
          <cell r="G5529">
            <v>2.37</v>
          </cell>
          <cell r="J5529">
            <v>25</v>
          </cell>
          <cell r="L5529" t="str">
            <v>RO</v>
          </cell>
        </row>
        <row r="5530">
          <cell r="A5530" t="str">
            <v>MSW</v>
          </cell>
          <cell r="D5530">
            <v>5</v>
          </cell>
          <cell r="G5530">
            <v>1.42</v>
          </cell>
          <cell r="J5530">
            <v>25</v>
          </cell>
          <cell r="L5530" t="str">
            <v>RO</v>
          </cell>
        </row>
        <row r="5531">
          <cell r="A5531" t="str">
            <v>MSW</v>
          </cell>
          <cell r="D5531">
            <v>5</v>
          </cell>
          <cell r="G5531">
            <v>1.81</v>
          </cell>
          <cell r="J5531">
            <v>25</v>
          </cell>
          <cell r="L5531" t="str">
            <v>RO</v>
          </cell>
        </row>
        <row r="5532">
          <cell r="A5532" t="str">
            <v>MSW</v>
          </cell>
          <cell r="D5532">
            <v>5</v>
          </cell>
          <cell r="G5532">
            <v>2.1</v>
          </cell>
          <cell r="J5532">
            <v>25</v>
          </cell>
          <cell r="L5532" t="str">
            <v>RO</v>
          </cell>
        </row>
        <row r="5533">
          <cell r="A5533" t="str">
            <v>MSW</v>
          </cell>
          <cell r="D5533">
            <v>5</v>
          </cell>
          <cell r="G5533">
            <v>1.9</v>
          </cell>
          <cell r="J5533">
            <v>25</v>
          </cell>
          <cell r="L5533" t="str">
            <v>RO</v>
          </cell>
        </row>
        <row r="5534">
          <cell r="A5534" t="str">
            <v>MSW</v>
          </cell>
          <cell r="D5534">
            <v>5</v>
          </cell>
          <cell r="G5534">
            <v>1.31</v>
          </cell>
          <cell r="J5534">
            <v>25</v>
          </cell>
          <cell r="L5534" t="str">
            <v>RO</v>
          </cell>
        </row>
        <row r="5535">
          <cell r="A5535" t="str">
            <v>MSW</v>
          </cell>
          <cell r="D5535">
            <v>5</v>
          </cell>
          <cell r="G5535">
            <v>2.0299999999999998</v>
          </cell>
          <cell r="J5535">
            <v>25</v>
          </cell>
          <cell r="L5535" t="str">
            <v>RO</v>
          </cell>
        </row>
        <row r="5536">
          <cell r="A5536" t="str">
            <v>MSW</v>
          </cell>
          <cell r="D5536">
            <v>5</v>
          </cell>
          <cell r="G5536">
            <v>0.94</v>
          </cell>
          <cell r="J5536">
            <v>25</v>
          </cell>
          <cell r="L5536" t="str">
            <v>RO</v>
          </cell>
        </row>
        <row r="5537">
          <cell r="A5537" t="str">
            <v>MSW</v>
          </cell>
          <cell r="D5537">
            <v>5</v>
          </cell>
          <cell r="G5537">
            <v>1.19</v>
          </cell>
          <cell r="J5537">
            <v>25</v>
          </cell>
          <cell r="L5537" t="str">
            <v>RO</v>
          </cell>
        </row>
        <row r="5538">
          <cell r="A5538" t="str">
            <v>MSW</v>
          </cell>
          <cell r="D5538">
            <v>6</v>
          </cell>
          <cell r="G5538">
            <v>1.29</v>
          </cell>
          <cell r="J5538">
            <v>25</v>
          </cell>
          <cell r="L5538" t="str">
            <v>RO</v>
          </cell>
        </row>
        <row r="5539">
          <cell r="A5539" t="str">
            <v>MSW</v>
          </cell>
          <cell r="D5539">
            <v>6</v>
          </cell>
          <cell r="G5539">
            <v>1.74</v>
          </cell>
          <cell r="J5539">
            <v>25</v>
          </cell>
          <cell r="L5539" t="str">
            <v>RO</v>
          </cell>
        </row>
        <row r="5540">
          <cell r="A5540" t="str">
            <v>MSW</v>
          </cell>
          <cell r="D5540">
            <v>6</v>
          </cell>
          <cell r="G5540">
            <v>2.5099999999999998</v>
          </cell>
          <cell r="J5540">
            <v>25</v>
          </cell>
          <cell r="L5540" t="str">
            <v>RO</v>
          </cell>
        </row>
        <row r="5541">
          <cell r="A5541" t="str">
            <v>MSW</v>
          </cell>
          <cell r="D5541">
            <v>6</v>
          </cell>
          <cell r="G5541">
            <v>1.41</v>
          </cell>
          <cell r="J5541">
            <v>25</v>
          </cell>
          <cell r="L5541" t="str">
            <v>RO</v>
          </cell>
        </row>
        <row r="5542">
          <cell r="A5542" t="str">
            <v>MSW</v>
          </cell>
          <cell r="D5542">
            <v>6</v>
          </cell>
          <cell r="G5542">
            <v>2.09</v>
          </cell>
          <cell r="J5542">
            <v>25</v>
          </cell>
          <cell r="L5542" t="str">
            <v>RO</v>
          </cell>
        </row>
        <row r="5543">
          <cell r="A5543" t="str">
            <v>MSW</v>
          </cell>
          <cell r="D5543">
            <v>6</v>
          </cell>
          <cell r="G5543">
            <v>1.82</v>
          </cell>
          <cell r="J5543">
            <v>25</v>
          </cell>
          <cell r="L5543" t="str">
            <v>RO</v>
          </cell>
        </row>
        <row r="5544">
          <cell r="A5544" t="str">
            <v>MSW</v>
          </cell>
          <cell r="D5544">
            <v>6</v>
          </cell>
          <cell r="G5544">
            <v>2.2000000000000002</v>
          </cell>
          <cell r="J5544">
            <v>25</v>
          </cell>
          <cell r="L5544" t="str">
            <v>RO</v>
          </cell>
        </row>
        <row r="5545">
          <cell r="A5545" t="str">
            <v>MSW</v>
          </cell>
          <cell r="D5545">
            <v>6</v>
          </cell>
          <cell r="G5545">
            <v>2.0099999999999998</v>
          </cell>
          <cell r="J5545">
            <v>25</v>
          </cell>
          <cell r="L5545" t="str">
            <v>RO</v>
          </cell>
        </row>
        <row r="5546">
          <cell r="A5546" t="str">
            <v>MSW</v>
          </cell>
          <cell r="D5546">
            <v>6</v>
          </cell>
          <cell r="G5546">
            <v>1.85</v>
          </cell>
          <cell r="J5546">
            <v>25</v>
          </cell>
          <cell r="L5546" t="str">
            <v>RO</v>
          </cell>
        </row>
        <row r="5547">
          <cell r="A5547" t="str">
            <v>MSW</v>
          </cell>
          <cell r="D5547">
            <v>7</v>
          </cell>
          <cell r="G5547">
            <v>1.44</v>
          </cell>
          <cell r="J5547">
            <v>25</v>
          </cell>
          <cell r="L5547" t="str">
            <v>RO</v>
          </cell>
        </row>
        <row r="5548">
          <cell r="A5548" t="str">
            <v>MSW</v>
          </cell>
          <cell r="D5548">
            <v>7</v>
          </cell>
          <cell r="G5548">
            <v>1.99</v>
          </cell>
          <cell r="J5548">
            <v>25</v>
          </cell>
          <cell r="L5548" t="str">
            <v>RO</v>
          </cell>
        </row>
        <row r="5549">
          <cell r="A5549" t="str">
            <v>MSW</v>
          </cell>
          <cell r="D5549">
            <v>7</v>
          </cell>
          <cell r="G5549">
            <v>1.42</v>
          </cell>
          <cell r="J5549">
            <v>25</v>
          </cell>
          <cell r="L5549" t="str">
            <v>RO</v>
          </cell>
        </row>
        <row r="5550">
          <cell r="A5550" t="str">
            <v>MSW</v>
          </cell>
          <cell r="D5550">
            <v>7</v>
          </cell>
          <cell r="G5550">
            <v>2.31</v>
          </cell>
          <cell r="J5550">
            <v>25</v>
          </cell>
          <cell r="L5550" t="str">
            <v>RO</v>
          </cell>
        </row>
        <row r="5551">
          <cell r="A5551" t="str">
            <v>MSW</v>
          </cell>
          <cell r="D5551">
            <v>7</v>
          </cell>
          <cell r="G5551">
            <v>1.03</v>
          </cell>
          <cell r="J5551">
            <v>25</v>
          </cell>
          <cell r="L5551" t="str">
            <v>RO</v>
          </cell>
        </row>
        <row r="5552">
          <cell r="A5552" t="str">
            <v>MSW</v>
          </cell>
          <cell r="D5552">
            <v>7</v>
          </cell>
          <cell r="G5552">
            <v>2.81</v>
          </cell>
          <cell r="J5552">
            <v>25</v>
          </cell>
          <cell r="L5552" t="str">
            <v>RO</v>
          </cell>
        </row>
        <row r="5553">
          <cell r="A5553" t="str">
            <v>MSW</v>
          </cell>
          <cell r="D5553">
            <v>7</v>
          </cell>
          <cell r="G5553">
            <v>1.53</v>
          </cell>
          <cell r="J5553">
            <v>25</v>
          </cell>
          <cell r="L5553" t="str">
            <v>RO</v>
          </cell>
        </row>
        <row r="5554">
          <cell r="A5554" t="str">
            <v>MSW</v>
          </cell>
          <cell r="D5554">
            <v>7</v>
          </cell>
          <cell r="G5554">
            <v>2.75</v>
          </cell>
          <cell r="J5554">
            <v>25</v>
          </cell>
          <cell r="L5554" t="str">
            <v>RO</v>
          </cell>
        </row>
        <row r="5555">
          <cell r="A5555" t="str">
            <v>MSW</v>
          </cell>
          <cell r="D5555">
            <v>7</v>
          </cell>
          <cell r="G5555">
            <v>1.38</v>
          </cell>
          <cell r="J5555">
            <v>25</v>
          </cell>
          <cell r="L5555" t="str">
            <v>RO</v>
          </cell>
        </row>
        <row r="5556">
          <cell r="A5556" t="str">
            <v>MSW</v>
          </cell>
          <cell r="D5556">
            <v>8</v>
          </cell>
          <cell r="G5556">
            <v>1.87</v>
          </cell>
          <cell r="J5556">
            <v>25</v>
          </cell>
          <cell r="L5556" t="str">
            <v>RO</v>
          </cell>
        </row>
        <row r="5557">
          <cell r="A5557" t="str">
            <v>MSW</v>
          </cell>
          <cell r="D5557">
            <v>8</v>
          </cell>
          <cell r="G5557">
            <v>1.79</v>
          </cell>
          <cell r="J5557">
            <v>25</v>
          </cell>
          <cell r="L5557" t="str">
            <v>RO</v>
          </cell>
        </row>
        <row r="5558">
          <cell r="A5558" t="str">
            <v>MSW</v>
          </cell>
          <cell r="D5558">
            <v>8</v>
          </cell>
          <cell r="G5558">
            <v>2.33</v>
          </cell>
          <cell r="J5558">
            <v>25</v>
          </cell>
          <cell r="L5558" t="str">
            <v>RO</v>
          </cell>
        </row>
        <row r="5559">
          <cell r="A5559" t="str">
            <v>MSW</v>
          </cell>
          <cell r="D5559">
            <v>8</v>
          </cell>
          <cell r="G5559">
            <v>1.48</v>
          </cell>
          <cell r="J5559">
            <v>25</v>
          </cell>
          <cell r="L5559" t="str">
            <v>RO</v>
          </cell>
        </row>
        <row r="5560">
          <cell r="A5560" t="str">
            <v>MSW</v>
          </cell>
          <cell r="D5560">
            <v>8</v>
          </cell>
          <cell r="G5560">
            <v>2.0299999999999998</v>
          </cell>
          <cell r="J5560">
            <v>25</v>
          </cell>
          <cell r="L5560" t="str">
            <v>RO</v>
          </cell>
        </row>
        <row r="5561">
          <cell r="A5561" t="str">
            <v>MSW</v>
          </cell>
          <cell r="D5561">
            <v>8</v>
          </cell>
          <cell r="G5561">
            <v>0.91</v>
          </cell>
          <cell r="J5561">
            <v>25</v>
          </cell>
          <cell r="L5561" t="str">
            <v>RO</v>
          </cell>
        </row>
        <row r="5562">
          <cell r="A5562" t="str">
            <v>MSW</v>
          </cell>
          <cell r="D5562">
            <v>8</v>
          </cell>
          <cell r="G5562">
            <v>1.48</v>
          </cell>
          <cell r="J5562">
            <v>25</v>
          </cell>
          <cell r="L5562" t="str">
            <v>RO</v>
          </cell>
        </row>
        <row r="5563">
          <cell r="A5563" t="str">
            <v>MSW</v>
          </cell>
          <cell r="D5563">
            <v>8</v>
          </cell>
          <cell r="G5563">
            <v>1.03</v>
          </cell>
          <cell r="J5563">
            <v>25</v>
          </cell>
          <cell r="L5563" t="str">
            <v>RO</v>
          </cell>
        </row>
        <row r="5564">
          <cell r="A5564" t="str">
            <v>MSW</v>
          </cell>
          <cell r="D5564">
            <v>8</v>
          </cell>
          <cell r="G5564">
            <v>2.2599999999999998</v>
          </cell>
          <cell r="J5564">
            <v>25</v>
          </cell>
          <cell r="L5564" t="str">
            <v>RO</v>
          </cell>
        </row>
        <row r="5565">
          <cell r="A5565" t="str">
            <v>MSW</v>
          </cell>
          <cell r="D5565">
            <v>9</v>
          </cell>
          <cell r="G5565">
            <v>1.48</v>
          </cell>
          <cell r="J5565">
            <v>25</v>
          </cell>
          <cell r="L5565" t="str">
            <v>RO</v>
          </cell>
        </row>
        <row r="5566">
          <cell r="A5566" t="str">
            <v>MSW</v>
          </cell>
          <cell r="D5566">
            <v>9</v>
          </cell>
          <cell r="G5566">
            <v>2.27</v>
          </cell>
          <cell r="J5566">
            <v>25</v>
          </cell>
          <cell r="L5566" t="str">
            <v>RO</v>
          </cell>
        </row>
        <row r="5567">
          <cell r="A5567" t="str">
            <v>MSW</v>
          </cell>
          <cell r="D5567">
            <v>9</v>
          </cell>
          <cell r="G5567">
            <v>2.0299999999999998</v>
          </cell>
          <cell r="J5567">
            <v>25</v>
          </cell>
          <cell r="L5567" t="str">
            <v>RO</v>
          </cell>
        </row>
        <row r="5568">
          <cell r="A5568" t="str">
            <v>MSW</v>
          </cell>
          <cell r="D5568">
            <v>9</v>
          </cell>
          <cell r="G5568">
            <v>2.5499999999999998</v>
          </cell>
          <cell r="J5568">
            <v>25</v>
          </cell>
          <cell r="L5568" t="str">
            <v>RO</v>
          </cell>
        </row>
        <row r="5569">
          <cell r="A5569" t="str">
            <v>MSW</v>
          </cell>
          <cell r="D5569">
            <v>9</v>
          </cell>
          <cell r="G5569">
            <v>1.73</v>
          </cell>
          <cell r="J5569">
            <v>25</v>
          </cell>
          <cell r="L5569" t="str">
            <v>RO</v>
          </cell>
        </row>
        <row r="5570">
          <cell r="A5570" t="str">
            <v>MSW</v>
          </cell>
          <cell r="D5570">
            <v>9</v>
          </cell>
          <cell r="G5570">
            <v>2.64</v>
          </cell>
          <cell r="J5570">
            <v>25</v>
          </cell>
          <cell r="L5570" t="str">
            <v>RO</v>
          </cell>
        </row>
        <row r="5571">
          <cell r="A5571" t="str">
            <v>MSW</v>
          </cell>
          <cell r="D5571">
            <v>9</v>
          </cell>
          <cell r="G5571">
            <v>3.43</v>
          </cell>
          <cell r="J5571">
            <v>25</v>
          </cell>
          <cell r="L5571" t="str">
            <v>RO</v>
          </cell>
        </row>
        <row r="5572">
          <cell r="A5572" t="str">
            <v>MSW</v>
          </cell>
          <cell r="D5572">
            <v>9</v>
          </cell>
          <cell r="G5572">
            <v>2.96</v>
          </cell>
          <cell r="J5572">
            <v>25</v>
          </cell>
          <cell r="L5572" t="str">
            <v>RO</v>
          </cell>
        </row>
        <row r="5573">
          <cell r="A5573" t="str">
            <v>MSW</v>
          </cell>
          <cell r="D5573">
            <v>9</v>
          </cell>
          <cell r="G5573">
            <v>2.73</v>
          </cell>
          <cell r="J5573">
            <v>25</v>
          </cell>
          <cell r="L5573" t="str">
            <v>RO</v>
          </cell>
        </row>
        <row r="5574">
          <cell r="A5574" t="str">
            <v>MSW</v>
          </cell>
          <cell r="D5574">
            <v>9</v>
          </cell>
          <cell r="G5574">
            <v>2.5</v>
          </cell>
          <cell r="J5574">
            <v>25</v>
          </cell>
          <cell r="L5574" t="str">
            <v>RO</v>
          </cell>
        </row>
        <row r="5575">
          <cell r="A5575" t="str">
            <v>MSW</v>
          </cell>
          <cell r="D5575">
            <v>10</v>
          </cell>
          <cell r="G5575">
            <v>3.28</v>
          </cell>
          <cell r="J5575">
            <v>25</v>
          </cell>
          <cell r="L5575" t="str">
            <v>RO</v>
          </cell>
        </row>
        <row r="5576">
          <cell r="A5576" t="str">
            <v>MSW</v>
          </cell>
          <cell r="D5576">
            <v>10</v>
          </cell>
          <cell r="G5576">
            <v>2.2200000000000002</v>
          </cell>
          <cell r="J5576">
            <v>25</v>
          </cell>
          <cell r="L5576" t="str">
            <v>RO</v>
          </cell>
        </row>
        <row r="5577">
          <cell r="A5577" t="str">
            <v>MSW</v>
          </cell>
          <cell r="D5577">
            <v>10</v>
          </cell>
          <cell r="G5577">
            <v>2.25</v>
          </cell>
          <cell r="J5577">
            <v>25</v>
          </cell>
          <cell r="L5577" t="str">
            <v>RO</v>
          </cell>
        </row>
        <row r="5578">
          <cell r="A5578" t="str">
            <v>MSW</v>
          </cell>
          <cell r="D5578">
            <v>10</v>
          </cell>
          <cell r="G5578">
            <v>2.83</v>
          </cell>
          <cell r="J5578">
            <v>25</v>
          </cell>
          <cell r="L5578" t="str">
            <v>RO</v>
          </cell>
        </row>
        <row r="5579">
          <cell r="A5579" t="str">
            <v>MSW</v>
          </cell>
          <cell r="D5579">
            <v>10</v>
          </cell>
          <cell r="G5579">
            <v>2.5</v>
          </cell>
          <cell r="J5579">
            <v>25</v>
          </cell>
          <cell r="L5579" t="str">
            <v>RO</v>
          </cell>
        </row>
        <row r="5580">
          <cell r="A5580" t="str">
            <v>MSW</v>
          </cell>
          <cell r="D5580">
            <v>10</v>
          </cell>
          <cell r="G5580">
            <v>2.2400000000000002</v>
          </cell>
          <cell r="J5580">
            <v>25</v>
          </cell>
          <cell r="L5580" t="str">
            <v>RO</v>
          </cell>
        </row>
        <row r="5581">
          <cell r="A5581" t="str">
            <v>MSW</v>
          </cell>
          <cell r="D5581">
            <v>10</v>
          </cell>
          <cell r="G5581">
            <v>2.34</v>
          </cell>
          <cell r="J5581">
            <v>25</v>
          </cell>
          <cell r="L5581" t="str">
            <v>RO</v>
          </cell>
        </row>
        <row r="5582">
          <cell r="A5582" t="str">
            <v>MSW</v>
          </cell>
          <cell r="D5582">
            <v>10</v>
          </cell>
          <cell r="G5582">
            <v>2.1</v>
          </cell>
          <cell r="J5582">
            <v>25</v>
          </cell>
          <cell r="L5582" t="str">
            <v>RO</v>
          </cell>
        </row>
        <row r="5583">
          <cell r="A5583" t="str">
            <v>MSW</v>
          </cell>
          <cell r="D5583">
            <v>11</v>
          </cell>
          <cell r="G5583">
            <v>2.23</v>
          </cell>
          <cell r="J5583">
            <v>25</v>
          </cell>
          <cell r="L5583" t="str">
            <v>RO</v>
          </cell>
        </row>
        <row r="5584">
          <cell r="A5584" t="str">
            <v>MSW</v>
          </cell>
          <cell r="D5584">
            <v>11</v>
          </cell>
          <cell r="G5584">
            <v>2.12</v>
          </cell>
          <cell r="J5584">
            <v>25</v>
          </cell>
          <cell r="L5584" t="str">
            <v>RO</v>
          </cell>
        </row>
        <row r="5585">
          <cell r="A5585" t="str">
            <v>MSW</v>
          </cell>
          <cell r="D5585">
            <v>11</v>
          </cell>
          <cell r="G5585">
            <v>2.78</v>
          </cell>
          <cell r="J5585">
            <v>25</v>
          </cell>
          <cell r="L5585" t="str">
            <v>RO</v>
          </cell>
        </row>
        <row r="5586">
          <cell r="A5586" t="str">
            <v>MSW</v>
          </cell>
          <cell r="D5586">
            <v>11</v>
          </cell>
          <cell r="G5586">
            <v>2.11</v>
          </cell>
          <cell r="J5586">
            <v>25</v>
          </cell>
          <cell r="L5586" t="str">
            <v>RO</v>
          </cell>
        </row>
        <row r="5587">
          <cell r="A5587" t="str">
            <v>MSW</v>
          </cell>
          <cell r="D5587">
            <v>11</v>
          </cell>
          <cell r="G5587">
            <v>2.5099999999999998</v>
          </cell>
          <cell r="J5587">
            <v>25</v>
          </cell>
          <cell r="L5587" t="str">
            <v>RO</v>
          </cell>
        </row>
        <row r="5588">
          <cell r="A5588" t="str">
            <v>MSW</v>
          </cell>
          <cell r="D5588">
            <v>11</v>
          </cell>
          <cell r="G5588">
            <v>0.78</v>
          </cell>
          <cell r="J5588">
            <v>25</v>
          </cell>
          <cell r="L5588" t="str">
            <v>RO</v>
          </cell>
        </row>
        <row r="5589">
          <cell r="A5589" t="str">
            <v>MSW</v>
          </cell>
          <cell r="D5589">
            <v>11</v>
          </cell>
          <cell r="G5589">
            <v>2.59</v>
          </cell>
          <cell r="J5589">
            <v>25</v>
          </cell>
          <cell r="L5589" t="str">
            <v>RO</v>
          </cell>
        </row>
        <row r="5590">
          <cell r="A5590" t="str">
            <v>MSW</v>
          </cell>
          <cell r="D5590">
            <v>11</v>
          </cell>
          <cell r="G5590">
            <v>0.64</v>
          </cell>
          <cell r="J5590">
            <v>25</v>
          </cell>
          <cell r="L5590" t="str">
            <v>RO</v>
          </cell>
        </row>
        <row r="5591">
          <cell r="A5591" t="str">
            <v>MSW</v>
          </cell>
          <cell r="D5591">
            <v>11</v>
          </cell>
          <cell r="G5591">
            <v>1.48</v>
          </cell>
          <cell r="J5591">
            <v>25</v>
          </cell>
          <cell r="L5591" t="str">
            <v>RO</v>
          </cell>
        </row>
        <row r="5592">
          <cell r="A5592" t="str">
            <v>MSW</v>
          </cell>
          <cell r="D5592">
            <v>12</v>
          </cell>
          <cell r="G5592">
            <v>1.38</v>
          </cell>
          <cell r="J5592">
            <v>25</v>
          </cell>
          <cell r="L5592" t="str">
            <v>RO</v>
          </cell>
        </row>
        <row r="5593">
          <cell r="A5593" t="str">
            <v>MSW</v>
          </cell>
          <cell r="D5593">
            <v>12</v>
          </cell>
          <cell r="G5593">
            <v>2.2200000000000002</v>
          </cell>
          <cell r="J5593">
            <v>25</v>
          </cell>
          <cell r="L5593" t="str">
            <v>RO</v>
          </cell>
        </row>
        <row r="5594">
          <cell r="A5594" t="str">
            <v>MSW</v>
          </cell>
          <cell r="D5594">
            <v>12</v>
          </cell>
          <cell r="G5594">
            <v>1.24</v>
          </cell>
          <cell r="J5594">
            <v>25</v>
          </cell>
          <cell r="L5594" t="str">
            <v>RO</v>
          </cell>
        </row>
        <row r="5595">
          <cell r="A5595" t="str">
            <v>MSW</v>
          </cell>
          <cell r="D5595">
            <v>12</v>
          </cell>
          <cell r="G5595">
            <v>2.19</v>
          </cell>
          <cell r="J5595">
            <v>25</v>
          </cell>
          <cell r="L5595" t="str">
            <v>RO</v>
          </cell>
        </row>
        <row r="5596">
          <cell r="A5596" t="str">
            <v>MSW</v>
          </cell>
          <cell r="D5596">
            <v>12</v>
          </cell>
          <cell r="G5596">
            <v>2.09</v>
          </cell>
          <cell r="J5596">
            <v>25</v>
          </cell>
          <cell r="L5596" t="str">
            <v>RO</v>
          </cell>
        </row>
        <row r="5597">
          <cell r="A5597" t="str">
            <v>MSW</v>
          </cell>
          <cell r="D5597">
            <v>12</v>
          </cell>
          <cell r="G5597">
            <v>2.23</v>
          </cell>
          <cell r="J5597">
            <v>25</v>
          </cell>
          <cell r="L5597" t="str">
            <v>RO</v>
          </cell>
        </row>
        <row r="5598">
          <cell r="A5598" t="str">
            <v>MSW</v>
          </cell>
          <cell r="D5598">
            <v>12</v>
          </cell>
          <cell r="G5598">
            <v>0.49</v>
          </cell>
          <cell r="J5598">
            <v>25</v>
          </cell>
          <cell r="L5598" t="str">
            <v>RO</v>
          </cell>
        </row>
        <row r="5599">
          <cell r="A5599" t="str">
            <v>MSW</v>
          </cell>
          <cell r="D5599">
            <v>12</v>
          </cell>
          <cell r="G5599">
            <v>1.41</v>
          </cell>
          <cell r="J5599">
            <v>25</v>
          </cell>
          <cell r="L5599" t="str">
            <v>RO</v>
          </cell>
        </row>
        <row r="5600">
          <cell r="A5600" t="str">
            <v>MSW</v>
          </cell>
          <cell r="D5600">
            <v>1</v>
          </cell>
          <cell r="G5600">
            <v>0.72</v>
          </cell>
          <cell r="J5600">
            <v>25</v>
          </cell>
          <cell r="L5600" t="str">
            <v>RO</v>
          </cell>
        </row>
        <row r="5601">
          <cell r="A5601" t="str">
            <v>MSW</v>
          </cell>
          <cell r="D5601">
            <v>1</v>
          </cell>
          <cell r="G5601">
            <v>1.05</v>
          </cell>
          <cell r="J5601">
            <v>25</v>
          </cell>
          <cell r="L5601" t="str">
            <v>RO</v>
          </cell>
        </row>
        <row r="5602">
          <cell r="A5602" t="str">
            <v>MSW</v>
          </cell>
          <cell r="D5602">
            <v>3</v>
          </cell>
          <cell r="G5602">
            <v>1.28</v>
          </cell>
          <cell r="J5602">
            <v>25</v>
          </cell>
          <cell r="L5602" t="str">
            <v>RO</v>
          </cell>
        </row>
        <row r="5603">
          <cell r="A5603" t="str">
            <v>MSW</v>
          </cell>
          <cell r="D5603">
            <v>3</v>
          </cell>
          <cell r="G5603">
            <v>1.04</v>
          </cell>
          <cell r="J5603">
            <v>25</v>
          </cell>
          <cell r="L5603" t="str">
            <v>RO</v>
          </cell>
        </row>
        <row r="5604">
          <cell r="A5604" t="str">
            <v>MSW</v>
          </cell>
          <cell r="D5604">
            <v>4</v>
          </cell>
          <cell r="G5604">
            <v>1.04</v>
          </cell>
          <cell r="J5604">
            <v>25</v>
          </cell>
          <cell r="L5604" t="str">
            <v>RO</v>
          </cell>
        </row>
        <row r="5605">
          <cell r="A5605" t="str">
            <v>MSW</v>
          </cell>
          <cell r="D5605">
            <v>5</v>
          </cell>
          <cell r="G5605">
            <v>1.08</v>
          </cell>
          <cell r="J5605">
            <v>25</v>
          </cell>
          <cell r="L5605" t="str">
            <v>RO</v>
          </cell>
        </row>
        <row r="5606">
          <cell r="A5606" t="str">
            <v>MSW</v>
          </cell>
          <cell r="D5606">
            <v>6</v>
          </cell>
          <cell r="G5606">
            <v>0.96</v>
          </cell>
          <cell r="J5606">
            <v>25</v>
          </cell>
          <cell r="L5606" t="str">
            <v>RO</v>
          </cell>
        </row>
        <row r="5607">
          <cell r="A5607" t="str">
            <v>MSW</v>
          </cell>
          <cell r="D5607">
            <v>6</v>
          </cell>
          <cell r="G5607">
            <v>1.06</v>
          </cell>
          <cell r="J5607">
            <v>25</v>
          </cell>
          <cell r="L5607" t="str">
            <v>RO</v>
          </cell>
        </row>
        <row r="5608">
          <cell r="A5608" t="str">
            <v>MSW</v>
          </cell>
          <cell r="D5608">
            <v>7</v>
          </cell>
          <cell r="G5608">
            <v>1.1100000000000001</v>
          </cell>
          <cell r="J5608">
            <v>25</v>
          </cell>
          <cell r="L5608" t="str">
            <v>RO</v>
          </cell>
        </row>
        <row r="5609">
          <cell r="A5609" t="str">
            <v>MSW</v>
          </cell>
          <cell r="D5609">
            <v>8</v>
          </cell>
          <cell r="G5609">
            <v>1.33</v>
          </cell>
          <cell r="J5609">
            <v>25</v>
          </cell>
          <cell r="L5609" t="str">
            <v>RO</v>
          </cell>
        </row>
        <row r="5610">
          <cell r="A5610" t="str">
            <v>MSW</v>
          </cell>
          <cell r="D5610">
            <v>8</v>
          </cell>
          <cell r="G5610">
            <v>0.94</v>
          </cell>
          <cell r="J5610">
            <v>25</v>
          </cell>
          <cell r="L5610" t="str">
            <v>RO</v>
          </cell>
        </row>
        <row r="5611">
          <cell r="A5611" t="str">
            <v>MSW</v>
          </cell>
          <cell r="D5611">
            <v>9</v>
          </cell>
          <cell r="G5611">
            <v>0.94</v>
          </cell>
          <cell r="J5611">
            <v>25</v>
          </cell>
          <cell r="L5611" t="str">
            <v>RO</v>
          </cell>
        </row>
        <row r="5612">
          <cell r="A5612" t="str">
            <v>MSW</v>
          </cell>
          <cell r="D5612">
            <v>10</v>
          </cell>
          <cell r="G5612">
            <v>1.06</v>
          </cell>
          <cell r="J5612">
            <v>25</v>
          </cell>
          <cell r="L5612" t="str">
            <v>RO</v>
          </cell>
        </row>
        <row r="5613">
          <cell r="A5613" t="str">
            <v>MSW</v>
          </cell>
          <cell r="D5613">
            <v>10</v>
          </cell>
          <cell r="G5613">
            <v>1.0900000000000001</v>
          </cell>
          <cell r="J5613">
            <v>25</v>
          </cell>
          <cell r="L5613" t="str">
            <v>RO</v>
          </cell>
        </row>
        <row r="5614">
          <cell r="A5614" t="str">
            <v>MSW</v>
          </cell>
          <cell r="D5614">
            <v>11</v>
          </cell>
          <cell r="G5614">
            <v>1.03</v>
          </cell>
          <cell r="J5614">
            <v>25</v>
          </cell>
          <cell r="L5614" t="str">
            <v>RO</v>
          </cell>
        </row>
        <row r="5615">
          <cell r="A5615" t="str">
            <v>MSW</v>
          </cell>
          <cell r="D5615">
            <v>12</v>
          </cell>
          <cell r="G5615">
            <v>0.93</v>
          </cell>
          <cell r="J5615">
            <v>25</v>
          </cell>
          <cell r="L5615" t="str">
            <v>RO</v>
          </cell>
        </row>
        <row r="5616">
          <cell r="A5616" t="str">
            <v>MSW</v>
          </cell>
          <cell r="D5616">
            <v>12</v>
          </cell>
          <cell r="G5616">
            <v>0.9</v>
          </cell>
          <cell r="J5616">
            <v>25</v>
          </cell>
          <cell r="L5616" t="str">
            <v>RO</v>
          </cell>
        </row>
        <row r="5617">
          <cell r="A5617" t="str">
            <v>MSW</v>
          </cell>
          <cell r="D5617">
            <v>1</v>
          </cell>
          <cell r="G5617">
            <v>6.92</v>
          </cell>
          <cell r="J5617">
            <v>25</v>
          </cell>
          <cell r="L5617" t="str">
            <v>RO</v>
          </cell>
        </row>
        <row r="5618">
          <cell r="A5618" t="str">
            <v>MSW</v>
          </cell>
          <cell r="D5618">
            <v>1</v>
          </cell>
          <cell r="G5618">
            <v>8.2100000000000009</v>
          </cell>
          <cell r="J5618">
            <v>25</v>
          </cell>
          <cell r="L5618" t="str">
            <v>RO</v>
          </cell>
        </row>
        <row r="5619">
          <cell r="A5619" t="str">
            <v>MSW</v>
          </cell>
          <cell r="D5619">
            <v>2</v>
          </cell>
          <cell r="G5619">
            <v>5.63</v>
          </cell>
          <cell r="J5619">
            <v>25</v>
          </cell>
          <cell r="L5619" t="str">
            <v>RO</v>
          </cell>
        </row>
        <row r="5620">
          <cell r="A5620" t="str">
            <v>MSW</v>
          </cell>
          <cell r="D5620">
            <v>2</v>
          </cell>
          <cell r="G5620">
            <v>5.86</v>
          </cell>
          <cell r="J5620">
            <v>25</v>
          </cell>
          <cell r="L5620" t="str">
            <v>RO</v>
          </cell>
        </row>
        <row r="5621">
          <cell r="A5621" t="str">
            <v>MSW</v>
          </cell>
          <cell r="D5621">
            <v>1</v>
          </cell>
          <cell r="G5621">
            <v>8.2200000000000006</v>
          </cell>
          <cell r="J5621">
            <v>15</v>
          </cell>
          <cell r="L5621" t="str">
            <v>RO</v>
          </cell>
        </row>
        <row r="5622">
          <cell r="A5622" t="str">
            <v>MSW</v>
          </cell>
          <cell r="D5622">
            <v>1</v>
          </cell>
          <cell r="G5622">
            <v>2.4500000000000002</v>
          </cell>
          <cell r="J5622">
            <v>15</v>
          </cell>
          <cell r="L5622" t="str">
            <v>RO</v>
          </cell>
        </row>
        <row r="5623">
          <cell r="A5623" t="str">
            <v>MSW</v>
          </cell>
          <cell r="D5623">
            <v>2</v>
          </cell>
          <cell r="G5623">
            <v>3.57</v>
          </cell>
          <cell r="J5623">
            <v>15</v>
          </cell>
          <cell r="L5623" t="str">
            <v>RO</v>
          </cell>
        </row>
        <row r="5624">
          <cell r="A5624" t="str">
            <v>MSW</v>
          </cell>
          <cell r="D5624">
            <v>2</v>
          </cell>
          <cell r="G5624">
            <v>3.42</v>
          </cell>
          <cell r="J5624">
            <v>15</v>
          </cell>
          <cell r="L5624" t="str">
            <v>RO</v>
          </cell>
        </row>
        <row r="5625">
          <cell r="A5625" t="str">
            <v>MSW</v>
          </cell>
          <cell r="D5625">
            <v>3</v>
          </cell>
          <cell r="G5625">
            <v>5.9</v>
          </cell>
          <cell r="J5625">
            <v>15</v>
          </cell>
          <cell r="L5625" t="str">
            <v>RO</v>
          </cell>
        </row>
        <row r="5626">
          <cell r="A5626" t="str">
            <v>MSW</v>
          </cell>
          <cell r="D5626">
            <v>3</v>
          </cell>
          <cell r="G5626">
            <v>3</v>
          </cell>
          <cell r="J5626">
            <v>15</v>
          </cell>
          <cell r="L5626" t="str">
            <v>RO</v>
          </cell>
        </row>
        <row r="5627">
          <cell r="A5627" t="str">
            <v>MSW</v>
          </cell>
          <cell r="D5627">
            <v>4</v>
          </cell>
          <cell r="G5627">
            <v>4.4000000000000004</v>
          </cell>
          <cell r="J5627">
            <v>15</v>
          </cell>
          <cell r="L5627" t="str">
            <v>RO</v>
          </cell>
        </row>
        <row r="5628">
          <cell r="A5628" t="str">
            <v>MSW</v>
          </cell>
          <cell r="D5628">
            <v>4</v>
          </cell>
          <cell r="G5628">
            <v>4</v>
          </cell>
          <cell r="J5628">
            <v>15</v>
          </cell>
          <cell r="L5628" t="str">
            <v>RO</v>
          </cell>
        </row>
        <row r="5629">
          <cell r="A5629" t="str">
            <v>MSW</v>
          </cell>
          <cell r="D5629">
            <v>5</v>
          </cell>
          <cell r="G5629">
            <v>2.5499999999999998</v>
          </cell>
          <cell r="J5629">
            <v>15</v>
          </cell>
          <cell r="L5629" t="str">
            <v>RO</v>
          </cell>
        </row>
        <row r="5630">
          <cell r="A5630" t="str">
            <v>MSW</v>
          </cell>
          <cell r="D5630">
            <v>5</v>
          </cell>
          <cell r="G5630">
            <v>5.49</v>
          </cell>
          <cell r="J5630">
            <v>15</v>
          </cell>
          <cell r="L5630" t="str">
            <v>RO</v>
          </cell>
        </row>
        <row r="5631">
          <cell r="A5631" t="str">
            <v>MSW</v>
          </cell>
          <cell r="D5631">
            <v>5</v>
          </cell>
          <cell r="G5631">
            <v>3.4</v>
          </cell>
          <cell r="J5631">
            <v>15</v>
          </cell>
          <cell r="L5631" t="str">
            <v>RO</v>
          </cell>
        </row>
        <row r="5632">
          <cell r="A5632" t="str">
            <v>MSW</v>
          </cell>
          <cell r="D5632">
            <v>1</v>
          </cell>
          <cell r="G5632">
            <v>7.44</v>
          </cell>
          <cell r="J5632">
            <v>28</v>
          </cell>
          <cell r="L5632" t="str">
            <v>RO</v>
          </cell>
        </row>
        <row r="5633">
          <cell r="A5633" t="str">
            <v>MSW</v>
          </cell>
          <cell r="D5633">
            <v>2</v>
          </cell>
          <cell r="G5633">
            <v>3.98</v>
          </cell>
          <cell r="J5633">
            <v>28</v>
          </cell>
          <cell r="L5633" t="str">
            <v>RO</v>
          </cell>
        </row>
        <row r="5634">
          <cell r="A5634" t="str">
            <v>MSW</v>
          </cell>
          <cell r="D5634">
            <v>3</v>
          </cell>
          <cell r="G5634">
            <v>5.7</v>
          </cell>
          <cell r="J5634">
            <v>28</v>
          </cell>
          <cell r="L5634" t="str">
            <v>RO</v>
          </cell>
        </row>
        <row r="5635">
          <cell r="A5635" t="str">
            <v>MSW</v>
          </cell>
          <cell r="D5635">
            <v>5</v>
          </cell>
          <cell r="G5635">
            <v>5.44</v>
          </cell>
          <cell r="J5635">
            <v>28</v>
          </cell>
          <cell r="L5635" t="str">
            <v>RO</v>
          </cell>
        </row>
        <row r="5636">
          <cell r="A5636" t="str">
            <v>MSW</v>
          </cell>
          <cell r="D5636">
            <v>5</v>
          </cell>
          <cell r="G5636">
            <v>6.71</v>
          </cell>
          <cell r="J5636">
            <v>28</v>
          </cell>
          <cell r="L5636" t="str">
            <v>RO</v>
          </cell>
        </row>
        <row r="5637">
          <cell r="A5637" t="str">
            <v>MSW</v>
          </cell>
          <cell r="D5637">
            <v>6</v>
          </cell>
          <cell r="G5637">
            <v>6.23</v>
          </cell>
          <cell r="J5637">
            <v>28</v>
          </cell>
          <cell r="L5637" t="str">
            <v>RO</v>
          </cell>
        </row>
        <row r="5638">
          <cell r="A5638" t="str">
            <v>MSW</v>
          </cell>
          <cell r="D5638">
            <v>8</v>
          </cell>
          <cell r="G5638">
            <v>5.07</v>
          </cell>
          <cell r="J5638">
            <v>28</v>
          </cell>
          <cell r="L5638" t="str">
            <v>RO</v>
          </cell>
        </row>
        <row r="5639">
          <cell r="A5639" t="str">
            <v>MSW</v>
          </cell>
          <cell r="D5639">
            <v>9</v>
          </cell>
          <cell r="G5639">
            <v>2.91</v>
          </cell>
          <cell r="J5639">
            <v>28</v>
          </cell>
          <cell r="L5639" t="str">
            <v>RO</v>
          </cell>
        </row>
        <row r="5640">
          <cell r="A5640" t="str">
            <v>MSW</v>
          </cell>
          <cell r="D5640">
            <v>9</v>
          </cell>
          <cell r="G5640">
            <v>2.8</v>
          </cell>
          <cell r="J5640">
            <v>28</v>
          </cell>
          <cell r="L5640" t="str">
            <v>RO</v>
          </cell>
        </row>
        <row r="5641">
          <cell r="A5641" t="str">
            <v>MSW</v>
          </cell>
          <cell r="D5641">
            <v>10</v>
          </cell>
          <cell r="G5641">
            <v>3.39</v>
          </cell>
          <cell r="J5641">
            <v>28</v>
          </cell>
          <cell r="L5641" t="str">
            <v>RO</v>
          </cell>
        </row>
        <row r="5642">
          <cell r="A5642" t="str">
            <v>MSW</v>
          </cell>
          <cell r="D5642">
            <v>11</v>
          </cell>
          <cell r="G5642">
            <v>4.8600000000000003</v>
          </cell>
          <cell r="J5642">
            <v>28</v>
          </cell>
          <cell r="L5642" t="str">
            <v>RO</v>
          </cell>
        </row>
        <row r="5643">
          <cell r="A5643" t="str">
            <v>MSW</v>
          </cell>
          <cell r="D5643">
            <v>11</v>
          </cell>
          <cell r="G5643">
            <v>3.1</v>
          </cell>
          <cell r="J5643">
            <v>28</v>
          </cell>
          <cell r="L5643" t="str">
            <v>RO</v>
          </cell>
        </row>
        <row r="5644">
          <cell r="A5644" t="str">
            <v>MSW</v>
          </cell>
          <cell r="D5644">
            <v>12</v>
          </cell>
          <cell r="G5644">
            <v>7.47</v>
          </cell>
          <cell r="J5644">
            <v>28</v>
          </cell>
          <cell r="L5644" t="str">
            <v>RO</v>
          </cell>
        </row>
        <row r="5645">
          <cell r="A5645" t="str">
            <v>MSW</v>
          </cell>
          <cell r="D5645">
            <v>1</v>
          </cell>
          <cell r="G5645">
            <v>0.27</v>
          </cell>
          <cell r="J5645">
            <v>25</v>
          </cell>
          <cell r="L5645" t="str">
            <v>RO</v>
          </cell>
        </row>
        <row r="5646">
          <cell r="A5646" t="str">
            <v>MSW</v>
          </cell>
          <cell r="D5646">
            <v>3</v>
          </cell>
          <cell r="G5646">
            <v>0.33</v>
          </cell>
          <cell r="J5646">
            <v>25</v>
          </cell>
          <cell r="L5646" t="str">
            <v>RO</v>
          </cell>
        </row>
        <row r="5647">
          <cell r="A5647" t="str">
            <v>RCY</v>
          </cell>
          <cell r="D5647">
            <v>4</v>
          </cell>
          <cell r="G5647">
            <v>1.1599999999999999</v>
          </cell>
          <cell r="J5647">
            <v>25</v>
          </cell>
          <cell r="L5647" t="str">
            <v>RO</v>
          </cell>
        </row>
        <row r="5648">
          <cell r="A5648" t="str">
            <v>RCY</v>
          </cell>
          <cell r="D5648">
            <v>4</v>
          </cell>
          <cell r="G5648">
            <v>0.69</v>
          </cell>
          <cell r="J5648">
            <v>25</v>
          </cell>
          <cell r="L5648" t="str">
            <v>RO</v>
          </cell>
        </row>
        <row r="5649">
          <cell r="A5649" t="str">
            <v>MSW</v>
          </cell>
          <cell r="D5649">
            <v>6</v>
          </cell>
          <cell r="G5649">
            <v>2.5</v>
          </cell>
          <cell r="J5649">
            <v>25</v>
          </cell>
          <cell r="L5649" t="str">
            <v>RO</v>
          </cell>
        </row>
        <row r="5650">
          <cell r="A5650" t="str">
            <v>MSW</v>
          </cell>
          <cell r="D5650">
            <v>6</v>
          </cell>
          <cell r="G5650">
            <v>0.79</v>
          </cell>
          <cell r="J5650">
            <v>25</v>
          </cell>
          <cell r="L5650" t="str">
            <v>RO</v>
          </cell>
        </row>
        <row r="5651">
          <cell r="A5651" t="str">
            <v>MSW</v>
          </cell>
          <cell r="D5651">
            <v>7</v>
          </cell>
          <cell r="G5651">
            <v>0.2</v>
          </cell>
          <cell r="J5651">
            <v>25</v>
          </cell>
          <cell r="L5651" t="str">
            <v>RO</v>
          </cell>
        </row>
        <row r="5652">
          <cell r="A5652" t="str">
            <v>MSW</v>
          </cell>
          <cell r="D5652">
            <v>8</v>
          </cell>
          <cell r="G5652">
            <v>0.26</v>
          </cell>
          <cell r="J5652">
            <v>25</v>
          </cell>
          <cell r="L5652" t="str">
            <v>RO</v>
          </cell>
        </row>
        <row r="5653">
          <cell r="A5653" t="str">
            <v>MSW</v>
          </cell>
          <cell r="D5653">
            <v>8</v>
          </cell>
          <cell r="G5653">
            <v>0.15</v>
          </cell>
          <cell r="J5653">
            <v>25</v>
          </cell>
          <cell r="L5653" t="str">
            <v>RO</v>
          </cell>
        </row>
        <row r="5654">
          <cell r="A5654" t="str">
            <v>RCY</v>
          </cell>
          <cell r="D5654">
            <v>9</v>
          </cell>
          <cell r="G5654">
            <v>0.39</v>
          </cell>
          <cell r="J5654">
            <v>25</v>
          </cell>
          <cell r="L5654" t="str">
            <v>RO</v>
          </cell>
        </row>
        <row r="5655">
          <cell r="A5655" t="str">
            <v>RCY</v>
          </cell>
          <cell r="D5655">
            <v>11</v>
          </cell>
          <cell r="G5655">
            <v>0.55000000000000004</v>
          </cell>
          <cell r="J5655">
            <v>25</v>
          </cell>
          <cell r="L5655" t="str">
            <v>RO</v>
          </cell>
        </row>
        <row r="5656">
          <cell r="A5656" t="str">
            <v>MSW</v>
          </cell>
          <cell r="D5656">
            <v>11</v>
          </cell>
          <cell r="G5656">
            <v>2.85</v>
          </cell>
          <cell r="J5656">
            <v>25</v>
          </cell>
          <cell r="L5656" t="str">
            <v>RO</v>
          </cell>
        </row>
        <row r="5657">
          <cell r="A5657" t="str">
            <v>RCY</v>
          </cell>
          <cell r="D5657">
            <v>3</v>
          </cell>
          <cell r="G5657">
            <v>1.61</v>
          </cell>
          <cell r="J5657" t="str">
            <v>7D</v>
          </cell>
          <cell r="L5657" t="str">
            <v>IR</v>
          </cell>
        </row>
        <row r="5658">
          <cell r="A5658" t="str">
            <v>RCY</v>
          </cell>
          <cell r="D5658">
            <v>3</v>
          </cell>
          <cell r="G5658">
            <v>3.37</v>
          </cell>
          <cell r="J5658" t="str">
            <v>7D</v>
          </cell>
          <cell r="L5658" t="str">
            <v>IR</v>
          </cell>
        </row>
        <row r="5659">
          <cell r="A5659" t="str">
            <v>MSW</v>
          </cell>
          <cell r="D5659">
            <v>1</v>
          </cell>
          <cell r="G5659">
            <v>1.99</v>
          </cell>
          <cell r="J5659">
            <v>25</v>
          </cell>
          <cell r="L5659" t="str">
            <v>RO</v>
          </cell>
        </row>
        <row r="5660">
          <cell r="A5660" t="str">
            <v>MSW</v>
          </cell>
          <cell r="D5660">
            <v>1</v>
          </cell>
          <cell r="G5660">
            <v>1.38</v>
          </cell>
          <cell r="J5660">
            <v>25</v>
          </cell>
          <cell r="L5660" t="str">
            <v>RO</v>
          </cell>
        </row>
        <row r="5661">
          <cell r="A5661" t="str">
            <v>MSW</v>
          </cell>
          <cell r="D5661">
            <v>1</v>
          </cell>
          <cell r="G5661">
            <v>0.37</v>
          </cell>
          <cell r="J5661">
            <v>25</v>
          </cell>
          <cell r="L5661" t="str">
            <v>RO</v>
          </cell>
        </row>
        <row r="5662">
          <cell r="A5662" t="str">
            <v>MSW</v>
          </cell>
          <cell r="D5662">
            <v>1</v>
          </cell>
          <cell r="G5662">
            <v>2.88</v>
          </cell>
          <cell r="J5662">
            <v>25</v>
          </cell>
          <cell r="L5662" t="str">
            <v>RO</v>
          </cell>
        </row>
        <row r="5663">
          <cell r="A5663" t="str">
            <v>MSW</v>
          </cell>
          <cell r="D5663">
            <v>1</v>
          </cell>
          <cell r="G5663">
            <v>0.75</v>
          </cell>
          <cell r="J5663">
            <v>25</v>
          </cell>
          <cell r="L5663" t="str">
            <v>RO</v>
          </cell>
        </row>
        <row r="5664">
          <cell r="A5664" t="str">
            <v>MSW</v>
          </cell>
          <cell r="D5664">
            <v>1</v>
          </cell>
          <cell r="G5664">
            <v>0.85</v>
          </cell>
          <cell r="J5664">
            <v>25</v>
          </cell>
          <cell r="L5664" t="str">
            <v>RO</v>
          </cell>
        </row>
        <row r="5665">
          <cell r="A5665" t="str">
            <v>MSW</v>
          </cell>
          <cell r="D5665">
            <v>1</v>
          </cell>
          <cell r="G5665">
            <v>0.99</v>
          </cell>
          <cell r="J5665">
            <v>25</v>
          </cell>
          <cell r="L5665" t="str">
            <v>RO</v>
          </cell>
        </row>
        <row r="5666">
          <cell r="A5666" t="str">
            <v>MSW</v>
          </cell>
          <cell r="D5666">
            <v>2</v>
          </cell>
          <cell r="G5666">
            <v>2.09</v>
          </cell>
          <cell r="J5666">
            <v>25</v>
          </cell>
          <cell r="L5666" t="str">
            <v>RO</v>
          </cell>
        </row>
        <row r="5667">
          <cell r="A5667" t="str">
            <v>MSW</v>
          </cell>
          <cell r="D5667">
            <v>2</v>
          </cell>
          <cell r="G5667">
            <v>1.23</v>
          </cell>
          <cell r="J5667">
            <v>25</v>
          </cell>
          <cell r="L5667" t="str">
            <v>RO</v>
          </cell>
        </row>
        <row r="5668">
          <cell r="A5668" t="str">
            <v>MSW</v>
          </cell>
          <cell r="D5668">
            <v>2</v>
          </cell>
          <cell r="G5668">
            <v>0.34</v>
          </cell>
          <cell r="J5668">
            <v>25</v>
          </cell>
          <cell r="L5668" t="str">
            <v>RO</v>
          </cell>
        </row>
        <row r="5669">
          <cell r="A5669" t="str">
            <v>MSW</v>
          </cell>
          <cell r="D5669">
            <v>2</v>
          </cell>
          <cell r="G5669">
            <v>0.56000000000000005</v>
          </cell>
          <cell r="J5669">
            <v>25</v>
          </cell>
          <cell r="L5669" t="str">
            <v>RO</v>
          </cell>
        </row>
        <row r="5670">
          <cell r="A5670" t="str">
            <v>MSW</v>
          </cell>
          <cell r="D5670">
            <v>2</v>
          </cell>
          <cell r="G5670">
            <v>2.0699999999999998</v>
          </cell>
          <cell r="J5670">
            <v>25</v>
          </cell>
          <cell r="L5670" t="str">
            <v>RO</v>
          </cell>
        </row>
        <row r="5671">
          <cell r="A5671" t="str">
            <v>MSW</v>
          </cell>
          <cell r="D5671">
            <v>2</v>
          </cell>
          <cell r="G5671">
            <v>0.84</v>
          </cell>
          <cell r="J5671">
            <v>25</v>
          </cell>
          <cell r="L5671" t="str">
            <v>RO</v>
          </cell>
        </row>
        <row r="5672">
          <cell r="A5672" t="str">
            <v>MSW</v>
          </cell>
          <cell r="D5672">
            <v>2</v>
          </cell>
          <cell r="G5672">
            <v>0.75</v>
          </cell>
          <cell r="J5672">
            <v>25</v>
          </cell>
          <cell r="L5672" t="str">
            <v>RO</v>
          </cell>
        </row>
        <row r="5673">
          <cell r="A5673" t="str">
            <v>MSW</v>
          </cell>
          <cell r="D5673">
            <v>2</v>
          </cell>
          <cell r="G5673">
            <v>0.77</v>
          </cell>
          <cell r="J5673">
            <v>25</v>
          </cell>
          <cell r="L5673" t="str">
            <v>RO</v>
          </cell>
        </row>
        <row r="5674">
          <cell r="A5674" t="str">
            <v>MSW</v>
          </cell>
          <cell r="D5674">
            <v>3</v>
          </cell>
          <cell r="G5674">
            <v>1.65</v>
          </cell>
          <cell r="J5674">
            <v>25</v>
          </cell>
          <cell r="L5674" t="str">
            <v>RO</v>
          </cell>
        </row>
        <row r="5675">
          <cell r="A5675" t="str">
            <v>MSW</v>
          </cell>
          <cell r="D5675">
            <v>3</v>
          </cell>
          <cell r="G5675">
            <v>0.56999999999999995</v>
          </cell>
          <cell r="J5675">
            <v>25</v>
          </cell>
          <cell r="L5675" t="str">
            <v>RO</v>
          </cell>
        </row>
        <row r="5676">
          <cell r="A5676" t="str">
            <v>MSW</v>
          </cell>
          <cell r="D5676">
            <v>3</v>
          </cell>
          <cell r="G5676">
            <v>2.4700000000000002</v>
          </cell>
          <cell r="J5676">
            <v>25</v>
          </cell>
          <cell r="L5676" t="str">
            <v>RO</v>
          </cell>
        </row>
        <row r="5677">
          <cell r="A5677" t="str">
            <v>MSW</v>
          </cell>
          <cell r="D5677">
            <v>3</v>
          </cell>
          <cell r="G5677">
            <v>1.26</v>
          </cell>
          <cell r="J5677">
            <v>25</v>
          </cell>
          <cell r="L5677" t="str">
            <v>RO</v>
          </cell>
        </row>
        <row r="5678">
          <cell r="A5678" t="str">
            <v>MSW</v>
          </cell>
          <cell r="D5678">
            <v>3</v>
          </cell>
          <cell r="G5678">
            <v>2.4700000000000002</v>
          </cell>
          <cell r="J5678">
            <v>25</v>
          </cell>
          <cell r="L5678" t="str">
            <v>RO</v>
          </cell>
        </row>
        <row r="5679">
          <cell r="A5679" t="str">
            <v>MSW</v>
          </cell>
          <cell r="D5679">
            <v>3</v>
          </cell>
          <cell r="G5679">
            <v>0.67</v>
          </cell>
          <cell r="J5679">
            <v>25</v>
          </cell>
          <cell r="L5679" t="str">
            <v>RO</v>
          </cell>
        </row>
        <row r="5680">
          <cell r="A5680" t="str">
            <v>MSW</v>
          </cell>
          <cell r="D5680">
            <v>3</v>
          </cell>
          <cell r="G5680">
            <v>1.23</v>
          </cell>
          <cell r="J5680">
            <v>25</v>
          </cell>
          <cell r="L5680" t="str">
            <v>RO</v>
          </cell>
        </row>
        <row r="5681">
          <cell r="A5681" t="str">
            <v>MSW</v>
          </cell>
          <cell r="D5681">
            <v>3</v>
          </cell>
          <cell r="G5681">
            <v>0.7</v>
          </cell>
          <cell r="J5681">
            <v>25</v>
          </cell>
          <cell r="L5681" t="str">
            <v>RO</v>
          </cell>
        </row>
        <row r="5682">
          <cell r="A5682" t="str">
            <v>MSW</v>
          </cell>
          <cell r="D5682">
            <v>3</v>
          </cell>
          <cell r="G5682">
            <v>1.21</v>
          </cell>
          <cell r="J5682">
            <v>25</v>
          </cell>
          <cell r="L5682" t="str">
            <v>RO</v>
          </cell>
        </row>
        <row r="5683">
          <cell r="A5683" t="str">
            <v>MSW</v>
          </cell>
          <cell r="D5683">
            <v>4</v>
          </cell>
          <cell r="G5683">
            <v>1.25</v>
          </cell>
          <cell r="J5683">
            <v>25</v>
          </cell>
          <cell r="L5683" t="str">
            <v>RO</v>
          </cell>
        </row>
        <row r="5684">
          <cell r="A5684" t="str">
            <v>MSW</v>
          </cell>
          <cell r="D5684">
            <v>4</v>
          </cell>
          <cell r="G5684">
            <v>1.41</v>
          </cell>
          <cell r="J5684">
            <v>25</v>
          </cell>
          <cell r="L5684" t="str">
            <v>RO</v>
          </cell>
        </row>
        <row r="5685">
          <cell r="A5685" t="str">
            <v>MSW</v>
          </cell>
          <cell r="D5685">
            <v>4</v>
          </cell>
          <cell r="G5685">
            <v>1.52</v>
          </cell>
          <cell r="J5685">
            <v>25</v>
          </cell>
          <cell r="L5685" t="str">
            <v>RO</v>
          </cell>
        </row>
        <row r="5686">
          <cell r="A5686" t="str">
            <v>MSW</v>
          </cell>
          <cell r="D5686">
            <v>4</v>
          </cell>
          <cell r="G5686">
            <v>0.67</v>
          </cell>
          <cell r="J5686">
            <v>25</v>
          </cell>
          <cell r="L5686" t="str">
            <v>RO</v>
          </cell>
        </row>
        <row r="5687">
          <cell r="A5687" t="str">
            <v>MSW</v>
          </cell>
          <cell r="D5687">
            <v>4</v>
          </cell>
          <cell r="G5687">
            <v>0.66</v>
          </cell>
          <cell r="J5687">
            <v>25</v>
          </cell>
          <cell r="L5687" t="str">
            <v>RO</v>
          </cell>
        </row>
        <row r="5688">
          <cell r="A5688" t="str">
            <v>MSW</v>
          </cell>
          <cell r="D5688">
            <v>4</v>
          </cell>
          <cell r="G5688">
            <v>1.35</v>
          </cell>
          <cell r="J5688">
            <v>25</v>
          </cell>
          <cell r="L5688" t="str">
            <v>RO</v>
          </cell>
        </row>
        <row r="5689">
          <cell r="A5689" t="str">
            <v>MSW</v>
          </cell>
          <cell r="D5689">
            <v>4</v>
          </cell>
          <cell r="G5689">
            <v>1.61</v>
          </cell>
          <cell r="J5689">
            <v>25</v>
          </cell>
          <cell r="L5689" t="str">
            <v>RO</v>
          </cell>
        </row>
        <row r="5690">
          <cell r="A5690" t="str">
            <v>RCY</v>
          </cell>
          <cell r="D5690">
            <v>4</v>
          </cell>
          <cell r="G5690">
            <v>0.9</v>
          </cell>
          <cell r="J5690">
            <v>25</v>
          </cell>
          <cell r="L5690" t="str">
            <v>RO</v>
          </cell>
        </row>
        <row r="5691">
          <cell r="A5691" t="str">
            <v>MSW</v>
          </cell>
          <cell r="D5691">
            <v>5</v>
          </cell>
          <cell r="G5691">
            <v>0.68</v>
          </cell>
          <cell r="J5691">
            <v>25</v>
          </cell>
          <cell r="L5691" t="str">
            <v>RO</v>
          </cell>
        </row>
        <row r="5692">
          <cell r="A5692" t="str">
            <v>MSW</v>
          </cell>
          <cell r="D5692">
            <v>5</v>
          </cell>
          <cell r="G5692">
            <v>1.24</v>
          </cell>
          <cell r="J5692">
            <v>25</v>
          </cell>
          <cell r="L5692" t="str">
            <v>RO</v>
          </cell>
        </row>
        <row r="5693">
          <cell r="A5693" t="str">
            <v>MSW</v>
          </cell>
          <cell r="D5693">
            <v>5</v>
          </cell>
          <cell r="G5693">
            <v>1.1299999999999999</v>
          </cell>
          <cell r="J5693">
            <v>25</v>
          </cell>
          <cell r="L5693" t="str">
            <v>RO</v>
          </cell>
        </row>
        <row r="5694">
          <cell r="A5694" t="str">
            <v>MSW</v>
          </cell>
          <cell r="D5694">
            <v>5</v>
          </cell>
          <cell r="G5694">
            <v>1.7</v>
          </cell>
          <cell r="J5694">
            <v>25</v>
          </cell>
          <cell r="L5694" t="str">
            <v>RO</v>
          </cell>
        </row>
        <row r="5695">
          <cell r="A5695" t="str">
            <v>MSW</v>
          </cell>
          <cell r="D5695">
            <v>5</v>
          </cell>
          <cell r="G5695">
            <v>1.68</v>
          </cell>
          <cell r="J5695">
            <v>25</v>
          </cell>
          <cell r="L5695" t="str">
            <v>RO</v>
          </cell>
        </row>
        <row r="5696">
          <cell r="A5696" t="str">
            <v>MSW</v>
          </cell>
          <cell r="D5696">
            <v>5</v>
          </cell>
          <cell r="G5696">
            <v>1</v>
          </cell>
          <cell r="J5696">
            <v>25</v>
          </cell>
          <cell r="L5696" t="str">
            <v>RO</v>
          </cell>
        </row>
        <row r="5697">
          <cell r="A5697" t="str">
            <v>MSW</v>
          </cell>
          <cell r="D5697">
            <v>5</v>
          </cell>
          <cell r="G5697">
            <v>1.54</v>
          </cell>
          <cell r="J5697">
            <v>25</v>
          </cell>
          <cell r="L5697" t="str">
            <v>RO</v>
          </cell>
        </row>
        <row r="5698">
          <cell r="A5698" t="str">
            <v>MSW</v>
          </cell>
          <cell r="D5698">
            <v>5</v>
          </cell>
          <cell r="G5698">
            <v>2.14</v>
          </cell>
          <cell r="J5698">
            <v>25</v>
          </cell>
          <cell r="L5698" t="str">
            <v>RO</v>
          </cell>
        </row>
        <row r="5699">
          <cell r="A5699" t="str">
            <v>MSW</v>
          </cell>
          <cell r="D5699">
            <v>5</v>
          </cell>
          <cell r="G5699">
            <v>0.3</v>
          </cell>
          <cell r="J5699">
            <v>25</v>
          </cell>
          <cell r="L5699" t="str">
            <v>RO</v>
          </cell>
        </row>
        <row r="5700">
          <cell r="A5700" t="str">
            <v>MSW</v>
          </cell>
          <cell r="D5700">
            <v>6</v>
          </cell>
          <cell r="G5700">
            <v>0.96</v>
          </cell>
          <cell r="J5700">
            <v>25</v>
          </cell>
          <cell r="L5700" t="str">
            <v>RO</v>
          </cell>
        </row>
        <row r="5701">
          <cell r="A5701" t="str">
            <v>MSW</v>
          </cell>
          <cell r="D5701">
            <v>6</v>
          </cell>
          <cell r="G5701">
            <v>0.77</v>
          </cell>
          <cell r="J5701">
            <v>25</v>
          </cell>
          <cell r="L5701" t="str">
            <v>RO</v>
          </cell>
        </row>
        <row r="5702">
          <cell r="A5702" t="str">
            <v>MSW</v>
          </cell>
          <cell r="D5702">
            <v>6</v>
          </cell>
          <cell r="G5702">
            <v>0.91</v>
          </cell>
          <cell r="J5702">
            <v>25</v>
          </cell>
          <cell r="L5702" t="str">
            <v>RO</v>
          </cell>
        </row>
        <row r="5703">
          <cell r="A5703" t="str">
            <v>MSW</v>
          </cell>
          <cell r="D5703">
            <v>6</v>
          </cell>
          <cell r="G5703">
            <v>1.31</v>
          </cell>
          <cell r="J5703">
            <v>25</v>
          </cell>
          <cell r="L5703" t="str">
            <v>RO</v>
          </cell>
        </row>
        <row r="5704">
          <cell r="A5704" t="str">
            <v>MSW</v>
          </cell>
          <cell r="D5704">
            <v>6</v>
          </cell>
          <cell r="G5704">
            <v>1.03</v>
          </cell>
          <cell r="J5704">
            <v>25</v>
          </cell>
          <cell r="L5704" t="str">
            <v>RO</v>
          </cell>
        </row>
        <row r="5705">
          <cell r="A5705" t="str">
            <v>MSW</v>
          </cell>
          <cell r="D5705">
            <v>6</v>
          </cell>
          <cell r="G5705">
            <v>1.64</v>
          </cell>
          <cell r="J5705">
            <v>25</v>
          </cell>
          <cell r="L5705" t="str">
            <v>RO</v>
          </cell>
        </row>
        <row r="5706">
          <cell r="A5706" t="str">
            <v>MSW</v>
          </cell>
          <cell r="D5706">
            <v>6</v>
          </cell>
          <cell r="G5706">
            <v>0.65</v>
          </cell>
          <cell r="J5706">
            <v>25</v>
          </cell>
          <cell r="L5706" t="str">
            <v>RO</v>
          </cell>
        </row>
        <row r="5707">
          <cell r="A5707" t="str">
            <v>MSW</v>
          </cell>
          <cell r="D5707">
            <v>6</v>
          </cell>
          <cell r="G5707">
            <v>1.31</v>
          </cell>
          <cell r="J5707">
            <v>25</v>
          </cell>
          <cell r="L5707" t="str">
            <v>RO</v>
          </cell>
        </row>
        <row r="5708">
          <cell r="A5708" t="str">
            <v>MSW</v>
          </cell>
          <cell r="D5708">
            <v>6</v>
          </cell>
          <cell r="G5708">
            <v>0.89</v>
          </cell>
          <cell r="J5708">
            <v>25</v>
          </cell>
          <cell r="L5708" t="str">
            <v>RO</v>
          </cell>
        </row>
        <row r="5709">
          <cell r="A5709" t="str">
            <v>MSW</v>
          </cell>
          <cell r="D5709">
            <v>7</v>
          </cell>
          <cell r="G5709">
            <v>0.59</v>
          </cell>
          <cell r="J5709">
            <v>25</v>
          </cell>
          <cell r="L5709" t="str">
            <v>RO</v>
          </cell>
        </row>
        <row r="5710">
          <cell r="A5710" t="str">
            <v>MSW</v>
          </cell>
          <cell r="D5710">
            <v>7</v>
          </cell>
          <cell r="G5710">
            <v>1.37</v>
          </cell>
          <cell r="J5710">
            <v>25</v>
          </cell>
          <cell r="L5710" t="str">
            <v>RO</v>
          </cell>
        </row>
        <row r="5711">
          <cell r="A5711" t="str">
            <v>MSW</v>
          </cell>
          <cell r="D5711">
            <v>7</v>
          </cell>
          <cell r="G5711">
            <v>1.83</v>
          </cell>
          <cell r="J5711">
            <v>25</v>
          </cell>
          <cell r="L5711" t="str">
            <v>RO</v>
          </cell>
        </row>
        <row r="5712">
          <cell r="A5712" t="str">
            <v>MSW</v>
          </cell>
          <cell r="D5712">
            <v>7</v>
          </cell>
          <cell r="G5712">
            <v>1.58</v>
          </cell>
          <cell r="J5712">
            <v>25</v>
          </cell>
          <cell r="L5712" t="str">
            <v>RO</v>
          </cell>
        </row>
        <row r="5713">
          <cell r="A5713" t="str">
            <v>MSW</v>
          </cell>
          <cell r="D5713">
            <v>7</v>
          </cell>
          <cell r="G5713">
            <v>0.71</v>
          </cell>
          <cell r="J5713">
            <v>25</v>
          </cell>
          <cell r="L5713" t="str">
            <v>RO</v>
          </cell>
        </row>
        <row r="5714">
          <cell r="A5714" t="str">
            <v>MSW</v>
          </cell>
          <cell r="D5714">
            <v>7</v>
          </cell>
          <cell r="G5714">
            <v>1.4</v>
          </cell>
          <cell r="J5714">
            <v>25</v>
          </cell>
          <cell r="L5714" t="str">
            <v>RO</v>
          </cell>
        </row>
        <row r="5715">
          <cell r="A5715" t="str">
            <v>MSW</v>
          </cell>
          <cell r="D5715">
            <v>7</v>
          </cell>
          <cell r="G5715">
            <v>0.38</v>
          </cell>
          <cell r="J5715">
            <v>25</v>
          </cell>
          <cell r="L5715" t="str">
            <v>RO</v>
          </cell>
        </row>
        <row r="5716">
          <cell r="A5716" t="str">
            <v>MSW</v>
          </cell>
          <cell r="D5716">
            <v>7</v>
          </cell>
          <cell r="G5716">
            <v>1.61</v>
          </cell>
          <cell r="J5716">
            <v>25</v>
          </cell>
          <cell r="L5716" t="str">
            <v>RO</v>
          </cell>
        </row>
        <row r="5717">
          <cell r="A5717" t="str">
            <v>MSW</v>
          </cell>
          <cell r="D5717">
            <v>8</v>
          </cell>
          <cell r="G5717">
            <v>1.18</v>
          </cell>
          <cell r="J5717">
            <v>25</v>
          </cell>
          <cell r="L5717" t="str">
            <v>RO</v>
          </cell>
        </row>
        <row r="5718">
          <cell r="A5718" t="str">
            <v>MSW</v>
          </cell>
          <cell r="D5718">
            <v>8</v>
          </cell>
          <cell r="G5718">
            <v>1.84</v>
          </cell>
          <cell r="J5718">
            <v>25</v>
          </cell>
          <cell r="L5718" t="str">
            <v>RO</v>
          </cell>
        </row>
        <row r="5719">
          <cell r="A5719" t="str">
            <v>MSW</v>
          </cell>
          <cell r="D5719">
            <v>8</v>
          </cell>
          <cell r="G5719">
            <v>1.9</v>
          </cell>
          <cell r="J5719">
            <v>25</v>
          </cell>
          <cell r="L5719" t="str">
            <v>RO</v>
          </cell>
        </row>
        <row r="5720">
          <cell r="A5720" t="str">
            <v>MSW</v>
          </cell>
          <cell r="D5720">
            <v>8</v>
          </cell>
          <cell r="G5720">
            <v>1.02</v>
          </cell>
          <cell r="J5720">
            <v>25</v>
          </cell>
          <cell r="L5720" t="str">
            <v>RO</v>
          </cell>
        </row>
        <row r="5721">
          <cell r="A5721" t="str">
            <v>MSW</v>
          </cell>
          <cell r="D5721">
            <v>8</v>
          </cell>
          <cell r="G5721">
            <v>0.68</v>
          </cell>
          <cell r="J5721">
            <v>25</v>
          </cell>
          <cell r="L5721" t="str">
            <v>RO</v>
          </cell>
        </row>
        <row r="5722">
          <cell r="A5722" t="str">
            <v>MSW</v>
          </cell>
          <cell r="D5722">
            <v>8</v>
          </cell>
          <cell r="G5722">
            <v>1.64</v>
          </cell>
          <cell r="J5722">
            <v>25</v>
          </cell>
          <cell r="L5722" t="str">
            <v>RO</v>
          </cell>
        </row>
        <row r="5723">
          <cell r="A5723" t="str">
            <v>MSW</v>
          </cell>
          <cell r="D5723">
            <v>8</v>
          </cell>
          <cell r="G5723">
            <v>0.77</v>
          </cell>
          <cell r="J5723">
            <v>25</v>
          </cell>
          <cell r="L5723" t="str">
            <v>RO</v>
          </cell>
        </row>
        <row r="5724">
          <cell r="A5724" t="str">
            <v>MSW</v>
          </cell>
          <cell r="D5724">
            <v>8</v>
          </cell>
          <cell r="G5724">
            <v>0.64</v>
          </cell>
          <cell r="J5724">
            <v>25</v>
          </cell>
          <cell r="L5724" t="str">
            <v>RO</v>
          </cell>
        </row>
        <row r="5725">
          <cell r="A5725" t="str">
            <v>MSW</v>
          </cell>
          <cell r="D5725">
            <v>8</v>
          </cell>
          <cell r="G5725">
            <v>1.1000000000000001</v>
          </cell>
          <cell r="J5725">
            <v>25</v>
          </cell>
          <cell r="L5725" t="str">
            <v>RO</v>
          </cell>
        </row>
        <row r="5726">
          <cell r="A5726" t="str">
            <v>MSW</v>
          </cell>
          <cell r="D5726">
            <v>9</v>
          </cell>
          <cell r="G5726">
            <v>0.76</v>
          </cell>
          <cell r="J5726">
            <v>25</v>
          </cell>
          <cell r="L5726" t="str">
            <v>RO</v>
          </cell>
        </row>
        <row r="5727">
          <cell r="A5727" t="str">
            <v>MSW</v>
          </cell>
          <cell r="D5727">
            <v>9</v>
          </cell>
          <cell r="G5727">
            <v>1</v>
          </cell>
          <cell r="J5727">
            <v>25</v>
          </cell>
          <cell r="L5727" t="str">
            <v>RO</v>
          </cell>
        </row>
        <row r="5728">
          <cell r="A5728" t="str">
            <v>MSW</v>
          </cell>
          <cell r="D5728">
            <v>9</v>
          </cell>
          <cell r="G5728">
            <v>1.4</v>
          </cell>
          <cell r="J5728">
            <v>25</v>
          </cell>
          <cell r="L5728" t="str">
            <v>RO</v>
          </cell>
        </row>
        <row r="5729">
          <cell r="A5729" t="str">
            <v>MSW</v>
          </cell>
          <cell r="D5729">
            <v>9</v>
          </cell>
          <cell r="G5729">
            <v>1.1399999999999999</v>
          </cell>
          <cell r="J5729">
            <v>25</v>
          </cell>
          <cell r="L5729" t="str">
            <v>RO</v>
          </cell>
        </row>
        <row r="5730">
          <cell r="A5730" t="str">
            <v>MSW</v>
          </cell>
          <cell r="D5730">
            <v>9</v>
          </cell>
          <cell r="G5730">
            <v>1.5</v>
          </cell>
          <cell r="J5730">
            <v>25</v>
          </cell>
          <cell r="L5730" t="str">
            <v>RO</v>
          </cell>
        </row>
        <row r="5731">
          <cell r="A5731" t="str">
            <v>MSW</v>
          </cell>
          <cell r="D5731">
            <v>9</v>
          </cell>
          <cell r="G5731">
            <v>0.63</v>
          </cell>
          <cell r="J5731">
            <v>25</v>
          </cell>
          <cell r="L5731" t="str">
            <v>RO</v>
          </cell>
        </row>
        <row r="5732">
          <cell r="A5732" t="str">
            <v>MSW</v>
          </cell>
          <cell r="D5732">
            <v>9</v>
          </cell>
          <cell r="G5732">
            <v>0.69</v>
          </cell>
          <cell r="J5732">
            <v>25</v>
          </cell>
          <cell r="L5732" t="str">
            <v>RO</v>
          </cell>
        </row>
        <row r="5733">
          <cell r="A5733" t="str">
            <v>MSW</v>
          </cell>
          <cell r="D5733">
            <v>9</v>
          </cell>
          <cell r="G5733">
            <v>0.47</v>
          </cell>
          <cell r="J5733">
            <v>25</v>
          </cell>
          <cell r="L5733" t="str">
            <v>RO</v>
          </cell>
        </row>
        <row r="5734">
          <cell r="A5734" t="str">
            <v>MSW</v>
          </cell>
          <cell r="D5734">
            <v>9</v>
          </cell>
          <cell r="G5734">
            <v>1.5</v>
          </cell>
          <cell r="J5734">
            <v>25</v>
          </cell>
          <cell r="L5734" t="str">
            <v>RO</v>
          </cell>
        </row>
        <row r="5735">
          <cell r="A5735" t="str">
            <v>MSW</v>
          </cell>
          <cell r="D5735">
            <v>10</v>
          </cell>
          <cell r="G5735">
            <v>0.32</v>
          </cell>
          <cell r="J5735">
            <v>25</v>
          </cell>
          <cell r="L5735" t="str">
            <v>RO</v>
          </cell>
        </row>
        <row r="5736">
          <cell r="A5736" t="str">
            <v>MSW</v>
          </cell>
          <cell r="D5736">
            <v>10</v>
          </cell>
          <cell r="G5736">
            <v>1.1100000000000001</v>
          </cell>
          <cell r="J5736">
            <v>25</v>
          </cell>
          <cell r="L5736" t="str">
            <v>RO</v>
          </cell>
        </row>
        <row r="5737">
          <cell r="A5737" t="str">
            <v>MSW</v>
          </cell>
          <cell r="D5737">
            <v>10</v>
          </cell>
          <cell r="G5737">
            <v>1.02</v>
          </cell>
          <cell r="J5737">
            <v>25</v>
          </cell>
          <cell r="L5737" t="str">
            <v>RO</v>
          </cell>
        </row>
        <row r="5738">
          <cell r="A5738" t="str">
            <v>MSW</v>
          </cell>
          <cell r="D5738">
            <v>10</v>
          </cell>
          <cell r="G5738">
            <v>0.85</v>
          </cell>
          <cell r="J5738">
            <v>25</v>
          </cell>
          <cell r="L5738" t="str">
            <v>RO</v>
          </cell>
        </row>
        <row r="5739">
          <cell r="A5739" t="str">
            <v>MSW</v>
          </cell>
          <cell r="D5739">
            <v>10</v>
          </cell>
          <cell r="G5739">
            <v>0.87</v>
          </cell>
          <cell r="J5739">
            <v>25</v>
          </cell>
          <cell r="L5739" t="str">
            <v>RO</v>
          </cell>
        </row>
        <row r="5740">
          <cell r="A5740" t="str">
            <v>MSW</v>
          </cell>
          <cell r="D5740">
            <v>10</v>
          </cell>
          <cell r="G5740">
            <v>0.56999999999999995</v>
          </cell>
          <cell r="J5740">
            <v>25</v>
          </cell>
          <cell r="L5740" t="str">
            <v>RO</v>
          </cell>
        </row>
        <row r="5741">
          <cell r="A5741" t="str">
            <v>MSW</v>
          </cell>
          <cell r="D5741">
            <v>10</v>
          </cell>
          <cell r="G5741">
            <v>1.68</v>
          </cell>
          <cell r="J5741">
            <v>25</v>
          </cell>
          <cell r="L5741" t="str">
            <v>RO</v>
          </cell>
        </row>
        <row r="5742">
          <cell r="A5742" t="str">
            <v>MSW</v>
          </cell>
          <cell r="D5742">
            <v>10</v>
          </cell>
          <cell r="G5742">
            <v>0.91</v>
          </cell>
          <cell r="J5742">
            <v>25</v>
          </cell>
          <cell r="L5742" t="str">
            <v>RO</v>
          </cell>
        </row>
        <row r="5743">
          <cell r="A5743" t="str">
            <v>MSW</v>
          </cell>
          <cell r="D5743">
            <v>10</v>
          </cell>
          <cell r="G5743">
            <v>0.87</v>
          </cell>
          <cell r="J5743">
            <v>25</v>
          </cell>
          <cell r="L5743" t="str">
            <v>RO</v>
          </cell>
        </row>
        <row r="5744">
          <cell r="A5744" t="str">
            <v>MSW</v>
          </cell>
          <cell r="D5744">
            <v>11</v>
          </cell>
          <cell r="G5744">
            <v>0.84</v>
          </cell>
          <cell r="J5744">
            <v>25</v>
          </cell>
          <cell r="L5744" t="str">
            <v>RO</v>
          </cell>
        </row>
        <row r="5745">
          <cell r="A5745" t="str">
            <v>MSW</v>
          </cell>
          <cell r="D5745">
            <v>11</v>
          </cell>
          <cell r="G5745">
            <v>1.59</v>
          </cell>
          <cell r="J5745">
            <v>25</v>
          </cell>
          <cell r="L5745" t="str">
            <v>RO</v>
          </cell>
        </row>
        <row r="5746">
          <cell r="A5746" t="str">
            <v>MSW</v>
          </cell>
          <cell r="D5746">
            <v>11</v>
          </cell>
          <cell r="G5746">
            <v>0.46</v>
          </cell>
          <cell r="J5746">
            <v>25</v>
          </cell>
          <cell r="L5746" t="str">
            <v>RO</v>
          </cell>
        </row>
        <row r="5747">
          <cell r="A5747" t="str">
            <v>MSW</v>
          </cell>
          <cell r="D5747">
            <v>11</v>
          </cell>
          <cell r="G5747">
            <v>0.66</v>
          </cell>
          <cell r="J5747">
            <v>25</v>
          </cell>
          <cell r="L5747" t="str">
            <v>RO</v>
          </cell>
        </row>
        <row r="5748">
          <cell r="A5748" t="str">
            <v>MSW</v>
          </cell>
          <cell r="D5748">
            <v>11</v>
          </cell>
          <cell r="G5748">
            <v>0.89</v>
          </cell>
          <cell r="J5748">
            <v>25</v>
          </cell>
          <cell r="L5748" t="str">
            <v>RO</v>
          </cell>
        </row>
        <row r="5749">
          <cell r="A5749" t="str">
            <v>MSW</v>
          </cell>
          <cell r="D5749">
            <v>11</v>
          </cell>
          <cell r="G5749">
            <v>1.63</v>
          </cell>
          <cell r="J5749">
            <v>25</v>
          </cell>
          <cell r="L5749" t="str">
            <v>RO</v>
          </cell>
        </row>
        <row r="5750">
          <cell r="A5750" t="str">
            <v>MSW</v>
          </cell>
          <cell r="D5750">
            <v>11</v>
          </cell>
          <cell r="G5750">
            <v>1.1599999999999999</v>
          </cell>
          <cell r="J5750">
            <v>25</v>
          </cell>
          <cell r="L5750" t="str">
            <v>RO</v>
          </cell>
        </row>
        <row r="5751">
          <cell r="A5751" t="str">
            <v>MSW</v>
          </cell>
          <cell r="D5751">
            <v>11</v>
          </cell>
          <cell r="G5751">
            <v>0.3</v>
          </cell>
          <cell r="J5751">
            <v>25</v>
          </cell>
          <cell r="L5751" t="str">
            <v>RO</v>
          </cell>
        </row>
        <row r="5752">
          <cell r="A5752" t="str">
            <v>MSW</v>
          </cell>
          <cell r="D5752">
            <v>12</v>
          </cell>
          <cell r="G5752">
            <v>0.92</v>
          </cell>
          <cell r="J5752">
            <v>25</v>
          </cell>
          <cell r="L5752" t="str">
            <v>RO</v>
          </cell>
        </row>
        <row r="5753">
          <cell r="A5753" t="str">
            <v>MSW</v>
          </cell>
          <cell r="D5753">
            <v>12</v>
          </cell>
          <cell r="G5753">
            <v>0.87</v>
          </cell>
          <cell r="J5753">
            <v>25</v>
          </cell>
          <cell r="L5753" t="str">
            <v>RO</v>
          </cell>
        </row>
        <row r="5754">
          <cell r="A5754" t="str">
            <v>MSW</v>
          </cell>
          <cell r="D5754">
            <v>12</v>
          </cell>
          <cell r="G5754">
            <v>1.06</v>
          </cell>
          <cell r="J5754">
            <v>25</v>
          </cell>
          <cell r="L5754" t="str">
            <v>RO</v>
          </cell>
        </row>
        <row r="5755">
          <cell r="A5755" t="str">
            <v>MSW</v>
          </cell>
          <cell r="D5755">
            <v>12</v>
          </cell>
          <cell r="G5755">
            <v>0.84</v>
          </cell>
          <cell r="J5755">
            <v>25</v>
          </cell>
          <cell r="L5755" t="str">
            <v>RO</v>
          </cell>
        </row>
        <row r="5756">
          <cell r="A5756" t="str">
            <v>MSW</v>
          </cell>
          <cell r="D5756">
            <v>12</v>
          </cell>
          <cell r="G5756">
            <v>1.23</v>
          </cell>
          <cell r="J5756">
            <v>25</v>
          </cell>
          <cell r="L5756" t="str">
            <v>RO</v>
          </cell>
        </row>
        <row r="5757">
          <cell r="A5757" t="str">
            <v>MSW</v>
          </cell>
          <cell r="D5757">
            <v>12</v>
          </cell>
          <cell r="G5757">
            <v>0.68</v>
          </cell>
          <cell r="J5757">
            <v>25</v>
          </cell>
          <cell r="L5757" t="str">
            <v>RO</v>
          </cell>
        </row>
        <row r="5758">
          <cell r="A5758" t="str">
            <v>MSW</v>
          </cell>
          <cell r="D5758">
            <v>12</v>
          </cell>
          <cell r="G5758">
            <v>0.5</v>
          </cell>
          <cell r="J5758">
            <v>25</v>
          </cell>
          <cell r="L5758" t="str">
            <v>RO</v>
          </cell>
        </row>
        <row r="5759">
          <cell r="A5759" t="str">
            <v>MSW</v>
          </cell>
          <cell r="D5759">
            <v>12</v>
          </cell>
          <cell r="G5759">
            <v>0.95</v>
          </cell>
          <cell r="J5759">
            <v>25</v>
          </cell>
          <cell r="L5759" t="str">
            <v>RO</v>
          </cell>
        </row>
        <row r="5760">
          <cell r="A5760" t="str">
            <v>MSW</v>
          </cell>
          <cell r="D5760">
            <v>12</v>
          </cell>
          <cell r="G5760">
            <v>0.92</v>
          </cell>
          <cell r="J5760">
            <v>25</v>
          </cell>
          <cell r="L5760" t="str">
            <v>RO</v>
          </cell>
        </row>
        <row r="5761">
          <cell r="A5761" t="str">
            <v>MSW</v>
          </cell>
          <cell r="D5761">
            <v>1</v>
          </cell>
          <cell r="G5761">
            <v>6.27</v>
          </cell>
          <cell r="J5761">
            <v>25</v>
          </cell>
          <cell r="L5761" t="str">
            <v>RO</v>
          </cell>
        </row>
        <row r="5762">
          <cell r="A5762" t="str">
            <v>MSW</v>
          </cell>
          <cell r="D5762">
            <v>1</v>
          </cell>
          <cell r="G5762">
            <v>3.78</v>
          </cell>
          <cell r="J5762">
            <v>25</v>
          </cell>
          <cell r="L5762" t="str">
            <v>RO</v>
          </cell>
        </row>
        <row r="5763">
          <cell r="A5763" t="str">
            <v>MSW</v>
          </cell>
          <cell r="D5763">
            <v>1</v>
          </cell>
          <cell r="G5763">
            <v>5.29</v>
          </cell>
          <cell r="J5763">
            <v>25</v>
          </cell>
          <cell r="L5763" t="str">
            <v>RO</v>
          </cell>
        </row>
        <row r="5764">
          <cell r="A5764" t="str">
            <v>MSW</v>
          </cell>
          <cell r="D5764">
            <v>1</v>
          </cell>
          <cell r="G5764">
            <v>4.55</v>
          </cell>
          <cell r="J5764">
            <v>25</v>
          </cell>
          <cell r="L5764" t="str">
            <v>RO</v>
          </cell>
        </row>
        <row r="5765">
          <cell r="A5765" t="str">
            <v>MSW</v>
          </cell>
          <cell r="D5765">
            <v>1</v>
          </cell>
          <cell r="G5765">
            <v>4.88</v>
          </cell>
          <cell r="J5765">
            <v>25</v>
          </cell>
          <cell r="L5765" t="str">
            <v>RO</v>
          </cell>
        </row>
        <row r="5766">
          <cell r="A5766" t="str">
            <v>MSW</v>
          </cell>
          <cell r="D5766">
            <v>2</v>
          </cell>
          <cell r="G5766">
            <v>4.1900000000000004</v>
          </cell>
          <cell r="J5766">
            <v>25</v>
          </cell>
          <cell r="L5766" t="str">
            <v>RO</v>
          </cell>
        </row>
        <row r="5767">
          <cell r="A5767" t="str">
            <v>MSW</v>
          </cell>
          <cell r="D5767">
            <v>2</v>
          </cell>
          <cell r="G5767">
            <v>4.8600000000000003</v>
          </cell>
          <cell r="J5767">
            <v>25</v>
          </cell>
          <cell r="L5767" t="str">
            <v>RO</v>
          </cell>
        </row>
        <row r="5768">
          <cell r="A5768" t="str">
            <v>MSW</v>
          </cell>
          <cell r="D5768">
            <v>2</v>
          </cell>
          <cell r="G5768">
            <v>4.51</v>
          </cell>
          <cell r="J5768">
            <v>25</v>
          </cell>
          <cell r="L5768" t="str">
            <v>RO</v>
          </cell>
        </row>
        <row r="5769">
          <cell r="A5769" t="str">
            <v>MSW</v>
          </cell>
          <cell r="D5769">
            <v>2</v>
          </cell>
          <cell r="G5769">
            <v>4.6100000000000003</v>
          </cell>
          <cell r="J5769">
            <v>25</v>
          </cell>
          <cell r="L5769" t="str">
            <v>RO</v>
          </cell>
        </row>
        <row r="5770">
          <cell r="A5770" t="str">
            <v>MSW</v>
          </cell>
          <cell r="D5770">
            <v>3</v>
          </cell>
          <cell r="G5770">
            <v>6.01</v>
          </cell>
          <cell r="J5770">
            <v>25</v>
          </cell>
          <cell r="L5770" t="str">
            <v>RO</v>
          </cell>
        </row>
        <row r="5771">
          <cell r="A5771" t="str">
            <v>MSW</v>
          </cell>
          <cell r="D5771">
            <v>3</v>
          </cell>
          <cell r="G5771">
            <v>4.3899999999999997</v>
          </cell>
          <cell r="J5771">
            <v>25</v>
          </cell>
          <cell r="L5771" t="str">
            <v>RO</v>
          </cell>
        </row>
        <row r="5772">
          <cell r="A5772" t="str">
            <v>MSW</v>
          </cell>
          <cell r="D5772">
            <v>3</v>
          </cell>
          <cell r="G5772">
            <v>4.47</v>
          </cell>
          <cell r="J5772">
            <v>25</v>
          </cell>
          <cell r="L5772" t="str">
            <v>RO</v>
          </cell>
        </row>
        <row r="5773">
          <cell r="A5773" t="str">
            <v>MSW</v>
          </cell>
          <cell r="D5773">
            <v>3</v>
          </cell>
          <cell r="G5773">
            <v>4.74</v>
          </cell>
          <cell r="J5773">
            <v>25</v>
          </cell>
          <cell r="L5773" t="str">
            <v>RO</v>
          </cell>
        </row>
        <row r="5774">
          <cell r="A5774" t="str">
            <v>MSW</v>
          </cell>
          <cell r="D5774">
            <v>4</v>
          </cell>
          <cell r="G5774">
            <v>4.4400000000000004</v>
          </cell>
          <cell r="J5774">
            <v>25</v>
          </cell>
          <cell r="L5774" t="str">
            <v>RO</v>
          </cell>
        </row>
        <row r="5775">
          <cell r="A5775" t="str">
            <v>MSW</v>
          </cell>
          <cell r="D5775">
            <v>4</v>
          </cell>
          <cell r="G5775">
            <v>5.76</v>
          </cell>
          <cell r="J5775">
            <v>25</v>
          </cell>
          <cell r="L5775" t="str">
            <v>RO</v>
          </cell>
        </row>
        <row r="5776">
          <cell r="A5776" t="str">
            <v>MSW</v>
          </cell>
          <cell r="D5776">
            <v>4</v>
          </cell>
          <cell r="G5776">
            <v>2.63</v>
          </cell>
          <cell r="J5776">
            <v>25</v>
          </cell>
          <cell r="L5776" t="str">
            <v>RO</v>
          </cell>
        </row>
        <row r="5777">
          <cell r="A5777" t="str">
            <v>MSW</v>
          </cell>
          <cell r="D5777">
            <v>4</v>
          </cell>
          <cell r="G5777">
            <v>5.13</v>
          </cell>
          <cell r="J5777">
            <v>25</v>
          </cell>
          <cell r="L5777" t="str">
            <v>RO</v>
          </cell>
        </row>
        <row r="5778">
          <cell r="A5778" t="str">
            <v>MSW</v>
          </cell>
          <cell r="D5778">
            <v>4</v>
          </cell>
          <cell r="G5778">
            <v>4.16</v>
          </cell>
          <cell r="J5778">
            <v>25</v>
          </cell>
          <cell r="L5778" t="str">
            <v>RO</v>
          </cell>
        </row>
        <row r="5779">
          <cell r="A5779" t="str">
            <v>MSW</v>
          </cell>
          <cell r="D5779">
            <v>5</v>
          </cell>
          <cell r="G5779">
            <v>4.24</v>
          </cell>
          <cell r="J5779">
            <v>25</v>
          </cell>
          <cell r="L5779" t="str">
            <v>RO</v>
          </cell>
        </row>
        <row r="5780">
          <cell r="A5780" t="str">
            <v>MSW</v>
          </cell>
          <cell r="D5780">
            <v>5</v>
          </cell>
          <cell r="G5780">
            <v>4.82</v>
          </cell>
          <cell r="J5780">
            <v>25</v>
          </cell>
          <cell r="L5780" t="str">
            <v>RO</v>
          </cell>
        </row>
        <row r="5781">
          <cell r="A5781" t="str">
            <v>MSW</v>
          </cell>
          <cell r="D5781">
            <v>5</v>
          </cell>
          <cell r="G5781">
            <v>4.72</v>
          </cell>
          <cell r="J5781">
            <v>25</v>
          </cell>
          <cell r="L5781" t="str">
            <v>RO</v>
          </cell>
        </row>
        <row r="5782">
          <cell r="A5782" t="str">
            <v>MSW</v>
          </cell>
          <cell r="D5782">
            <v>5</v>
          </cell>
          <cell r="G5782">
            <v>4.3499999999999996</v>
          </cell>
          <cell r="J5782">
            <v>25</v>
          </cell>
          <cell r="L5782" t="str">
            <v>RO</v>
          </cell>
        </row>
        <row r="5783">
          <cell r="A5783" t="str">
            <v>MSW</v>
          </cell>
          <cell r="D5783">
            <v>6</v>
          </cell>
          <cell r="G5783">
            <v>4.76</v>
          </cell>
          <cell r="J5783">
            <v>25</v>
          </cell>
          <cell r="L5783" t="str">
            <v>RO</v>
          </cell>
        </row>
        <row r="5784">
          <cell r="A5784" t="str">
            <v>MSW</v>
          </cell>
          <cell r="D5784">
            <v>6</v>
          </cell>
          <cell r="G5784">
            <v>5.0199999999999996</v>
          </cell>
          <cell r="J5784">
            <v>25</v>
          </cell>
          <cell r="L5784" t="str">
            <v>RO</v>
          </cell>
        </row>
        <row r="5785">
          <cell r="A5785" t="str">
            <v>MSW</v>
          </cell>
          <cell r="D5785">
            <v>6</v>
          </cell>
          <cell r="G5785">
            <v>4.6100000000000003</v>
          </cell>
          <cell r="J5785">
            <v>25</v>
          </cell>
          <cell r="L5785" t="str">
            <v>RO</v>
          </cell>
        </row>
        <row r="5786">
          <cell r="A5786" t="str">
            <v>MSW</v>
          </cell>
          <cell r="D5786">
            <v>6</v>
          </cell>
          <cell r="G5786">
            <v>4.71</v>
          </cell>
          <cell r="J5786">
            <v>25</v>
          </cell>
          <cell r="L5786" t="str">
            <v>RO</v>
          </cell>
        </row>
        <row r="5787">
          <cell r="A5787" t="str">
            <v>MSW</v>
          </cell>
          <cell r="D5787">
            <v>7</v>
          </cell>
          <cell r="G5787">
            <v>4.82</v>
          </cell>
          <cell r="J5787">
            <v>25</v>
          </cell>
          <cell r="L5787" t="str">
            <v>RO</v>
          </cell>
        </row>
        <row r="5788">
          <cell r="A5788" t="str">
            <v>MSW</v>
          </cell>
          <cell r="D5788">
            <v>7</v>
          </cell>
          <cell r="G5788">
            <v>4.29</v>
          </cell>
          <cell r="J5788">
            <v>25</v>
          </cell>
          <cell r="L5788" t="str">
            <v>RO</v>
          </cell>
        </row>
        <row r="5789">
          <cell r="A5789" t="str">
            <v>MSW</v>
          </cell>
          <cell r="D5789">
            <v>7</v>
          </cell>
          <cell r="G5789">
            <v>4.9000000000000004</v>
          </cell>
          <cell r="J5789">
            <v>25</v>
          </cell>
          <cell r="L5789" t="str">
            <v>RO</v>
          </cell>
        </row>
        <row r="5790">
          <cell r="A5790" t="str">
            <v>MSW</v>
          </cell>
          <cell r="D5790">
            <v>7</v>
          </cell>
          <cell r="G5790">
            <v>4.57</v>
          </cell>
          <cell r="J5790">
            <v>25</v>
          </cell>
          <cell r="L5790" t="str">
            <v>RO</v>
          </cell>
        </row>
        <row r="5791">
          <cell r="A5791" t="str">
            <v>MSW</v>
          </cell>
          <cell r="D5791">
            <v>7</v>
          </cell>
          <cell r="G5791">
            <v>4.72</v>
          </cell>
          <cell r="J5791">
            <v>25</v>
          </cell>
          <cell r="L5791" t="str">
            <v>RO</v>
          </cell>
        </row>
        <row r="5792">
          <cell r="A5792" t="str">
            <v>MSW</v>
          </cell>
          <cell r="D5792">
            <v>8</v>
          </cell>
          <cell r="G5792">
            <v>4.4000000000000004</v>
          </cell>
          <cell r="J5792">
            <v>25</v>
          </cell>
          <cell r="L5792" t="str">
            <v>RO</v>
          </cell>
        </row>
        <row r="5793">
          <cell r="A5793" t="str">
            <v>MSW</v>
          </cell>
          <cell r="D5793">
            <v>8</v>
          </cell>
          <cell r="G5793">
            <v>4.34</v>
          </cell>
          <cell r="J5793">
            <v>25</v>
          </cell>
          <cell r="L5793" t="str">
            <v>RO</v>
          </cell>
        </row>
        <row r="5794">
          <cell r="A5794" t="str">
            <v>MSW</v>
          </cell>
          <cell r="D5794">
            <v>8</v>
          </cell>
          <cell r="G5794">
            <v>4.67</v>
          </cell>
          <cell r="J5794">
            <v>25</v>
          </cell>
          <cell r="L5794" t="str">
            <v>RO</v>
          </cell>
        </row>
        <row r="5795">
          <cell r="A5795" t="str">
            <v>MSW</v>
          </cell>
          <cell r="D5795">
            <v>8</v>
          </cell>
          <cell r="G5795">
            <v>4.76</v>
          </cell>
          <cell r="J5795">
            <v>25</v>
          </cell>
          <cell r="L5795" t="str">
            <v>RO</v>
          </cell>
        </row>
        <row r="5796">
          <cell r="A5796" t="str">
            <v>MSW</v>
          </cell>
          <cell r="D5796">
            <v>9</v>
          </cell>
          <cell r="G5796">
            <v>4.45</v>
          </cell>
          <cell r="J5796">
            <v>25</v>
          </cell>
          <cell r="L5796" t="str">
            <v>RO</v>
          </cell>
        </row>
        <row r="5797">
          <cell r="A5797" t="str">
            <v>MSW</v>
          </cell>
          <cell r="D5797">
            <v>9</v>
          </cell>
          <cell r="G5797">
            <v>4.4000000000000004</v>
          </cell>
          <cell r="J5797">
            <v>25</v>
          </cell>
          <cell r="L5797" t="str">
            <v>RO</v>
          </cell>
        </row>
        <row r="5798">
          <cell r="A5798" t="str">
            <v>MSW</v>
          </cell>
          <cell r="D5798">
            <v>9</v>
          </cell>
          <cell r="G5798">
            <v>4.8099999999999996</v>
          </cell>
          <cell r="J5798">
            <v>25</v>
          </cell>
          <cell r="L5798" t="str">
            <v>RO</v>
          </cell>
        </row>
        <row r="5799">
          <cell r="A5799" t="str">
            <v>MSW</v>
          </cell>
          <cell r="D5799">
            <v>9</v>
          </cell>
          <cell r="G5799">
            <v>4.42</v>
          </cell>
          <cell r="J5799">
            <v>25</v>
          </cell>
          <cell r="L5799" t="str">
            <v>RO</v>
          </cell>
        </row>
        <row r="5800">
          <cell r="A5800" t="str">
            <v>MSW</v>
          </cell>
          <cell r="D5800">
            <v>9</v>
          </cell>
          <cell r="G5800">
            <v>4.3</v>
          </cell>
          <cell r="J5800">
            <v>25</v>
          </cell>
          <cell r="L5800" t="str">
            <v>RO</v>
          </cell>
        </row>
        <row r="5801">
          <cell r="A5801" t="str">
            <v>MSW</v>
          </cell>
          <cell r="D5801">
            <v>10</v>
          </cell>
          <cell r="G5801">
            <v>4.03</v>
          </cell>
          <cell r="J5801">
            <v>25</v>
          </cell>
          <cell r="L5801" t="str">
            <v>RO</v>
          </cell>
        </row>
        <row r="5802">
          <cell r="A5802" t="str">
            <v>MSW</v>
          </cell>
          <cell r="D5802">
            <v>10</v>
          </cell>
          <cell r="G5802">
            <v>4.76</v>
          </cell>
          <cell r="J5802">
            <v>25</v>
          </cell>
          <cell r="L5802" t="str">
            <v>RO</v>
          </cell>
        </row>
        <row r="5803">
          <cell r="A5803" t="str">
            <v>MSW</v>
          </cell>
          <cell r="D5803">
            <v>10</v>
          </cell>
          <cell r="G5803">
            <v>4</v>
          </cell>
          <cell r="J5803">
            <v>25</v>
          </cell>
          <cell r="L5803" t="str">
            <v>RO</v>
          </cell>
        </row>
        <row r="5804">
          <cell r="A5804" t="str">
            <v>MSW</v>
          </cell>
          <cell r="D5804">
            <v>10</v>
          </cell>
          <cell r="G5804">
            <v>5.04</v>
          </cell>
          <cell r="J5804">
            <v>25</v>
          </cell>
          <cell r="L5804" t="str">
            <v>RO</v>
          </cell>
        </row>
        <row r="5805">
          <cell r="A5805" t="str">
            <v>MSW</v>
          </cell>
          <cell r="D5805">
            <v>11</v>
          </cell>
          <cell r="G5805">
            <v>4.8</v>
          </cell>
          <cell r="J5805">
            <v>25</v>
          </cell>
          <cell r="L5805" t="str">
            <v>RO</v>
          </cell>
        </row>
        <row r="5806">
          <cell r="A5806" t="str">
            <v>MSW</v>
          </cell>
          <cell r="D5806">
            <v>11</v>
          </cell>
          <cell r="G5806">
            <v>4.5199999999999996</v>
          </cell>
          <cell r="J5806">
            <v>25</v>
          </cell>
          <cell r="L5806" t="str">
            <v>RO</v>
          </cell>
        </row>
        <row r="5807">
          <cell r="A5807" t="str">
            <v>MSW</v>
          </cell>
          <cell r="D5807">
            <v>11</v>
          </cell>
          <cell r="G5807">
            <v>4.2</v>
          </cell>
          <cell r="J5807">
            <v>25</v>
          </cell>
          <cell r="L5807" t="str">
            <v>RO</v>
          </cell>
        </row>
        <row r="5808">
          <cell r="A5808" t="str">
            <v>RCY</v>
          </cell>
          <cell r="D5808">
            <v>1</v>
          </cell>
          <cell r="G5808">
            <v>0.75</v>
          </cell>
          <cell r="J5808">
            <v>20</v>
          </cell>
          <cell r="L5808" t="str">
            <v>RO</v>
          </cell>
        </row>
        <row r="5809">
          <cell r="A5809" t="str">
            <v>RCY</v>
          </cell>
          <cell r="D5809">
            <v>1</v>
          </cell>
          <cell r="G5809">
            <v>0.68</v>
          </cell>
          <cell r="J5809">
            <v>20</v>
          </cell>
          <cell r="L5809" t="str">
            <v>RO</v>
          </cell>
        </row>
        <row r="5810">
          <cell r="A5810" t="str">
            <v>MSW</v>
          </cell>
          <cell r="D5810">
            <v>1</v>
          </cell>
          <cell r="G5810">
            <v>1.52</v>
          </cell>
          <cell r="J5810">
            <v>20</v>
          </cell>
          <cell r="L5810" t="str">
            <v>RO</v>
          </cell>
        </row>
        <row r="5811">
          <cell r="A5811" t="str">
            <v>MSW</v>
          </cell>
          <cell r="D5811">
            <v>1</v>
          </cell>
          <cell r="G5811">
            <v>2.98</v>
          </cell>
          <cell r="J5811">
            <v>20</v>
          </cell>
          <cell r="L5811" t="str">
            <v>RO</v>
          </cell>
        </row>
        <row r="5812">
          <cell r="A5812" t="str">
            <v>MSW</v>
          </cell>
          <cell r="D5812">
            <v>1</v>
          </cell>
          <cell r="G5812">
            <v>3.32</v>
          </cell>
          <cell r="J5812">
            <v>20</v>
          </cell>
          <cell r="L5812" t="str">
            <v>RO</v>
          </cell>
        </row>
        <row r="5813">
          <cell r="A5813" t="str">
            <v>MSW</v>
          </cell>
          <cell r="D5813">
            <v>1</v>
          </cell>
          <cell r="G5813">
            <v>2.39</v>
          </cell>
          <cell r="J5813">
            <v>20</v>
          </cell>
          <cell r="L5813" t="str">
            <v>RO</v>
          </cell>
        </row>
        <row r="5814">
          <cell r="A5814" t="str">
            <v>MSW</v>
          </cell>
          <cell r="D5814">
            <v>1</v>
          </cell>
          <cell r="G5814">
            <v>0.74</v>
          </cell>
          <cell r="J5814">
            <v>20</v>
          </cell>
          <cell r="L5814" t="str">
            <v>RO</v>
          </cell>
        </row>
        <row r="5815">
          <cell r="A5815" t="str">
            <v>MSW</v>
          </cell>
          <cell r="D5815">
            <v>1</v>
          </cell>
          <cell r="G5815">
            <v>2.54</v>
          </cell>
          <cell r="J5815">
            <v>20</v>
          </cell>
          <cell r="L5815" t="str">
            <v>RO</v>
          </cell>
        </row>
        <row r="5816">
          <cell r="A5816" t="str">
            <v>MSW</v>
          </cell>
          <cell r="D5816">
            <v>1</v>
          </cell>
          <cell r="G5816">
            <v>2.82</v>
          </cell>
          <cell r="J5816">
            <v>20</v>
          </cell>
          <cell r="L5816" t="str">
            <v>RO</v>
          </cell>
        </row>
        <row r="5817">
          <cell r="A5817" t="str">
            <v>MSW</v>
          </cell>
          <cell r="D5817">
            <v>1</v>
          </cell>
          <cell r="G5817">
            <v>2.91</v>
          </cell>
          <cell r="J5817">
            <v>20</v>
          </cell>
          <cell r="L5817" t="str">
            <v>RO</v>
          </cell>
        </row>
        <row r="5818">
          <cell r="A5818" t="str">
            <v>MSW</v>
          </cell>
          <cell r="D5818">
            <v>1</v>
          </cell>
          <cell r="G5818">
            <v>2.69</v>
          </cell>
          <cell r="J5818">
            <v>20</v>
          </cell>
          <cell r="L5818" t="str">
            <v>RO</v>
          </cell>
        </row>
        <row r="5819">
          <cell r="A5819" t="str">
            <v>RCY</v>
          </cell>
          <cell r="D5819">
            <v>1</v>
          </cell>
          <cell r="G5819">
            <v>0.57999999999999996</v>
          </cell>
          <cell r="J5819">
            <v>20</v>
          </cell>
          <cell r="L5819" t="str">
            <v>RO</v>
          </cell>
        </row>
        <row r="5820">
          <cell r="A5820" t="str">
            <v>RCY</v>
          </cell>
          <cell r="D5820">
            <v>1</v>
          </cell>
          <cell r="G5820">
            <v>0.62</v>
          </cell>
          <cell r="J5820">
            <v>20</v>
          </cell>
          <cell r="L5820" t="str">
            <v>RO</v>
          </cell>
        </row>
        <row r="5821">
          <cell r="A5821" t="str">
            <v>RCY</v>
          </cell>
          <cell r="D5821">
            <v>1</v>
          </cell>
          <cell r="G5821">
            <v>0.18</v>
          </cell>
          <cell r="J5821">
            <v>20</v>
          </cell>
          <cell r="L5821" t="str">
            <v>RO</v>
          </cell>
        </row>
        <row r="5822">
          <cell r="A5822" t="str">
            <v>RCY</v>
          </cell>
          <cell r="D5822">
            <v>2</v>
          </cell>
          <cell r="G5822">
            <v>1</v>
          </cell>
          <cell r="J5822">
            <v>20</v>
          </cell>
          <cell r="L5822" t="str">
            <v>RO</v>
          </cell>
        </row>
        <row r="5823">
          <cell r="A5823" t="str">
            <v>RCY</v>
          </cell>
          <cell r="D5823">
            <v>2</v>
          </cell>
          <cell r="G5823">
            <v>0.6</v>
          </cell>
          <cell r="J5823">
            <v>20</v>
          </cell>
          <cell r="L5823" t="str">
            <v>RO</v>
          </cell>
        </row>
        <row r="5824">
          <cell r="A5824" t="str">
            <v>RCY</v>
          </cell>
          <cell r="D5824">
            <v>2</v>
          </cell>
          <cell r="G5824">
            <v>0.27</v>
          </cell>
          <cell r="J5824">
            <v>20</v>
          </cell>
          <cell r="L5824" t="str">
            <v>RO</v>
          </cell>
        </row>
        <row r="5825">
          <cell r="A5825" t="str">
            <v>RCY</v>
          </cell>
          <cell r="D5825">
            <v>2</v>
          </cell>
          <cell r="G5825">
            <v>0.39</v>
          </cell>
          <cell r="J5825">
            <v>20</v>
          </cell>
          <cell r="L5825" t="str">
            <v>RO</v>
          </cell>
        </row>
        <row r="5826">
          <cell r="A5826" t="str">
            <v>RCY</v>
          </cell>
          <cell r="D5826">
            <v>2</v>
          </cell>
          <cell r="G5826">
            <v>0.3</v>
          </cell>
          <cell r="J5826">
            <v>20</v>
          </cell>
          <cell r="L5826" t="str">
            <v>RO</v>
          </cell>
        </row>
        <row r="5827">
          <cell r="A5827" t="str">
            <v>RCY</v>
          </cell>
          <cell r="D5827">
            <v>2</v>
          </cell>
          <cell r="G5827">
            <v>4.58</v>
          </cell>
          <cell r="J5827">
            <v>20</v>
          </cell>
          <cell r="L5827" t="str">
            <v>RO</v>
          </cell>
        </row>
        <row r="5828">
          <cell r="A5828" t="str">
            <v>RCY</v>
          </cell>
          <cell r="D5828">
            <v>2</v>
          </cell>
          <cell r="G5828">
            <v>0.4</v>
          </cell>
          <cell r="J5828">
            <v>20</v>
          </cell>
          <cell r="L5828" t="str">
            <v>RO</v>
          </cell>
        </row>
        <row r="5829">
          <cell r="A5829" t="str">
            <v>RCY</v>
          </cell>
          <cell r="D5829">
            <v>2</v>
          </cell>
          <cell r="G5829">
            <v>0.93</v>
          </cell>
          <cell r="J5829">
            <v>20</v>
          </cell>
          <cell r="L5829" t="str">
            <v>RO</v>
          </cell>
        </row>
        <row r="5830">
          <cell r="A5830" t="str">
            <v>RCY</v>
          </cell>
          <cell r="D5830">
            <v>2</v>
          </cell>
          <cell r="G5830">
            <v>0.69</v>
          </cell>
          <cell r="J5830">
            <v>20</v>
          </cell>
          <cell r="L5830" t="str">
            <v>RO</v>
          </cell>
        </row>
        <row r="5831">
          <cell r="A5831" t="str">
            <v>RCY</v>
          </cell>
          <cell r="D5831">
            <v>3</v>
          </cell>
          <cell r="G5831">
            <v>1.08</v>
          </cell>
          <cell r="J5831">
            <v>20</v>
          </cell>
          <cell r="L5831" t="str">
            <v>RO</v>
          </cell>
        </row>
        <row r="5832">
          <cell r="A5832" t="str">
            <v>RCY</v>
          </cell>
          <cell r="D5832">
            <v>3</v>
          </cell>
          <cell r="G5832">
            <v>0.56999999999999995</v>
          </cell>
          <cell r="J5832">
            <v>20</v>
          </cell>
          <cell r="L5832" t="str">
            <v>RO</v>
          </cell>
        </row>
        <row r="5833">
          <cell r="A5833" t="str">
            <v>RCY</v>
          </cell>
          <cell r="D5833">
            <v>3</v>
          </cell>
          <cell r="G5833">
            <v>1</v>
          </cell>
          <cell r="J5833">
            <v>20</v>
          </cell>
          <cell r="L5833" t="str">
            <v>RO</v>
          </cell>
        </row>
        <row r="5834">
          <cell r="A5834" t="str">
            <v>RCY</v>
          </cell>
          <cell r="D5834">
            <v>3</v>
          </cell>
          <cell r="G5834">
            <v>0.5</v>
          </cell>
          <cell r="J5834">
            <v>20</v>
          </cell>
          <cell r="L5834" t="str">
            <v>RO</v>
          </cell>
        </row>
        <row r="5835">
          <cell r="A5835" t="str">
            <v>RCY</v>
          </cell>
          <cell r="D5835">
            <v>3</v>
          </cell>
          <cell r="G5835">
            <v>0.87</v>
          </cell>
          <cell r="J5835">
            <v>20</v>
          </cell>
          <cell r="L5835" t="str">
            <v>RO</v>
          </cell>
        </row>
        <row r="5836">
          <cell r="A5836" t="str">
            <v>RCY</v>
          </cell>
          <cell r="D5836">
            <v>3</v>
          </cell>
          <cell r="G5836">
            <v>0.85</v>
          </cell>
          <cell r="J5836">
            <v>20</v>
          </cell>
          <cell r="L5836" t="str">
            <v>RO</v>
          </cell>
        </row>
        <row r="5837">
          <cell r="A5837" t="str">
            <v>RCY</v>
          </cell>
          <cell r="D5837">
            <v>3</v>
          </cell>
          <cell r="G5837">
            <v>0.42</v>
          </cell>
          <cell r="J5837">
            <v>20</v>
          </cell>
          <cell r="L5837" t="str">
            <v>RO</v>
          </cell>
        </row>
        <row r="5838">
          <cell r="A5838" t="str">
            <v>RCY</v>
          </cell>
          <cell r="D5838">
            <v>4</v>
          </cell>
          <cell r="G5838">
            <v>0.73</v>
          </cell>
          <cell r="J5838">
            <v>20</v>
          </cell>
          <cell r="L5838" t="str">
            <v>RO</v>
          </cell>
        </row>
        <row r="5839">
          <cell r="A5839" t="str">
            <v>RCY</v>
          </cell>
          <cell r="D5839">
            <v>4</v>
          </cell>
          <cell r="G5839">
            <v>0.8</v>
          </cell>
          <cell r="J5839">
            <v>20</v>
          </cell>
          <cell r="L5839" t="str">
            <v>RO</v>
          </cell>
        </row>
        <row r="5840">
          <cell r="A5840" t="str">
            <v>RCY</v>
          </cell>
          <cell r="D5840">
            <v>4</v>
          </cell>
          <cell r="G5840">
            <v>0.91</v>
          </cell>
          <cell r="J5840">
            <v>20</v>
          </cell>
          <cell r="L5840" t="str">
            <v>RO</v>
          </cell>
        </row>
        <row r="5841">
          <cell r="A5841" t="str">
            <v>RCY</v>
          </cell>
          <cell r="D5841">
            <v>4</v>
          </cell>
          <cell r="G5841">
            <v>0.63</v>
          </cell>
          <cell r="J5841">
            <v>20</v>
          </cell>
          <cell r="L5841" t="str">
            <v>RO</v>
          </cell>
        </row>
        <row r="5842">
          <cell r="A5842" t="str">
            <v>RCY</v>
          </cell>
          <cell r="D5842">
            <v>5</v>
          </cell>
          <cell r="G5842">
            <v>0.65</v>
          </cell>
          <cell r="J5842">
            <v>20</v>
          </cell>
          <cell r="L5842" t="str">
            <v>RO</v>
          </cell>
        </row>
        <row r="5843">
          <cell r="A5843" t="str">
            <v>RCY</v>
          </cell>
          <cell r="D5843">
            <v>5</v>
          </cell>
          <cell r="G5843">
            <v>0.34</v>
          </cell>
          <cell r="J5843">
            <v>20</v>
          </cell>
          <cell r="L5843" t="str">
            <v>RO</v>
          </cell>
        </row>
        <row r="5844">
          <cell r="A5844" t="str">
            <v>RCY</v>
          </cell>
          <cell r="D5844">
            <v>5</v>
          </cell>
          <cell r="G5844">
            <v>0.86</v>
          </cell>
          <cell r="J5844">
            <v>20</v>
          </cell>
          <cell r="L5844" t="str">
            <v>RO</v>
          </cell>
        </row>
        <row r="5845">
          <cell r="A5845" t="str">
            <v>RCY</v>
          </cell>
          <cell r="D5845">
            <v>5</v>
          </cell>
          <cell r="G5845">
            <v>0.39</v>
          </cell>
          <cell r="J5845">
            <v>20</v>
          </cell>
          <cell r="L5845" t="str">
            <v>RO</v>
          </cell>
        </row>
        <row r="5846">
          <cell r="A5846" t="str">
            <v>RCY</v>
          </cell>
          <cell r="D5846">
            <v>5</v>
          </cell>
          <cell r="G5846">
            <v>0.36</v>
          </cell>
          <cell r="J5846">
            <v>20</v>
          </cell>
          <cell r="L5846" t="str">
            <v>RO</v>
          </cell>
        </row>
        <row r="5847">
          <cell r="A5847" t="str">
            <v>MSW</v>
          </cell>
          <cell r="D5847">
            <v>5</v>
          </cell>
          <cell r="G5847">
            <v>0.12</v>
          </cell>
          <cell r="J5847">
            <v>20</v>
          </cell>
          <cell r="L5847" t="str">
            <v>RO</v>
          </cell>
        </row>
        <row r="5848">
          <cell r="A5848" t="str">
            <v>RCY</v>
          </cell>
          <cell r="D5848">
            <v>5</v>
          </cell>
          <cell r="G5848">
            <v>1.75</v>
          </cell>
          <cell r="J5848">
            <v>20</v>
          </cell>
          <cell r="L5848" t="str">
            <v>RO</v>
          </cell>
        </row>
        <row r="5849">
          <cell r="A5849" t="str">
            <v>RCY</v>
          </cell>
          <cell r="D5849">
            <v>5</v>
          </cell>
          <cell r="G5849">
            <v>0.52</v>
          </cell>
          <cell r="J5849">
            <v>20</v>
          </cell>
          <cell r="L5849" t="str">
            <v>RO</v>
          </cell>
        </row>
        <row r="5850">
          <cell r="A5850" t="str">
            <v>RCY</v>
          </cell>
          <cell r="D5850">
            <v>5</v>
          </cell>
          <cell r="G5850">
            <v>0</v>
          </cell>
          <cell r="J5850">
            <v>20</v>
          </cell>
          <cell r="L5850" t="str">
            <v>RO</v>
          </cell>
        </row>
        <row r="5851">
          <cell r="A5851" t="str">
            <v>RCY</v>
          </cell>
          <cell r="D5851">
            <v>5</v>
          </cell>
          <cell r="G5851">
            <v>0.52</v>
          </cell>
          <cell r="J5851">
            <v>20</v>
          </cell>
          <cell r="L5851" t="str">
            <v>RO</v>
          </cell>
        </row>
        <row r="5852">
          <cell r="A5852" t="str">
            <v>RCY</v>
          </cell>
          <cell r="D5852">
            <v>5</v>
          </cell>
          <cell r="G5852">
            <v>0.65</v>
          </cell>
          <cell r="J5852">
            <v>20</v>
          </cell>
          <cell r="L5852" t="str">
            <v>RO</v>
          </cell>
        </row>
        <row r="5853">
          <cell r="A5853" t="str">
            <v>RCY</v>
          </cell>
          <cell r="D5853">
            <v>6</v>
          </cell>
          <cell r="G5853">
            <v>0.35</v>
          </cell>
          <cell r="J5853">
            <v>20</v>
          </cell>
          <cell r="L5853" t="str">
            <v>RO</v>
          </cell>
        </row>
        <row r="5854">
          <cell r="A5854" t="str">
            <v>RCY</v>
          </cell>
          <cell r="D5854">
            <v>6</v>
          </cell>
          <cell r="G5854">
            <v>0.92</v>
          </cell>
          <cell r="J5854">
            <v>20</v>
          </cell>
          <cell r="L5854" t="str">
            <v>RO</v>
          </cell>
        </row>
        <row r="5855">
          <cell r="A5855" t="str">
            <v>RCY</v>
          </cell>
          <cell r="D5855">
            <v>6</v>
          </cell>
          <cell r="G5855">
            <v>0.26</v>
          </cell>
          <cell r="J5855">
            <v>20</v>
          </cell>
          <cell r="L5855" t="str">
            <v>RO</v>
          </cell>
        </row>
        <row r="5856">
          <cell r="A5856" t="str">
            <v>RCY</v>
          </cell>
          <cell r="D5856">
            <v>6</v>
          </cell>
          <cell r="G5856">
            <v>0.27</v>
          </cell>
          <cell r="J5856">
            <v>20</v>
          </cell>
          <cell r="L5856" t="str">
            <v>RO</v>
          </cell>
        </row>
        <row r="5857">
          <cell r="A5857" t="str">
            <v>RCY</v>
          </cell>
          <cell r="D5857">
            <v>6</v>
          </cell>
          <cell r="G5857">
            <v>0.3</v>
          </cell>
          <cell r="J5857">
            <v>20</v>
          </cell>
          <cell r="L5857" t="str">
            <v>RO</v>
          </cell>
        </row>
        <row r="5858">
          <cell r="A5858" t="str">
            <v>RCY</v>
          </cell>
          <cell r="D5858">
            <v>6</v>
          </cell>
          <cell r="G5858">
            <v>0.68</v>
          </cell>
          <cell r="J5858">
            <v>20</v>
          </cell>
          <cell r="L5858" t="str">
            <v>RO</v>
          </cell>
        </row>
        <row r="5859">
          <cell r="A5859" t="str">
            <v>RCY</v>
          </cell>
          <cell r="D5859">
            <v>6</v>
          </cell>
          <cell r="G5859">
            <v>0.68</v>
          </cell>
          <cell r="J5859">
            <v>20</v>
          </cell>
          <cell r="L5859" t="str">
            <v>RO</v>
          </cell>
        </row>
        <row r="5860">
          <cell r="A5860" t="str">
            <v>RCY</v>
          </cell>
          <cell r="D5860">
            <v>6</v>
          </cell>
          <cell r="G5860">
            <v>0.41</v>
          </cell>
          <cell r="J5860">
            <v>20</v>
          </cell>
          <cell r="L5860" t="str">
            <v>RO</v>
          </cell>
        </row>
        <row r="5861">
          <cell r="A5861" t="str">
            <v>RCY</v>
          </cell>
          <cell r="D5861">
            <v>6</v>
          </cell>
          <cell r="G5861">
            <v>0.33</v>
          </cell>
          <cell r="J5861">
            <v>20</v>
          </cell>
          <cell r="L5861" t="str">
            <v>RO</v>
          </cell>
        </row>
        <row r="5862">
          <cell r="A5862" t="str">
            <v>RCY</v>
          </cell>
          <cell r="D5862">
            <v>6</v>
          </cell>
          <cell r="G5862">
            <v>0.31</v>
          </cell>
          <cell r="J5862">
            <v>20</v>
          </cell>
          <cell r="L5862" t="str">
            <v>RO</v>
          </cell>
        </row>
        <row r="5863">
          <cell r="A5863" t="str">
            <v>RCY</v>
          </cell>
          <cell r="D5863">
            <v>6</v>
          </cell>
          <cell r="G5863">
            <v>0.28999999999999998</v>
          </cell>
          <cell r="J5863">
            <v>20</v>
          </cell>
          <cell r="L5863" t="str">
            <v>RO</v>
          </cell>
        </row>
        <row r="5864">
          <cell r="A5864" t="str">
            <v>RCY</v>
          </cell>
          <cell r="D5864">
            <v>6</v>
          </cell>
          <cell r="G5864">
            <v>0.26</v>
          </cell>
          <cell r="J5864">
            <v>20</v>
          </cell>
          <cell r="L5864" t="str">
            <v>RO</v>
          </cell>
        </row>
        <row r="5865">
          <cell r="A5865" t="str">
            <v>RCY</v>
          </cell>
          <cell r="D5865">
            <v>6</v>
          </cell>
          <cell r="G5865">
            <v>0.42</v>
          </cell>
          <cell r="J5865">
            <v>20</v>
          </cell>
          <cell r="L5865" t="str">
            <v>RO</v>
          </cell>
        </row>
        <row r="5866">
          <cell r="A5866" t="str">
            <v>MSW</v>
          </cell>
          <cell r="D5866">
            <v>6</v>
          </cell>
          <cell r="G5866">
            <v>0.27</v>
          </cell>
          <cell r="J5866">
            <v>20</v>
          </cell>
          <cell r="L5866" t="str">
            <v>RO</v>
          </cell>
        </row>
        <row r="5867">
          <cell r="A5867" t="str">
            <v>MSW</v>
          </cell>
          <cell r="D5867">
            <v>6</v>
          </cell>
          <cell r="G5867">
            <v>5.81</v>
          </cell>
          <cell r="J5867">
            <v>20</v>
          </cell>
          <cell r="L5867" t="str">
            <v>RO</v>
          </cell>
        </row>
        <row r="5868">
          <cell r="A5868" t="str">
            <v>RCY</v>
          </cell>
          <cell r="D5868">
            <v>7</v>
          </cell>
          <cell r="G5868">
            <v>0.55000000000000004</v>
          </cell>
          <cell r="J5868">
            <v>20</v>
          </cell>
          <cell r="L5868" t="str">
            <v>RO</v>
          </cell>
        </row>
        <row r="5869">
          <cell r="A5869" t="str">
            <v>RCY</v>
          </cell>
          <cell r="D5869">
            <v>7</v>
          </cell>
          <cell r="G5869">
            <v>0.28000000000000003</v>
          </cell>
          <cell r="J5869">
            <v>20</v>
          </cell>
          <cell r="L5869" t="str">
            <v>RO</v>
          </cell>
        </row>
        <row r="5870">
          <cell r="A5870" t="str">
            <v>RCY</v>
          </cell>
          <cell r="D5870">
            <v>7</v>
          </cell>
          <cell r="G5870">
            <v>0.33</v>
          </cell>
          <cell r="J5870">
            <v>20</v>
          </cell>
          <cell r="L5870" t="str">
            <v>RO</v>
          </cell>
        </row>
        <row r="5871">
          <cell r="A5871" t="str">
            <v>RCY</v>
          </cell>
          <cell r="D5871">
            <v>7</v>
          </cell>
          <cell r="G5871">
            <v>0.45</v>
          </cell>
          <cell r="J5871">
            <v>20</v>
          </cell>
          <cell r="L5871" t="str">
            <v>RO</v>
          </cell>
        </row>
        <row r="5872">
          <cell r="A5872" t="str">
            <v>RCY</v>
          </cell>
          <cell r="D5872">
            <v>8</v>
          </cell>
          <cell r="G5872">
            <v>0.7</v>
          </cell>
          <cell r="J5872">
            <v>20</v>
          </cell>
          <cell r="L5872" t="str">
            <v>RO</v>
          </cell>
        </row>
        <row r="5873">
          <cell r="A5873" t="str">
            <v>RCY</v>
          </cell>
          <cell r="D5873">
            <v>8</v>
          </cell>
          <cell r="G5873">
            <v>0.45</v>
          </cell>
          <cell r="J5873">
            <v>20</v>
          </cell>
          <cell r="L5873" t="str">
            <v>RO</v>
          </cell>
        </row>
        <row r="5874">
          <cell r="A5874" t="str">
            <v>RCY</v>
          </cell>
          <cell r="D5874">
            <v>8</v>
          </cell>
          <cell r="G5874">
            <v>0.72</v>
          </cell>
          <cell r="J5874">
            <v>20</v>
          </cell>
          <cell r="L5874" t="str">
            <v>RO</v>
          </cell>
        </row>
        <row r="5875">
          <cell r="A5875" t="str">
            <v>RCY</v>
          </cell>
          <cell r="D5875">
            <v>8</v>
          </cell>
          <cell r="G5875">
            <v>0.35</v>
          </cell>
          <cell r="J5875">
            <v>20</v>
          </cell>
          <cell r="L5875" t="str">
            <v>RO</v>
          </cell>
        </row>
        <row r="5876">
          <cell r="A5876" t="str">
            <v>RCY</v>
          </cell>
          <cell r="D5876">
            <v>8</v>
          </cell>
          <cell r="G5876">
            <v>0.27</v>
          </cell>
          <cell r="J5876">
            <v>20</v>
          </cell>
          <cell r="L5876" t="str">
            <v>RO</v>
          </cell>
        </row>
        <row r="5877">
          <cell r="A5877" t="str">
            <v>RCY</v>
          </cell>
          <cell r="D5877">
            <v>8</v>
          </cell>
          <cell r="G5877">
            <v>1.36</v>
          </cell>
          <cell r="J5877">
            <v>20</v>
          </cell>
          <cell r="L5877" t="str">
            <v>RO</v>
          </cell>
        </row>
        <row r="5878">
          <cell r="A5878" t="str">
            <v>MSW</v>
          </cell>
          <cell r="D5878">
            <v>8</v>
          </cell>
          <cell r="G5878">
            <v>0.15</v>
          </cell>
          <cell r="J5878">
            <v>20</v>
          </cell>
          <cell r="L5878" t="str">
            <v>RO</v>
          </cell>
        </row>
        <row r="5879">
          <cell r="A5879" t="str">
            <v>MSW</v>
          </cell>
          <cell r="D5879">
            <v>8</v>
          </cell>
          <cell r="G5879">
            <v>1.53</v>
          </cell>
          <cell r="J5879">
            <v>20</v>
          </cell>
          <cell r="L5879" t="str">
            <v>RO</v>
          </cell>
        </row>
        <row r="5880">
          <cell r="A5880" t="str">
            <v>RCY</v>
          </cell>
          <cell r="D5880">
            <v>8</v>
          </cell>
          <cell r="G5880">
            <v>0.76</v>
          </cell>
          <cell r="J5880">
            <v>20</v>
          </cell>
          <cell r="L5880" t="str">
            <v>RO</v>
          </cell>
        </row>
        <row r="5881">
          <cell r="A5881" t="str">
            <v>RCY</v>
          </cell>
          <cell r="D5881">
            <v>8</v>
          </cell>
          <cell r="G5881">
            <v>0.43</v>
          </cell>
          <cell r="J5881">
            <v>20</v>
          </cell>
          <cell r="L5881" t="str">
            <v>RO</v>
          </cell>
        </row>
        <row r="5882">
          <cell r="A5882" t="str">
            <v>RCY</v>
          </cell>
          <cell r="D5882">
            <v>8</v>
          </cell>
          <cell r="G5882">
            <v>0.31</v>
          </cell>
          <cell r="J5882">
            <v>20</v>
          </cell>
          <cell r="L5882" t="str">
            <v>RO</v>
          </cell>
        </row>
        <row r="5883">
          <cell r="A5883" t="str">
            <v>RCY</v>
          </cell>
          <cell r="D5883">
            <v>9</v>
          </cell>
          <cell r="G5883">
            <v>0.32</v>
          </cell>
          <cell r="J5883">
            <v>20</v>
          </cell>
          <cell r="L5883" t="str">
            <v>RO</v>
          </cell>
        </row>
        <row r="5884">
          <cell r="A5884" t="str">
            <v>RCY</v>
          </cell>
          <cell r="D5884">
            <v>9</v>
          </cell>
          <cell r="G5884">
            <v>0.35</v>
          </cell>
          <cell r="J5884">
            <v>20</v>
          </cell>
          <cell r="L5884" t="str">
            <v>RO</v>
          </cell>
        </row>
        <row r="5885">
          <cell r="A5885" t="str">
            <v>RCY</v>
          </cell>
          <cell r="D5885">
            <v>9</v>
          </cell>
          <cell r="G5885">
            <v>0.33</v>
          </cell>
          <cell r="J5885">
            <v>20</v>
          </cell>
          <cell r="L5885" t="str">
            <v>RO</v>
          </cell>
        </row>
        <row r="5886">
          <cell r="A5886" t="str">
            <v>RCY</v>
          </cell>
          <cell r="D5886">
            <v>9</v>
          </cell>
          <cell r="G5886">
            <v>0.36</v>
          </cell>
          <cell r="J5886">
            <v>20</v>
          </cell>
          <cell r="L5886" t="str">
            <v>RO</v>
          </cell>
        </row>
        <row r="5887">
          <cell r="A5887" t="str">
            <v>RCY</v>
          </cell>
          <cell r="D5887">
            <v>9</v>
          </cell>
          <cell r="G5887">
            <v>0.38</v>
          </cell>
          <cell r="J5887">
            <v>20</v>
          </cell>
          <cell r="L5887" t="str">
            <v>RO</v>
          </cell>
        </row>
        <row r="5888">
          <cell r="A5888" t="str">
            <v>RCY</v>
          </cell>
          <cell r="D5888">
            <v>9</v>
          </cell>
          <cell r="G5888">
            <v>0.45</v>
          </cell>
          <cell r="J5888">
            <v>20</v>
          </cell>
          <cell r="L5888" t="str">
            <v>RO</v>
          </cell>
        </row>
        <row r="5889">
          <cell r="A5889" t="str">
            <v>RCY</v>
          </cell>
          <cell r="D5889">
            <v>9</v>
          </cell>
          <cell r="G5889">
            <v>0.48</v>
          </cell>
          <cell r="J5889">
            <v>20</v>
          </cell>
          <cell r="L5889" t="str">
            <v>RO</v>
          </cell>
        </row>
        <row r="5890">
          <cell r="A5890" t="str">
            <v>RCY</v>
          </cell>
          <cell r="D5890">
            <v>9</v>
          </cell>
          <cell r="G5890">
            <v>0.28000000000000003</v>
          </cell>
          <cell r="J5890">
            <v>20</v>
          </cell>
          <cell r="L5890" t="str">
            <v>RO</v>
          </cell>
        </row>
        <row r="5891">
          <cell r="A5891" t="str">
            <v>RCY</v>
          </cell>
          <cell r="D5891">
            <v>9</v>
          </cell>
          <cell r="G5891">
            <v>0.32</v>
          </cell>
          <cell r="J5891">
            <v>20</v>
          </cell>
          <cell r="L5891" t="str">
            <v>RO</v>
          </cell>
        </row>
        <row r="5892">
          <cell r="A5892" t="str">
            <v>RCY</v>
          </cell>
          <cell r="D5892">
            <v>9</v>
          </cell>
          <cell r="G5892">
            <v>0.39</v>
          </cell>
          <cell r="J5892">
            <v>20</v>
          </cell>
          <cell r="L5892" t="str">
            <v>RO</v>
          </cell>
        </row>
        <row r="5893">
          <cell r="A5893" t="str">
            <v>RCY</v>
          </cell>
          <cell r="D5893">
            <v>9</v>
          </cell>
          <cell r="G5893">
            <v>0.42</v>
          </cell>
          <cell r="J5893">
            <v>20</v>
          </cell>
          <cell r="L5893" t="str">
            <v>RO</v>
          </cell>
        </row>
        <row r="5894">
          <cell r="A5894" t="str">
            <v>RCY</v>
          </cell>
          <cell r="D5894">
            <v>9</v>
          </cell>
          <cell r="G5894">
            <v>0.26</v>
          </cell>
          <cell r="J5894">
            <v>20</v>
          </cell>
          <cell r="L5894" t="str">
            <v>RO</v>
          </cell>
        </row>
        <row r="5895">
          <cell r="A5895" t="str">
            <v>RCY</v>
          </cell>
          <cell r="D5895">
            <v>9</v>
          </cell>
          <cell r="G5895">
            <v>0.35</v>
          </cell>
          <cell r="J5895">
            <v>20</v>
          </cell>
          <cell r="L5895" t="str">
            <v>RO</v>
          </cell>
        </row>
        <row r="5896">
          <cell r="A5896" t="str">
            <v>RCY</v>
          </cell>
          <cell r="D5896">
            <v>9</v>
          </cell>
          <cell r="G5896">
            <v>0.16</v>
          </cell>
          <cell r="J5896">
            <v>20</v>
          </cell>
          <cell r="L5896" t="str">
            <v>RO</v>
          </cell>
        </row>
        <row r="5897">
          <cell r="A5897" t="str">
            <v>RCY</v>
          </cell>
          <cell r="D5897">
            <v>10</v>
          </cell>
          <cell r="G5897">
            <v>0.24</v>
          </cell>
          <cell r="J5897">
            <v>20</v>
          </cell>
          <cell r="L5897" t="str">
            <v>RO</v>
          </cell>
        </row>
        <row r="5898">
          <cell r="A5898" t="str">
            <v>RCY</v>
          </cell>
          <cell r="D5898">
            <v>10</v>
          </cell>
          <cell r="G5898">
            <v>0.39</v>
          </cell>
          <cell r="J5898">
            <v>20</v>
          </cell>
          <cell r="L5898" t="str">
            <v>RO</v>
          </cell>
        </row>
        <row r="5899">
          <cell r="A5899" t="str">
            <v>RCY</v>
          </cell>
          <cell r="D5899">
            <v>10</v>
          </cell>
          <cell r="G5899">
            <v>1</v>
          </cell>
          <cell r="J5899">
            <v>20</v>
          </cell>
          <cell r="L5899" t="str">
            <v>RO</v>
          </cell>
        </row>
        <row r="5900">
          <cell r="A5900" t="str">
            <v>RCY</v>
          </cell>
          <cell r="D5900">
            <v>10</v>
          </cell>
          <cell r="G5900">
            <v>0.57999999999999996</v>
          </cell>
          <cell r="J5900">
            <v>20</v>
          </cell>
          <cell r="L5900" t="str">
            <v>RO</v>
          </cell>
        </row>
        <row r="5901">
          <cell r="A5901" t="str">
            <v>RCY</v>
          </cell>
          <cell r="D5901">
            <v>10</v>
          </cell>
          <cell r="G5901">
            <v>0.72</v>
          </cell>
          <cell r="J5901">
            <v>20</v>
          </cell>
          <cell r="L5901" t="str">
            <v>RO</v>
          </cell>
        </row>
        <row r="5902">
          <cell r="A5902" t="str">
            <v>RCY</v>
          </cell>
          <cell r="D5902">
            <v>10</v>
          </cell>
          <cell r="G5902">
            <v>0.25</v>
          </cell>
          <cell r="J5902">
            <v>20</v>
          </cell>
          <cell r="L5902" t="str">
            <v>RO</v>
          </cell>
        </row>
        <row r="5903">
          <cell r="A5903" t="str">
            <v>RCY</v>
          </cell>
          <cell r="D5903">
            <v>10</v>
          </cell>
          <cell r="G5903">
            <v>0.5</v>
          </cell>
          <cell r="J5903">
            <v>20</v>
          </cell>
          <cell r="L5903" t="str">
            <v>RO</v>
          </cell>
        </row>
        <row r="5904">
          <cell r="A5904" t="str">
            <v>RCY</v>
          </cell>
          <cell r="D5904">
            <v>10</v>
          </cell>
          <cell r="G5904">
            <v>0.2</v>
          </cell>
          <cell r="J5904">
            <v>20</v>
          </cell>
          <cell r="L5904" t="str">
            <v>RO</v>
          </cell>
        </row>
        <row r="5905">
          <cell r="A5905" t="str">
            <v>RCY</v>
          </cell>
          <cell r="D5905">
            <v>11</v>
          </cell>
          <cell r="G5905">
            <v>0.41</v>
          </cell>
          <cell r="J5905">
            <v>20</v>
          </cell>
          <cell r="L5905" t="str">
            <v>RO</v>
          </cell>
        </row>
        <row r="5906">
          <cell r="A5906" t="str">
            <v>RCY</v>
          </cell>
          <cell r="D5906">
            <v>11</v>
          </cell>
          <cell r="G5906">
            <v>1.56</v>
          </cell>
          <cell r="J5906">
            <v>20</v>
          </cell>
          <cell r="L5906" t="str">
            <v>RO</v>
          </cell>
        </row>
        <row r="5907">
          <cell r="A5907" t="str">
            <v>RCY</v>
          </cell>
          <cell r="D5907">
            <v>11</v>
          </cell>
          <cell r="G5907">
            <v>0.52</v>
          </cell>
          <cell r="J5907">
            <v>20</v>
          </cell>
          <cell r="L5907" t="str">
            <v>RO</v>
          </cell>
        </row>
        <row r="5908">
          <cell r="A5908" t="str">
            <v>RCY</v>
          </cell>
          <cell r="D5908">
            <v>11</v>
          </cell>
          <cell r="G5908">
            <v>1</v>
          </cell>
          <cell r="J5908">
            <v>20</v>
          </cell>
          <cell r="L5908" t="str">
            <v>RO</v>
          </cell>
        </row>
        <row r="5909">
          <cell r="A5909" t="str">
            <v>RCY</v>
          </cell>
          <cell r="D5909">
            <v>11</v>
          </cell>
          <cell r="G5909">
            <v>1</v>
          </cell>
          <cell r="J5909">
            <v>20</v>
          </cell>
          <cell r="L5909" t="str">
            <v>RO</v>
          </cell>
        </row>
        <row r="5910">
          <cell r="A5910" t="str">
            <v>RCY</v>
          </cell>
          <cell r="D5910">
            <v>11</v>
          </cell>
          <cell r="G5910">
            <v>0.71</v>
          </cell>
          <cell r="J5910">
            <v>20</v>
          </cell>
          <cell r="L5910" t="str">
            <v>RO</v>
          </cell>
        </row>
        <row r="5911">
          <cell r="A5911" t="str">
            <v>RCY</v>
          </cell>
          <cell r="D5911">
            <v>11</v>
          </cell>
          <cell r="G5911">
            <v>0.24</v>
          </cell>
          <cell r="J5911">
            <v>20</v>
          </cell>
          <cell r="L5911" t="str">
            <v>RO</v>
          </cell>
        </row>
        <row r="5912">
          <cell r="A5912" t="str">
            <v>RCY</v>
          </cell>
          <cell r="D5912">
            <v>12</v>
          </cell>
          <cell r="G5912">
            <v>0.56000000000000005</v>
          </cell>
          <cell r="J5912">
            <v>20</v>
          </cell>
          <cell r="L5912" t="str">
            <v>RO</v>
          </cell>
        </row>
        <row r="5913">
          <cell r="A5913" t="str">
            <v>MSW</v>
          </cell>
          <cell r="D5913">
            <v>12</v>
          </cell>
          <cell r="G5913">
            <v>1.38</v>
          </cell>
          <cell r="J5913">
            <v>20</v>
          </cell>
          <cell r="L5913" t="str">
            <v>RO</v>
          </cell>
        </row>
        <row r="5914">
          <cell r="A5914" t="str">
            <v>RCY</v>
          </cell>
          <cell r="D5914">
            <v>12</v>
          </cell>
          <cell r="G5914">
            <v>0.21</v>
          </cell>
          <cell r="J5914">
            <v>20</v>
          </cell>
          <cell r="L5914" t="str">
            <v>RO</v>
          </cell>
        </row>
        <row r="5915">
          <cell r="A5915" t="str">
            <v>RCY</v>
          </cell>
          <cell r="D5915">
            <v>12</v>
          </cell>
          <cell r="G5915">
            <v>0.11</v>
          </cell>
          <cell r="J5915">
            <v>20</v>
          </cell>
          <cell r="L5915" t="str">
            <v>RO</v>
          </cell>
        </row>
        <row r="5916">
          <cell r="A5916" t="str">
            <v>RCY</v>
          </cell>
          <cell r="D5916">
            <v>12</v>
          </cell>
          <cell r="G5916">
            <v>0.37</v>
          </cell>
          <cell r="J5916">
            <v>20</v>
          </cell>
          <cell r="L5916" t="str">
            <v>RO</v>
          </cell>
        </row>
        <row r="5917">
          <cell r="A5917" t="str">
            <v>RCY</v>
          </cell>
          <cell r="D5917">
            <v>12</v>
          </cell>
          <cell r="G5917">
            <v>0.32</v>
          </cell>
          <cell r="J5917">
            <v>20</v>
          </cell>
          <cell r="L5917" t="str">
            <v>RO</v>
          </cell>
        </row>
        <row r="5918">
          <cell r="A5918" t="str">
            <v>RCY</v>
          </cell>
          <cell r="D5918">
            <v>12</v>
          </cell>
          <cell r="G5918">
            <v>0.43</v>
          </cell>
          <cell r="J5918">
            <v>20</v>
          </cell>
          <cell r="L5918" t="str">
            <v>RO</v>
          </cell>
        </row>
        <row r="5919">
          <cell r="A5919" t="str">
            <v>RCY</v>
          </cell>
          <cell r="D5919">
            <v>12</v>
          </cell>
          <cell r="G5919">
            <v>0.41</v>
          </cell>
          <cell r="J5919">
            <v>20</v>
          </cell>
          <cell r="L5919" t="str">
            <v>RO</v>
          </cell>
        </row>
        <row r="5920">
          <cell r="A5920" t="str">
            <v>RCY</v>
          </cell>
          <cell r="D5920">
            <v>12</v>
          </cell>
          <cell r="G5920">
            <v>1.07</v>
          </cell>
          <cell r="J5920">
            <v>20</v>
          </cell>
          <cell r="L5920" t="str">
            <v>RO</v>
          </cell>
        </row>
        <row r="5921">
          <cell r="A5921" t="str">
            <v>RCY</v>
          </cell>
          <cell r="D5921">
            <v>12</v>
          </cell>
          <cell r="G5921">
            <v>0.17</v>
          </cell>
          <cell r="J5921">
            <v>20</v>
          </cell>
          <cell r="L5921" t="str">
            <v>RO</v>
          </cell>
        </row>
        <row r="5922">
          <cell r="A5922" t="str">
            <v>RCY</v>
          </cell>
          <cell r="D5922">
            <v>12</v>
          </cell>
          <cell r="G5922">
            <v>0.43</v>
          </cell>
          <cell r="J5922">
            <v>20</v>
          </cell>
          <cell r="L5922" t="str">
            <v>RO</v>
          </cell>
        </row>
        <row r="5923">
          <cell r="A5923" t="str">
            <v>RCY</v>
          </cell>
          <cell r="D5923">
            <v>12</v>
          </cell>
          <cell r="G5923">
            <v>0.56000000000000005</v>
          </cell>
          <cell r="J5923">
            <v>20</v>
          </cell>
          <cell r="L5923" t="str">
            <v>RO</v>
          </cell>
        </row>
        <row r="5924">
          <cell r="A5924" t="str">
            <v>RCY</v>
          </cell>
          <cell r="D5924">
            <v>2</v>
          </cell>
          <cell r="G5924">
            <v>3.78</v>
          </cell>
          <cell r="J5924" t="str">
            <v>7B</v>
          </cell>
          <cell r="L5924" t="str">
            <v>IR</v>
          </cell>
        </row>
        <row r="5925">
          <cell r="A5925" t="str">
            <v>RCY</v>
          </cell>
          <cell r="D5925">
            <v>4</v>
          </cell>
          <cell r="G5925">
            <v>2.41</v>
          </cell>
          <cell r="J5925" t="str">
            <v>7B</v>
          </cell>
          <cell r="L5925" t="str">
            <v>IR</v>
          </cell>
        </row>
        <row r="5926">
          <cell r="A5926" t="str">
            <v>RCY</v>
          </cell>
          <cell r="D5926">
            <v>7</v>
          </cell>
          <cell r="G5926">
            <v>2.41</v>
          </cell>
          <cell r="J5926" t="str">
            <v>7B</v>
          </cell>
          <cell r="L5926" t="str">
            <v>IR</v>
          </cell>
        </row>
        <row r="5927">
          <cell r="A5927" t="str">
            <v>RCY</v>
          </cell>
          <cell r="D5927">
            <v>11</v>
          </cell>
          <cell r="G5927">
            <v>2.2799999999999998</v>
          </cell>
          <cell r="J5927" t="str">
            <v>7B</v>
          </cell>
          <cell r="L5927" t="str">
            <v>IR</v>
          </cell>
        </row>
        <row r="5928">
          <cell r="A5928" t="str">
            <v>RCY</v>
          </cell>
          <cell r="D5928">
            <v>1</v>
          </cell>
          <cell r="G5928">
            <v>1.91</v>
          </cell>
          <cell r="J5928" t="str">
            <v>7B</v>
          </cell>
          <cell r="L5928" t="str">
            <v>IR</v>
          </cell>
        </row>
        <row r="5929">
          <cell r="A5929" t="str">
            <v>RCY</v>
          </cell>
          <cell r="D5929">
            <v>3</v>
          </cell>
          <cell r="G5929">
            <v>1.45</v>
          </cell>
          <cell r="J5929" t="str">
            <v>7B</v>
          </cell>
          <cell r="L5929" t="str">
            <v>IR</v>
          </cell>
        </row>
        <row r="5930">
          <cell r="A5930" t="str">
            <v>RCY</v>
          </cell>
          <cell r="D5930">
            <v>7</v>
          </cell>
          <cell r="G5930">
            <v>2.15</v>
          </cell>
          <cell r="J5930" t="str">
            <v>7B</v>
          </cell>
          <cell r="L5930" t="str">
            <v>IR</v>
          </cell>
        </row>
        <row r="5931">
          <cell r="A5931" t="str">
            <v>RCY</v>
          </cell>
          <cell r="D5931">
            <v>11</v>
          </cell>
          <cell r="G5931">
            <v>1.18</v>
          </cell>
          <cell r="J5931" t="str">
            <v>7B</v>
          </cell>
          <cell r="L5931" t="str">
            <v>IR</v>
          </cell>
        </row>
        <row r="5932">
          <cell r="A5932" t="str">
            <v>MSW</v>
          </cell>
          <cell r="D5932">
            <v>1</v>
          </cell>
          <cell r="G5932">
            <v>1.23</v>
          </cell>
          <cell r="J5932">
            <v>25</v>
          </cell>
          <cell r="L5932" t="str">
            <v>RO</v>
          </cell>
        </row>
        <row r="5933">
          <cell r="A5933" t="str">
            <v>MSW</v>
          </cell>
          <cell r="D5933">
            <v>1</v>
          </cell>
          <cell r="G5933">
            <v>1.1299999999999999</v>
          </cell>
          <cell r="J5933">
            <v>25</v>
          </cell>
          <cell r="L5933" t="str">
            <v>RO</v>
          </cell>
        </row>
        <row r="5934">
          <cell r="A5934" t="str">
            <v>MSW</v>
          </cell>
          <cell r="D5934">
            <v>1</v>
          </cell>
          <cell r="G5934">
            <v>1.36</v>
          </cell>
          <cell r="J5934">
            <v>25</v>
          </cell>
          <cell r="L5934" t="str">
            <v>RO</v>
          </cell>
        </row>
        <row r="5935">
          <cell r="A5935" t="str">
            <v>MSW</v>
          </cell>
          <cell r="D5935">
            <v>2</v>
          </cell>
          <cell r="G5935">
            <v>0.83</v>
          </cell>
          <cell r="J5935">
            <v>25</v>
          </cell>
          <cell r="L5935" t="str">
            <v>RO</v>
          </cell>
        </row>
        <row r="5936">
          <cell r="A5936" t="str">
            <v>MSW</v>
          </cell>
          <cell r="D5936">
            <v>2</v>
          </cell>
          <cell r="G5936">
            <v>1.17</v>
          </cell>
          <cell r="J5936">
            <v>25</v>
          </cell>
          <cell r="L5936" t="str">
            <v>RO</v>
          </cell>
        </row>
        <row r="5937">
          <cell r="A5937" t="str">
            <v>MSW</v>
          </cell>
          <cell r="D5937">
            <v>3</v>
          </cell>
          <cell r="G5937">
            <v>1.2</v>
          </cell>
          <cell r="J5937">
            <v>25</v>
          </cell>
          <cell r="L5937" t="str">
            <v>RO</v>
          </cell>
        </row>
        <row r="5938">
          <cell r="A5938" t="str">
            <v>MSW</v>
          </cell>
          <cell r="D5938">
            <v>3</v>
          </cell>
          <cell r="G5938">
            <v>1.35</v>
          </cell>
          <cell r="J5938">
            <v>25</v>
          </cell>
          <cell r="L5938" t="str">
            <v>RO</v>
          </cell>
        </row>
        <row r="5939">
          <cell r="A5939" t="str">
            <v>MSW</v>
          </cell>
          <cell r="D5939">
            <v>3</v>
          </cell>
          <cell r="G5939">
            <v>0.63</v>
          </cell>
          <cell r="J5939">
            <v>25</v>
          </cell>
          <cell r="L5939" t="str">
            <v>RO</v>
          </cell>
        </row>
        <row r="5940">
          <cell r="A5940" t="str">
            <v>MSW</v>
          </cell>
          <cell r="D5940">
            <v>4</v>
          </cell>
          <cell r="G5940">
            <v>0.8</v>
          </cell>
          <cell r="J5940">
            <v>25</v>
          </cell>
          <cell r="L5940" t="str">
            <v>RO</v>
          </cell>
        </row>
        <row r="5941">
          <cell r="A5941" t="str">
            <v>MSW</v>
          </cell>
          <cell r="D5941">
            <v>4</v>
          </cell>
          <cell r="G5941">
            <v>0.59</v>
          </cell>
          <cell r="J5941">
            <v>25</v>
          </cell>
          <cell r="L5941" t="str">
            <v>RO</v>
          </cell>
        </row>
        <row r="5942">
          <cell r="A5942" t="str">
            <v>MSW</v>
          </cell>
          <cell r="D5942">
            <v>4</v>
          </cell>
          <cell r="G5942">
            <v>0.6</v>
          </cell>
          <cell r="J5942">
            <v>25</v>
          </cell>
          <cell r="L5942" t="str">
            <v>RO</v>
          </cell>
        </row>
        <row r="5943">
          <cell r="A5943" t="str">
            <v>MSW</v>
          </cell>
          <cell r="D5943">
            <v>4</v>
          </cell>
          <cell r="G5943">
            <v>0.68</v>
          </cell>
          <cell r="J5943">
            <v>25</v>
          </cell>
          <cell r="L5943" t="str">
            <v>RO</v>
          </cell>
        </row>
        <row r="5944">
          <cell r="A5944" t="str">
            <v>MSW</v>
          </cell>
          <cell r="D5944">
            <v>5</v>
          </cell>
          <cell r="G5944">
            <v>0.75</v>
          </cell>
          <cell r="J5944">
            <v>25</v>
          </cell>
          <cell r="L5944" t="str">
            <v>RO</v>
          </cell>
        </row>
        <row r="5945">
          <cell r="A5945" t="str">
            <v>MSW</v>
          </cell>
          <cell r="D5945">
            <v>5</v>
          </cell>
          <cell r="G5945">
            <v>0.83</v>
          </cell>
          <cell r="J5945">
            <v>25</v>
          </cell>
          <cell r="L5945" t="str">
            <v>RO</v>
          </cell>
        </row>
        <row r="5946">
          <cell r="A5946" t="str">
            <v>MSW</v>
          </cell>
          <cell r="D5946">
            <v>5</v>
          </cell>
          <cell r="G5946">
            <v>0.88</v>
          </cell>
          <cell r="J5946">
            <v>25</v>
          </cell>
          <cell r="L5946" t="str">
            <v>RO</v>
          </cell>
        </row>
        <row r="5947">
          <cell r="A5947" t="str">
            <v>MSW</v>
          </cell>
          <cell r="D5947">
            <v>5</v>
          </cell>
          <cell r="G5947">
            <v>1</v>
          </cell>
          <cell r="J5947">
            <v>25</v>
          </cell>
          <cell r="L5947" t="str">
            <v>RO</v>
          </cell>
        </row>
        <row r="5948">
          <cell r="A5948" t="str">
            <v>MSW</v>
          </cell>
          <cell r="D5948">
            <v>6</v>
          </cell>
          <cell r="G5948">
            <v>0.53</v>
          </cell>
          <cell r="J5948">
            <v>25</v>
          </cell>
          <cell r="L5948" t="str">
            <v>RO</v>
          </cell>
        </row>
        <row r="5949">
          <cell r="A5949" t="str">
            <v>MSW</v>
          </cell>
          <cell r="D5949">
            <v>6</v>
          </cell>
          <cell r="G5949">
            <v>1.31</v>
          </cell>
          <cell r="J5949">
            <v>25</v>
          </cell>
          <cell r="L5949" t="str">
            <v>RO</v>
          </cell>
        </row>
        <row r="5950">
          <cell r="A5950" t="str">
            <v>MSW</v>
          </cell>
          <cell r="D5950">
            <v>6</v>
          </cell>
          <cell r="G5950">
            <v>0.81</v>
          </cell>
          <cell r="J5950">
            <v>25</v>
          </cell>
          <cell r="L5950" t="str">
            <v>RO</v>
          </cell>
        </row>
        <row r="5951">
          <cell r="A5951" t="str">
            <v>MSW</v>
          </cell>
          <cell r="D5951">
            <v>7</v>
          </cell>
          <cell r="G5951">
            <v>0.61</v>
          </cell>
          <cell r="J5951">
            <v>25</v>
          </cell>
          <cell r="L5951" t="str">
            <v>RO</v>
          </cell>
        </row>
        <row r="5952">
          <cell r="A5952" t="str">
            <v>MSW</v>
          </cell>
          <cell r="D5952">
            <v>7</v>
          </cell>
          <cell r="G5952">
            <v>0.8</v>
          </cell>
          <cell r="J5952">
            <v>25</v>
          </cell>
          <cell r="L5952" t="str">
            <v>RO</v>
          </cell>
        </row>
        <row r="5953">
          <cell r="A5953" t="str">
            <v>MSW</v>
          </cell>
          <cell r="D5953">
            <v>7</v>
          </cell>
          <cell r="G5953">
            <v>0.67</v>
          </cell>
          <cell r="J5953">
            <v>25</v>
          </cell>
          <cell r="L5953" t="str">
            <v>RO</v>
          </cell>
        </row>
        <row r="5954">
          <cell r="A5954" t="str">
            <v>MSW</v>
          </cell>
          <cell r="D5954">
            <v>7</v>
          </cell>
          <cell r="G5954">
            <v>0.7</v>
          </cell>
          <cell r="J5954">
            <v>25</v>
          </cell>
          <cell r="L5954" t="str">
            <v>RO</v>
          </cell>
        </row>
        <row r="5955">
          <cell r="A5955" t="str">
            <v>MSW</v>
          </cell>
          <cell r="D5955">
            <v>8</v>
          </cell>
          <cell r="G5955">
            <v>0.61</v>
          </cell>
          <cell r="J5955">
            <v>25</v>
          </cell>
          <cell r="L5955" t="str">
            <v>RO</v>
          </cell>
        </row>
        <row r="5956">
          <cell r="A5956" t="str">
            <v>MSW</v>
          </cell>
          <cell r="D5956">
            <v>8</v>
          </cell>
          <cell r="G5956">
            <v>0.62</v>
          </cell>
          <cell r="J5956">
            <v>25</v>
          </cell>
          <cell r="L5956" t="str">
            <v>RO</v>
          </cell>
        </row>
        <row r="5957">
          <cell r="A5957" t="str">
            <v>MSW</v>
          </cell>
          <cell r="D5957">
            <v>8</v>
          </cell>
          <cell r="G5957">
            <v>0.72</v>
          </cell>
          <cell r="J5957">
            <v>25</v>
          </cell>
          <cell r="L5957" t="str">
            <v>RO</v>
          </cell>
        </row>
        <row r="5958">
          <cell r="A5958" t="str">
            <v>MSW</v>
          </cell>
          <cell r="D5958">
            <v>8</v>
          </cell>
          <cell r="G5958">
            <v>0.63</v>
          </cell>
          <cell r="J5958">
            <v>25</v>
          </cell>
          <cell r="L5958" t="str">
            <v>RO</v>
          </cell>
        </row>
        <row r="5959">
          <cell r="A5959" t="str">
            <v>MSW</v>
          </cell>
          <cell r="D5959">
            <v>9</v>
          </cell>
          <cell r="G5959">
            <v>0.59</v>
          </cell>
          <cell r="J5959">
            <v>25</v>
          </cell>
          <cell r="L5959" t="str">
            <v>RO</v>
          </cell>
        </row>
        <row r="5960">
          <cell r="A5960" t="str">
            <v>MSW</v>
          </cell>
          <cell r="D5960">
            <v>9</v>
          </cell>
          <cell r="G5960">
            <v>0.5</v>
          </cell>
          <cell r="J5960">
            <v>25</v>
          </cell>
          <cell r="L5960" t="str">
            <v>RO</v>
          </cell>
        </row>
        <row r="5961">
          <cell r="A5961" t="str">
            <v>MSW</v>
          </cell>
          <cell r="D5961">
            <v>9</v>
          </cell>
          <cell r="G5961">
            <v>0.99</v>
          </cell>
          <cell r="J5961">
            <v>25</v>
          </cell>
          <cell r="L5961" t="str">
            <v>RO</v>
          </cell>
        </row>
        <row r="5962">
          <cell r="A5962" t="str">
            <v>MSW</v>
          </cell>
          <cell r="D5962">
            <v>9</v>
          </cell>
          <cell r="G5962">
            <v>0.84</v>
          </cell>
          <cell r="J5962">
            <v>25</v>
          </cell>
          <cell r="L5962" t="str">
            <v>RO</v>
          </cell>
        </row>
        <row r="5963">
          <cell r="A5963" t="str">
            <v>MSW</v>
          </cell>
          <cell r="D5963">
            <v>9</v>
          </cell>
          <cell r="G5963">
            <v>0.4</v>
          </cell>
          <cell r="J5963">
            <v>25</v>
          </cell>
          <cell r="L5963" t="str">
            <v>RO</v>
          </cell>
        </row>
        <row r="5964">
          <cell r="A5964" t="str">
            <v>MSW</v>
          </cell>
          <cell r="D5964">
            <v>10</v>
          </cell>
          <cell r="G5964">
            <v>0.83</v>
          </cell>
          <cell r="J5964">
            <v>25</v>
          </cell>
          <cell r="L5964" t="str">
            <v>RO</v>
          </cell>
        </row>
        <row r="5965">
          <cell r="A5965" t="str">
            <v>MSW</v>
          </cell>
          <cell r="D5965">
            <v>10</v>
          </cell>
          <cell r="G5965">
            <v>1.04</v>
          </cell>
          <cell r="J5965">
            <v>25</v>
          </cell>
          <cell r="L5965" t="str">
            <v>RO</v>
          </cell>
        </row>
        <row r="5966">
          <cell r="A5966" t="str">
            <v>MSW</v>
          </cell>
          <cell r="D5966">
            <v>10</v>
          </cell>
          <cell r="G5966">
            <v>0.65</v>
          </cell>
          <cell r="J5966">
            <v>25</v>
          </cell>
          <cell r="L5966" t="str">
            <v>RO</v>
          </cell>
        </row>
        <row r="5967">
          <cell r="A5967" t="str">
            <v>MSW</v>
          </cell>
          <cell r="D5967">
            <v>10</v>
          </cell>
          <cell r="G5967">
            <v>0.42</v>
          </cell>
          <cell r="J5967">
            <v>25</v>
          </cell>
          <cell r="L5967" t="str">
            <v>RO</v>
          </cell>
        </row>
        <row r="5968">
          <cell r="A5968" t="str">
            <v>MSW</v>
          </cell>
          <cell r="D5968">
            <v>11</v>
          </cell>
          <cell r="G5968">
            <v>0.67</v>
          </cell>
          <cell r="J5968">
            <v>25</v>
          </cell>
          <cell r="L5968" t="str">
            <v>RO</v>
          </cell>
        </row>
        <row r="5969">
          <cell r="A5969" t="str">
            <v>MSW</v>
          </cell>
          <cell r="D5969">
            <v>11</v>
          </cell>
          <cell r="G5969">
            <v>0.69</v>
          </cell>
          <cell r="J5969">
            <v>25</v>
          </cell>
          <cell r="L5969" t="str">
            <v>RO</v>
          </cell>
        </row>
        <row r="5970">
          <cell r="A5970" t="str">
            <v>MSW</v>
          </cell>
          <cell r="D5970">
            <v>11</v>
          </cell>
          <cell r="G5970">
            <v>0.65</v>
          </cell>
          <cell r="J5970">
            <v>25</v>
          </cell>
          <cell r="L5970" t="str">
            <v>RO</v>
          </cell>
        </row>
        <row r="5971">
          <cell r="A5971" t="str">
            <v>MSW</v>
          </cell>
          <cell r="D5971">
            <v>11</v>
          </cell>
          <cell r="G5971">
            <v>0.79</v>
          </cell>
          <cell r="J5971">
            <v>25</v>
          </cell>
          <cell r="L5971" t="str">
            <v>RO</v>
          </cell>
        </row>
        <row r="5972">
          <cell r="A5972" t="str">
            <v>MSW</v>
          </cell>
          <cell r="D5972">
            <v>12</v>
          </cell>
          <cell r="G5972">
            <v>0.42</v>
          </cell>
          <cell r="J5972">
            <v>25</v>
          </cell>
          <cell r="L5972" t="str">
            <v>RO</v>
          </cell>
        </row>
        <row r="5973">
          <cell r="A5973" t="str">
            <v>MSW</v>
          </cell>
          <cell r="D5973">
            <v>12</v>
          </cell>
          <cell r="G5973">
            <v>0.55000000000000004</v>
          </cell>
          <cell r="J5973">
            <v>25</v>
          </cell>
          <cell r="L5973" t="str">
            <v>RO</v>
          </cell>
        </row>
        <row r="5974">
          <cell r="A5974" t="str">
            <v>MSW</v>
          </cell>
          <cell r="D5974">
            <v>12</v>
          </cell>
          <cell r="G5974">
            <v>1.01</v>
          </cell>
          <cell r="J5974">
            <v>25</v>
          </cell>
          <cell r="L5974" t="str">
            <v>RO</v>
          </cell>
        </row>
        <row r="5975">
          <cell r="A5975" t="str">
            <v>MSW</v>
          </cell>
          <cell r="D5975">
            <v>12</v>
          </cell>
          <cell r="G5975">
            <v>0.56999999999999995</v>
          </cell>
          <cell r="J5975">
            <v>25</v>
          </cell>
          <cell r="L5975" t="str">
            <v>RO</v>
          </cell>
        </row>
        <row r="5976">
          <cell r="A5976" t="str">
            <v>MSW</v>
          </cell>
          <cell r="D5976">
            <v>12</v>
          </cell>
          <cell r="G5976">
            <v>0.53</v>
          </cell>
          <cell r="J5976">
            <v>25</v>
          </cell>
          <cell r="L5976" t="str">
            <v>RO</v>
          </cell>
        </row>
        <row r="5977">
          <cell r="A5977" t="str">
            <v>MSW</v>
          </cell>
          <cell r="D5977">
            <v>1</v>
          </cell>
          <cell r="G5977">
            <v>2.2599999999999998</v>
          </cell>
          <cell r="J5977">
            <v>25</v>
          </cell>
          <cell r="L5977" t="str">
            <v>RO</v>
          </cell>
        </row>
        <row r="5978">
          <cell r="A5978" t="str">
            <v>MSW</v>
          </cell>
          <cell r="D5978">
            <v>1</v>
          </cell>
          <cell r="G5978">
            <v>1.97</v>
          </cell>
          <cell r="J5978">
            <v>25</v>
          </cell>
          <cell r="L5978" t="str">
            <v>RO</v>
          </cell>
        </row>
        <row r="5979">
          <cell r="A5979" t="str">
            <v>MSW</v>
          </cell>
          <cell r="D5979">
            <v>1</v>
          </cell>
          <cell r="G5979">
            <v>0.62</v>
          </cell>
          <cell r="J5979">
            <v>25</v>
          </cell>
          <cell r="L5979" t="str">
            <v>RO</v>
          </cell>
        </row>
        <row r="5980">
          <cell r="A5980" t="str">
            <v>MSW</v>
          </cell>
          <cell r="D5980">
            <v>1</v>
          </cell>
          <cell r="G5980">
            <v>0.63</v>
          </cell>
          <cell r="J5980">
            <v>25</v>
          </cell>
          <cell r="L5980" t="str">
            <v>RO</v>
          </cell>
        </row>
        <row r="5981">
          <cell r="A5981" t="str">
            <v>MSW</v>
          </cell>
          <cell r="D5981">
            <v>3</v>
          </cell>
          <cell r="G5981">
            <v>3.78</v>
          </cell>
          <cell r="J5981">
            <v>25</v>
          </cell>
          <cell r="L5981" t="str">
            <v>RO</v>
          </cell>
        </row>
        <row r="5982">
          <cell r="A5982" t="str">
            <v>RCY</v>
          </cell>
          <cell r="D5982">
            <v>1</v>
          </cell>
          <cell r="G5982">
            <v>4.1399999999999997</v>
          </cell>
          <cell r="J5982" t="str">
            <v>7D</v>
          </cell>
          <cell r="L5982" t="str">
            <v>IR</v>
          </cell>
        </row>
        <row r="5983">
          <cell r="A5983" t="str">
            <v>RCY</v>
          </cell>
          <cell r="D5983">
            <v>1</v>
          </cell>
          <cell r="G5983">
            <v>3.81</v>
          </cell>
          <cell r="J5983" t="str">
            <v>7D</v>
          </cell>
          <cell r="L5983" t="str">
            <v>IR</v>
          </cell>
        </row>
        <row r="5984">
          <cell r="A5984" t="str">
            <v>MSW</v>
          </cell>
          <cell r="D5984">
            <v>1</v>
          </cell>
          <cell r="G5984">
            <v>1.06</v>
          </cell>
          <cell r="J5984">
            <v>25</v>
          </cell>
          <cell r="L5984" t="str">
            <v>RO</v>
          </cell>
        </row>
        <row r="5985">
          <cell r="A5985" t="str">
            <v>MSW</v>
          </cell>
          <cell r="D5985">
            <v>1</v>
          </cell>
          <cell r="G5985">
            <v>1.19</v>
          </cell>
          <cell r="J5985">
            <v>25</v>
          </cell>
          <cell r="L5985" t="str">
            <v>RO</v>
          </cell>
        </row>
        <row r="5986">
          <cell r="A5986" t="str">
            <v>MSW</v>
          </cell>
          <cell r="D5986">
            <v>1</v>
          </cell>
          <cell r="G5986">
            <v>1.34</v>
          </cell>
          <cell r="J5986">
            <v>25</v>
          </cell>
          <cell r="L5986" t="str">
            <v>RO</v>
          </cell>
        </row>
        <row r="5987">
          <cell r="A5987" t="str">
            <v>MSW</v>
          </cell>
          <cell r="D5987">
            <v>2</v>
          </cell>
          <cell r="G5987">
            <v>0.78</v>
          </cell>
          <cell r="J5987">
            <v>25</v>
          </cell>
          <cell r="L5987" t="str">
            <v>RO</v>
          </cell>
        </row>
        <row r="5988">
          <cell r="A5988" t="str">
            <v>MSW</v>
          </cell>
          <cell r="D5988">
            <v>2</v>
          </cell>
          <cell r="G5988">
            <v>0.87</v>
          </cell>
          <cell r="J5988">
            <v>25</v>
          </cell>
          <cell r="L5988" t="str">
            <v>RO</v>
          </cell>
        </row>
        <row r="5989">
          <cell r="A5989" t="str">
            <v>MSW</v>
          </cell>
          <cell r="D5989">
            <v>3</v>
          </cell>
          <cell r="G5989">
            <v>0.81</v>
          </cell>
          <cell r="J5989">
            <v>25</v>
          </cell>
          <cell r="L5989" t="str">
            <v>RO</v>
          </cell>
        </row>
        <row r="5990">
          <cell r="A5990" t="str">
            <v>MSW</v>
          </cell>
          <cell r="D5990">
            <v>3</v>
          </cell>
          <cell r="G5990">
            <v>0.84</v>
          </cell>
          <cell r="J5990">
            <v>25</v>
          </cell>
          <cell r="L5990" t="str">
            <v>RO</v>
          </cell>
        </row>
        <row r="5991">
          <cell r="A5991" t="str">
            <v>MSW</v>
          </cell>
          <cell r="D5991">
            <v>3</v>
          </cell>
          <cell r="G5991">
            <v>0.47</v>
          </cell>
          <cell r="J5991">
            <v>25</v>
          </cell>
          <cell r="L5991" t="str">
            <v>RO</v>
          </cell>
        </row>
        <row r="5992">
          <cell r="A5992" t="str">
            <v>MSW</v>
          </cell>
          <cell r="D5992">
            <v>4</v>
          </cell>
          <cell r="G5992">
            <v>0.43</v>
          </cell>
          <cell r="J5992">
            <v>25</v>
          </cell>
          <cell r="L5992" t="str">
            <v>RO</v>
          </cell>
        </row>
        <row r="5993">
          <cell r="A5993" t="str">
            <v>MSW</v>
          </cell>
          <cell r="D5993">
            <v>4</v>
          </cell>
          <cell r="G5993">
            <v>0.45</v>
          </cell>
          <cell r="J5993">
            <v>25</v>
          </cell>
          <cell r="L5993" t="str">
            <v>RO</v>
          </cell>
        </row>
        <row r="5994">
          <cell r="A5994" t="str">
            <v>MSW</v>
          </cell>
          <cell r="D5994">
            <v>4</v>
          </cell>
          <cell r="G5994">
            <v>0.43</v>
          </cell>
          <cell r="J5994">
            <v>25</v>
          </cell>
          <cell r="L5994" t="str">
            <v>RO</v>
          </cell>
        </row>
        <row r="5995">
          <cell r="A5995" t="str">
            <v>MSW</v>
          </cell>
          <cell r="D5995">
            <v>4</v>
          </cell>
          <cell r="G5995">
            <v>0.4</v>
          </cell>
          <cell r="J5995">
            <v>25</v>
          </cell>
          <cell r="L5995" t="str">
            <v>RO</v>
          </cell>
        </row>
        <row r="5996">
          <cell r="A5996" t="str">
            <v>MSW</v>
          </cell>
          <cell r="D5996">
            <v>5</v>
          </cell>
          <cell r="G5996">
            <v>0.45</v>
          </cell>
          <cell r="J5996">
            <v>25</v>
          </cell>
          <cell r="L5996" t="str">
            <v>RO</v>
          </cell>
        </row>
        <row r="5997">
          <cell r="A5997" t="str">
            <v>MSW</v>
          </cell>
          <cell r="D5997">
            <v>5</v>
          </cell>
          <cell r="G5997">
            <v>0.51</v>
          </cell>
          <cell r="J5997">
            <v>25</v>
          </cell>
          <cell r="L5997" t="str">
            <v>RO</v>
          </cell>
        </row>
        <row r="5998">
          <cell r="A5998" t="str">
            <v>MSW</v>
          </cell>
          <cell r="D5998">
            <v>5</v>
          </cell>
          <cell r="G5998">
            <v>0.43</v>
          </cell>
          <cell r="J5998">
            <v>25</v>
          </cell>
          <cell r="L5998" t="str">
            <v>RO</v>
          </cell>
        </row>
        <row r="5999">
          <cell r="A5999" t="str">
            <v>MSW</v>
          </cell>
          <cell r="D5999">
            <v>5</v>
          </cell>
          <cell r="G5999">
            <v>0.61</v>
          </cell>
          <cell r="J5999">
            <v>25</v>
          </cell>
          <cell r="L5999" t="str">
            <v>RO</v>
          </cell>
        </row>
        <row r="6000">
          <cell r="A6000" t="str">
            <v>MSW</v>
          </cell>
          <cell r="D6000">
            <v>6</v>
          </cell>
          <cell r="G6000">
            <v>0.31</v>
          </cell>
          <cell r="J6000">
            <v>25</v>
          </cell>
          <cell r="L6000" t="str">
            <v>RO</v>
          </cell>
        </row>
        <row r="6001">
          <cell r="A6001" t="str">
            <v>MSW</v>
          </cell>
          <cell r="D6001">
            <v>6</v>
          </cell>
          <cell r="G6001">
            <v>0.42</v>
          </cell>
          <cell r="J6001">
            <v>25</v>
          </cell>
          <cell r="L6001" t="str">
            <v>RO</v>
          </cell>
        </row>
        <row r="6002">
          <cell r="A6002" t="str">
            <v>MSW</v>
          </cell>
          <cell r="D6002">
            <v>6</v>
          </cell>
          <cell r="G6002">
            <v>0.5</v>
          </cell>
          <cell r="J6002">
            <v>25</v>
          </cell>
          <cell r="L6002" t="str">
            <v>RO</v>
          </cell>
        </row>
        <row r="6003">
          <cell r="A6003" t="str">
            <v>MSW</v>
          </cell>
          <cell r="D6003">
            <v>6</v>
          </cell>
          <cell r="G6003">
            <v>0.99</v>
          </cell>
          <cell r="J6003">
            <v>25</v>
          </cell>
          <cell r="L6003" t="str">
            <v>RO</v>
          </cell>
        </row>
        <row r="6004">
          <cell r="A6004" t="str">
            <v>MSW</v>
          </cell>
          <cell r="D6004">
            <v>6</v>
          </cell>
          <cell r="G6004">
            <v>0.47</v>
          </cell>
          <cell r="J6004">
            <v>25</v>
          </cell>
          <cell r="L6004" t="str">
            <v>RO</v>
          </cell>
        </row>
        <row r="6005">
          <cell r="A6005" t="str">
            <v>MSW</v>
          </cell>
          <cell r="D6005">
            <v>7</v>
          </cell>
          <cell r="G6005">
            <v>0.36</v>
          </cell>
          <cell r="J6005">
            <v>25</v>
          </cell>
          <cell r="L6005" t="str">
            <v>RO</v>
          </cell>
        </row>
        <row r="6006">
          <cell r="A6006" t="str">
            <v>MSW</v>
          </cell>
          <cell r="D6006">
            <v>7</v>
          </cell>
          <cell r="G6006">
            <v>0.51</v>
          </cell>
          <cell r="J6006">
            <v>25</v>
          </cell>
          <cell r="L6006" t="str">
            <v>RO</v>
          </cell>
        </row>
        <row r="6007">
          <cell r="A6007" t="str">
            <v>MSW</v>
          </cell>
          <cell r="D6007">
            <v>7</v>
          </cell>
          <cell r="G6007">
            <v>0.54</v>
          </cell>
          <cell r="J6007">
            <v>25</v>
          </cell>
          <cell r="L6007" t="str">
            <v>RO</v>
          </cell>
        </row>
        <row r="6008">
          <cell r="A6008" t="str">
            <v>MSW</v>
          </cell>
          <cell r="D6008">
            <v>7</v>
          </cell>
          <cell r="G6008">
            <v>0.5</v>
          </cell>
          <cell r="J6008">
            <v>25</v>
          </cell>
          <cell r="L6008" t="str">
            <v>RO</v>
          </cell>
        </row>
        <row r="6009">
          <cell r="A6009" t="str">
            <v>MSW</v>
          </cell>
          <cell r="D6009">
            <v>8</v>
          </cell>
          <cell r="G6009">
            <v>0.44</v>
          </cell>
          <cell r="J6009">
            <v>25</v>
          </cell>
          <cell r="L6009" t="str">
            <v>RO</v>
          </cell>
        </row>
        <row r="6010">
          <cell r="A6010" t="str">
            <v>MSW</v>
          </cell>
          <cell r="D6010">
            <v>8</v>
          </cell>
          <cell r="G6010">
            <v>0.51</v>
          </cell>
          <cell r="J6010">
            <v>25</v>
          </cell>
          <cell r="L6010" t="str">
            <v>RO</v>
          </cell>
        </row>
        <row r="6011">
          <cell r="A6011" t="str">
            <v>MSW</v>
          </cell>
          <cell r="D6011">
            <v>8</v>
          </cell>
          <cell r="G6011">
            <v>0.47</v>
          </cell>
          <cell r="J6011">
            <v>25</v>
          </cell>
          <cell r="L6011" t="str">
            <v>RO</v>
          </cell>
        </row>
        <row r="6012">
          <cell r="A6012" t="str">
            <v>MSW</v>
          </cell>
          <cell r="D6012">
            <v>8</v>
          </cell>
          <cell r="G6012">
            <v>0.45</v>
          </cell>
          <cell r="J6012">
            <v>25</v>
          </cell>
          <cell r="L6012" t="str">
            <v>RO</v>
          </cell>
        </row>
        <row r="6013">
          <cell r="A6013" t="str">
            <v>MSW</v>
          </cell>
          <cell r="D6013">
            <v>9</v>
          </cell>
          <cell r="G6013">
            <v>0.48</v>
          </cell>
          <cell r="J6013">
            <v>25</v>
          </cell>
          <cell r="L6013" t="str">
            <v>RO</v>
          </cell>
        </row>
        <row r="6014">
          <cell r="A6014" t="str">
            <v>MSW</v>
          </cell>
          <cell r="D6014">
            <v>9</v>
          </cell>
          <cell r="G6014">
            <v>0.38</v>
          </cell>
          <cell r="J6014">
            <v>25</v>
          </cell>
          <cell r="L6014" t="str">
            <v>RO</v>
          </cell>
        </row>
        <row r="6015">
          <cell r="A6015" t="str">
            <v>MSW</v>
          </cell>
          <cell r="D6015">
            <v>9</v>
          </cell>
          <cell r="G6015">
            <v>0.81</v>
          </cell>
          <cell r="J6015">
            <v>25</v>
          </cell>
          <cell r="L6015" t="str">
            <v>RO</v>
          </cell>
        </row>
        <row r="6016">
          <cell r="A6016" t="str">
            <v>MSW</v>
          </cell>
          <cell r="D6016">
            <v>9</v>
          </cell>
          <cell r="G6016">
            <v>0.44</v>
          </cell>
          <cell r="J6016">
            <v>25</v>
          </cell>
          <cell r="L6016" t="str">
            <v>RO</v>
          </cell>
        </row>
        <row r="6017">
          <cell r="A6017" t="str">
            <v>MSW</v>
          </cell>
          <cell r="D6017">
            <v>9</v>
          </cell>
          <cell r="G6017">
            <v>0.66</v>
          </cell>
          <cell r="J6017">
            <v>25</v>
          </cell>
          <cell r="L6017" t="str">
            <v>RO</v>
          </cell>
        </row>
        <row r="6018">
          <cell r="A6018" t="str">
            <v>MSW</v>
          </cell>
          <cell r="D6018">
            <v>10</v>
          </cell>
          <cell r="G6018">
            <v>0.45</v>
          </cell>
          <cell r="J6018">
            <v>25</v>
          </cell>
          <cell r="L6018" t="str">
            <v>RO</v>
          </cell>
        </row>
        <row r="6019">
          <cell r="A6019" t="str">
            <v>MSW</v>
          </cell>
          <cell r="D6019">
            <v>10</v>
          </cell>
          <cell r="G6019">
            <v>0.42</v>
          </cell>
          <cell r="J6019">
            <v>25</v>
          </cell>
          <cell r="L6019" t="str">
            <v>RO</v>
          </cell>
        </row>
        <row r="6020">
          <cell r="A6020" t="str">
            <v>MSW</v>
          </cell>
          <cell r="D6020">
            <v>10</v>
          </cell>
          <cell r="G6020">
            <v>0.56000000000000005</v>
          </cell>
          <cell r="J6020">
            <v>25</v>
          </cell>
          <cell r="L6020" t="str">
            <v>RO</v>
          </cell>
        </row>
        <row r="6021">
          <cell r="A6021" t="str">
            <v>MSW</v>
          </cell>
          <cell r="D6021">
            <v>10</v>
          </cell>
          <cell r="G6021">
            <v>0.87</v>
          </cell>
          <cell r="J6021">
            <v>25</v>
          </cell>
          <cell r="L6021" t="str">
            <v>RO</v>
          </cell>
        </row>
        <row r="6022">
          <cell r="A6022" t="str">
            <v>MSW</v>
          </cell>
          <cell r="D6022">
            <v>11</v>
          </cell>
          <cell r="G6022">
            <v>0.43</v>
          </cell>
          <cell r="J6022">
            <v>25</v>
          </cell>
          <cell r="L6022" t="str">
            <v>RO</v>
          </cell>
        </row>
        <row r="6023">
          <cell r="A6023" t="str">
            <v>MSW</v>
          </cell>
          <cell r="D6023">
            <v>11</v>
          </cell>
          <cell r="G6023">
            <v>0.48</v>
          </cell>
          <cell r="J6023">
            <v>25</v>
          </cell>
          <cell r="L6023" t="str">
            <v>RO</v>
          </cell>
        </row>
        <row r="6024">
          <cell r="A6024" t="str">
            <v>MSW</v>
          </cell>
          <cell r="D6024">
            <v>11</v>
          </cell>
          <cell r="G6024">
            <v>0.62</v>
          </cell>
          <cell r="J6024">
            <v>25</v>
          </cell>
          <cell r="L6024" t="str">
            <v>RO</v>
          </cell>
        </row>
        <row r="6025">
          <cell r="A6025" t="str">
            <v>MSW</v>
          </cell>
          <cell r="D6025">
            <v>11</v>
          </cell>
          <cell r="G6025">
            <v>0.31</v>
          </cell>
          <cell r="J6025">
            <v>25</v>
          </cell>
          <cell r="L6025" t="str">
            <v>RO</v>
          </cell>
        </row>
        <row r="6026">
          <cell r="A6026" t="str">
            <v>MSW</v>
          </cell>
          <cell r="D6026">
            <v>12</v>
          </cell>
          <cell r="G6026">
            <v>0.21</v>
          </cell>
          <cell r="J6026">
            <v>25</v>
          </cell>
          <cell r="L6026" t="str">
            <v>RO</v>
          </cell>
        </row>
        <row r="6027">
          <cell r="A6027" t="str">
            <v>MSW</v>
          </cell>
          <cell r="D6027">
            <v>12</v>
          </cell>
          <cell r="G6027">
            <v>0.36</v>
          </cell>
          <cell r="J6027">
            <v>25</v>
          </cell>
          <cell r="L6027" t="str">
            <v>RO</v>
          </cell>
        </row>
        <row r="6028">
          <cell r="A6028" t="str">
            <v>MSW</v>
          </cell>
          <cell r="D6028">
            <v>12</v>
          </cell>
          <cell r="G6028">
            <v>0.4</v>
          </cell>
          <cell r="J6028">
            <v>25</v>
          </cell>
          <cell r="L6028" t="str">
            <v>RO</v>
          </cell>
        </row>
        <row r="6029">
          <cell r="A6029" t="str">
            <v>MSW</v>
          </cell>
          <cell r="D6029">
            <v>12</v>
          </cell>
          <cell r="G6029">
            <v>0.32</v>
          </cell>
          <cell r="J6029">
            <v>25</v>
          </cell>
          <cell r="L6029" t="str">
            <v>RO</v>
          </cell>
        </row>
        <row r="6030">
          <cell r="A6030" t="str">
            <v>MSW</v>
          </cell>
          <cell r="D6030">
            <v>12</v>
          </cell>
          <cell r="G6030">
            <v>0.32</v>
          </cell>
          <cell r="J6030">
            <v>25</v>
          </cell>
          <cell r="L6030" t="str">
            <v>RO</v>
          </cell>
        </row>
        <row r="6031">
          <cell r="A6031" t="str">
            <v>RCY</v>
          </cell>
          <cell r="D6031">
            <v>7</v>
          </cell>
          <cell r="G6031">
            <v>1.72</v>
          </cell>
          <cell r="J6031">
            <v>74</v>
          </cell>
          <cell r="L6031" t="str">
            <v>IR</v>
          </cell>
        </row>
        <row r="6032">
          <cell r="A6032" t="str">
            <v>RCY</v>
          </cell>
          <cell r="D6032">
            <v>4</v>
          </cell>
          <cell r="G6032">
            <v>2.61</v>
          </cell>
          <cell r="J6032" t="str">
            <v>7B</v>
          </cell>
          <cell r="L6032" t="str">
            <v>IR</v>
          </cell>
        </row>
        <row r="6033">
          <cell r="A6033" t="str">
            <v>RCY</v>
          </cell>
          <cell r="D6033">
            <v>7</v>
          </cell>
          <cell r="G6033">
            <v>1.36</v>
          </cell>
          <cell r="J6033" t="str">
            <v>7B</v>
          </cell>
          <cell r="L6033" t="str">
            <v>IR</v>
          </cell>
        </row>
        <row r="6034">
          <cell r="A6034" t="str">
            <v>RCY</v>
          </cell>
          <cell r="D6034">
            <v>1</v>
          </cell>
          <cell r="G6034">
            <v>1.35</v>
          </cell>
          <cell r="J6034">
            <v>72</v>
          </cell>
          <cell r="L6034" t="str">
            <v>IR</v>
          </cell>
        </row>
        <row r="6035">
          <cell r="A6035" t="str">
            <v>RCY</v>
          </cell>
          <cell r="D6035">
            <v>1</v>
          </cell>
          <cell r="G6035">
            <v>2.96</v>
          </cell>
          <cell r="J6035">
            <v>72</v>
          </cell>
          <cell r="L6035" t="str">
            <v>IR</v>
          </cell>
        </row>
        <row r="6036">
          <cell r="A6036" t="str">
            <v>RCY</v>
          </cell>
          <cell r="D6036">
            <v>2</v>
          </cell>
          <cell r="G6036">
            <v>3.14</v>
          </cell>
          <cell r="J6036">
            <v>72</v>
          </cell>
          <cell r="L6036" t="str">
            <v>IR</v>
          </cell>
        </row>
        <row r="6037">
          <cell r="A6037" t="str">
            <v>RCY</v>
          </cell>
          <cell r="D6037">
            <v>2</v>
          </cell>
          <cell r="G6037">
            <v>2.31</v>
          </cell>
          <cell r="J6037">
            <v>72</v>
          </cell>
          <cell r="L6037" t="str">
            <v>IR</v>
          </cell>
        </row>
        <row r="6038">
          <cell r="A6038" t="str">
            <v>RCY</v>
          </cell>
          <cell r="D6038">
            <v>3</v>
          </cell>
          <cell r="G6038">
            <v>3.42</v>
          </cell>
          <cell r="J6038">
            <v>72</v>
          </cell>
          <cell r="L6038" t="str">
            <v>IR</v>
          </cell>
        </row>
        <row r="6039">
          <cell r="A6039" t="str">
            <v>RCY</v>
          </cell>
          <cell r="D6039">
            <v>3</v>
          </cell>
          <cell r="G6039">
            <v>3.67</v>
          </cell>
          <cell r="J6039">
            <v>72</v>
          </cell>
          <cell r="L6039" t="str">
            <v>IR</v>
          </cell>
        </row>
        <row r="6040">
          <cell r="A6040" t="str">
            <v>RCY</v>
          </cell>
          <cell r="D6040">
            <v>3</v>
          </cell>
          <cell r="G6040">
            <v>3.09</v>
          </cell>
          <cell r="J6040">
            <v>72</v>
          </cell>
          <cell r="L6040" t="str">
            <v>IR</v>
          </cell>
        </row>
        <row r="6041">
          <cell r="A6041" t="str">
            <v>RCY</v>
          </cell>
          <cell r="D6041">
            <v>4</v>
          </cell>
          <cell r="G6041">
            <v>2.75</v>
          </cell>
          <cell r="J6041">
            <v>72</v>
          </cell>
          <cell r="L6041" t="str">
            <v>IR</v>
          </cell>
        </row>
        <row r="6042">
          <cell r="A6042" t="str">
            <v>RCY</v>
          </cell>
          <cell r="D6042">
            <v>4</v>
          </cell>
          <cell r="G6042">
            <v>3.16</v>
          </cell>
          <cell r="J6042">
            <v>72</v>
          </cell>
          <cell r="L6042" t="str">
            <v>IR</v>
          </cell>
        </row>
        <row r="6043">
          <cell r="A6043" t="str">
            <v>RCY</v>
          </cell>
          <cell r="D6043">
            <v>5</v>
          </cell>
          <cell r="G6043">
            <v>2.9</v>
          </cell>
          <cell r="J6043">
            <v>72</v>
          </cell>
          <cell r="L6043" t="str">
            <v>IR</v>
          </cell>
        </row>
        <row r="6044">
          <cell r="A6044" t="str">
            <v>RCY</v>
          </cell>
          <cell r="D6044">
            <v>5</v>
          </cell>
          <cell r="G6044">
            <v>3.75</v>
          </cell>
          <cell r="J6044">
            <v>72</v>
          </cell>
          <cell r="L6044" t="str">
            <v>IR</v>
          </cell>
        </row>
        <row r="6045">
          <cell r="A6045" t="str">
            <v>RCY</v>
          </cell>
          <cell r="D6045">
            <v>6</v>
          </cell>
          <cell r="G6045">
            <v>2.89</v>
          </cell>
          <cell r="J6045">
            <v>72</v>
          </cell>
          <cell r="L6045" t="str">
            <v>IR</v>
          </cell>
        </row>
        <row r="6046">
          <cell r="A6046" t="str">
            <v>RCY</v>
          </cell>
          <cell r="D6046">
            <v>6</v>
          </cell>
          <cell r="G6046">
            <v>3.28</v>
          </cell>
          <cell r="J6046">
            <v>72</v>
          </cell>
          <cell r="L6046" t="str">
            <v>IR</v>
          </cell>
        </row>
        <row r="6047">
          <cell r="A6047" t="str">
            <v>RCY</v>
          </cell>
          <cell r="D6047">
            <v>7</v>
          </cell>
          <cell r="G6047">
            <v>4.1399999999999997</v>
          </cell>
          <cell r="J6047">
            <v>72</v>
          </cell>
          <cell r="L6047" t="str">
            <v>IR</v>
          </cell>
        </row>
        <row r="6048">
          <cell r="A6048" t="str">
            <v>RCY</v>
          </cell>
          <cell r="D6048">
            <v>7</v>
          </cell>
          <cell r="G6048">
            <v>3.02</v>
          </cell>
          <cell r="J6048">
            <v>72</v>
          </cell>
          <cell r="L6048" t="str">
            <v>IR</v>
          </cell>
        </row>
        <row r="6049">
          <cell r="A6049" t="str">
            <v>RCY</v>
          </cell>
          <cell r="D6049">
            <v>8</v>
          </cell>
          <cell r="G6049">
            <v>3.78</v>
          </cell>
          <cell r="J6049">
            <v>72</v>
          </cell>
          <cell r="L6049" t="str">
            <v>IR</v>
          </cell>
        </row>
        <row r="6050">
          <cell r="A6050" t="str">
            <v>RCY</v>
          </cell>
          <cell r="D6050">
            <v>9</v>
          </cell>
          <cell r="G6050">
            <v>3.7</v>
          </cell>
          <cell r="J6050">
            <v>72</v>
          </cell>
          <cell r="L6050" t="str">
            <v>IR</v>
          </cell>
        </row>
        <row r="6051">
          <cell r="A6051" t="str">
            <v>RCY</v>
          </cell>
          <cell r="D6051">
            <v>9</v>
          </cell>
          <cell r="G6051">
            <v>3</v>
          </cell>
          <cell r="J6051">
            <v>72</v>
          </cell>
          <cell r="L6051" t="str">
            <v>IR</v>
          </cell>
        </row>
        <row r="6052">
          <cell r="A6052" t="str">
            <v>RCY</v>
          </cell>
          <cell r="D6052">
            <v>9</v>
          </cell>
          <cell r="G6052">
            <v>3.07</v>
          </cell>
          <cell r="J6052">
            <v>72</v>
          </cell>
          <cell r="L6052" t="str">
            <v>IR</v>
          </cell>
        </row>
        <row r="6053">
          <cell r="A6053" t="str">
            <v>RCY</v>
          </cell>
          <cell r="D6053">
            <v>10</v>
          </cell>
          <cell r="G6053">
            <v>3.79</v>
          </cell>
          <cell r="J6053">
            <v>72</v>
          </cell>
          <cell r="L6053" t="str">
            <v>IR</v>
          </cell>
        </row>
        <row r="6054">
          <cell r="A6054" t="str">
            <v>RCY</v>
          </cell>
          <cell r="D6054">
            <v>10</v>
          </cell>
          <cell r="G6054">
            <v>2.68</v>
          </cell>
          <cell r="J6054">
            <v>72</v>
          </cell>
          <cell r="L6054" t="str">
            <v>IR</v>
          </cell>
        </row>
        <row r="6055">
          <cell r="A6055" t="str">
            <v>RCY</v>
          </cell>
          <cell r="D6055">
            <v>10</v>
          </cell>
          <cell r="G6055">
            <v>3.49</v>
          </cell>
          <cell r="J6055">
            <v>72</v>
          </cell>
          <cell r="L6055" t="str">
            <v>IR</v>
          </cell>
        </row>
        <row r="6056">
          <cell r="A6056" t="str">
            <v>RCY</v>
          </cell>
          <cell r="D6056">
            <v>10</v>
          </cell>
          <cell r="G6056">
            <v>3.21</v>
          </cell>
          <cell r="J6056">
            <v>72</v>
          </cell>
          <cell r="L6056" t="str">
            <v>IR</v>
          </cell>
        </row>
        <row r="6057">
          <cell r="A6057" t="str">
            <v>RCY</v>
          </cell>
          <cell r="D6057">
            <v>11</v>
          </cell>
          <cell r="G6057">
            <v>3.9</v>
          </cell>
          <cell r="J6057">
            <v>72</v>
          </cell>
          <cell r="L6057" t="str">
            <v>IR</v>
          </cell>
        </row>
        <row r="6058">
          <cell r="A6058" t="str">
            <v>RCY</v>
          </cell>
          <cell r="D6058">
            <v>11</v>
          </cell>
          <cell r="G6058">
            <v>2.25</v>
          </cell>
          <cell r="J6058">
            <v>72</v>
          </cell>
          <cell r="L6058" t="str">
            <v>IR</v>
          </cell>
        </row>
        <row r="6059">
          <cell r="A6059" t="str">
            <v>RCY</v>
          </cell>
          <cell r="D6059">
            <v>11</v>
          </cell>
          <cell r="G6059">
            <v>3.41</v>
          </cell>
          <cell r="J6059">
            <v>72</v>
          </cell>
          <cell r="L6059" t="str">
            <v>IR</v>
          </cell>
        </row>
        <row r="6060">
          <cell r="A6060" t="str">
            <v>RCY</v>
          </cell>
          <cell r="D6060">
            <v>11</v>
          </cell>
          <cell r="G6060">
            <v>2.92</v>
          </cell>
          <cell r="J6060">
            <v>72</v>
          </cell>
          <cell r="L6060" t="str">
            <v>IR</v>
          </cell>
        </row>
        <row r="6061">
          <cell r="A6061" t="str">
            <v>RCY</v>
          </cell>
          <cell r="D6061">
            <v>11</v>
          </cell>
          <cell r="G6061">
            <v>2.82</v>
          </cell>
          <cell r="J6061">
            <v>72</v>
          </cell>
          <cell r="L6061" t="str">
            <v>IR</v>
          </cell>
        </row>
        <row r="6062">
          <cell r="A6062" t="str">
            <v>RCY</v>
          </cell>
          <cell r="D6062">
            <v>12</v>
          </cell>
          <cell r="G6062">
            <v>3.17</v>
          </cell>
          <cell r="J6062">
            <v>72</v>
          </cell>
          <cell r="L6062" t="str">
            <v>IR</v>
          </cell>
        </row>
        <row r="6063">
          <cell r="A6063" t="str">
            <v>RCY</v>
          </cell>
          <cell r="D6063">
            <v>12</v>
          </cell>
          <cell r="G6063">
            <v>2.5299999999999998</v>
          </cell>
          <cell r="J6063">
            <v>72</v>
          </cell>
          <cell r="L6063" t="str">
            <v>IR</v>
          </cell>
        </row>
        <row r="6064">
          <cell r="A6064" t="str">
            <v>RCY</v>
          </cell>
          <cell r="D6064">
            <v>12</v>
          </cell>
          <cell r="G6064">
            <v>3.56</v>
          </cell>
          <cell r="J6064">
            <v>72</v>
          </cell>
          <cell r="L6064" t="str">
            <v>IR</v>
          </cell>
        </row>
        <row r="6065">
          <cell r="A6065" t="str">
            <v>RCY</v>
          </cell>
          <cell r="D6065">
            <v>12</v>
          </cell>
          <cell r="G6065">
            <v>1.29</v>
          </cell>
          <cell r="J6065">
            <v>72</v>
          </cell>
          <cell r="L6065" t="str">
            <v>IR</v>
          </cell>
        </row>
        <row r="6066">
          <cell r="A6066" t="str">
            <v>RCY</v>
          </cell>
          <cell r="D6066">
            <v>3</v>
          </cell>
          <cell r="G6066">
            <v>5.34</v>
          </cell>
          <cell r="J6066" t="str">
            <v>7B</v>
          </cell>
          <cell r="L6066" t="str">
            <v>IR</v>
          </cell>
        </row>
        <row r="6067">
          <cell r="A6067" t="str">
            <v>RCY</v>
          </cell>
          <cell r="D6067">
            <v>5</v>
          </cell>
          <cell r="G6067">
            <v>3.83</v>
          </cell>
          <cell r="J6067" t="str">
            <v>7B</v>
          </cell>
          <cell r="L6067" t="str">
            <v>IR</v>
          </cell>
        </row>
        <row r="6068">
          <cell r="A6068" t="str">
            <v>RCY</v>
          </cell>
          <cell r="D6068">
            <v>5</v>
          </cell>
          <cell r="G6068">
            <v>2.0699999999999998</v>
          </cell>
          <cell r="J6068" t="str">
            <v>7B</v>
          </cell>
          <cell r="L6068" t="str">
            <v>IR</v>
          </cell>
        </row>
        <row r="6069">
          <cell r="A6069" t="str">
            <v>MSW</v>
          </cell>
          <cell r="D6069">
            <v>12</v>
          </cell>
          <cell r="G6069">
            <v>3.02</v>
          </cell>
          <cell r="J6069" t="str">
            <v>7B</v>
          </cell>
          <cell r="L6069" t="str">
            <v>IR</v>
          </cell>
        </row>
        <row r="6070">
          <cell r="A6070" t="str">
            <v>RCY</v>
          </cell>
          <cell r="D6070">
            <v>4</v>
          </cell>
          <cell r="G6070">
            <v>2.41</v>
          </cell>
          <cell r="J6070" t="str">
            <v>7D</v>
          </cell>
          <cell r="L6070" t="str">
            <v>IR</v>
          </cell>
        </row>
        <row r="6071">
          <cell r="A6071" t="str">
            <v>RCY</v>
          </cell>
          <cell r="D6071">
            <v>1</v>
          </cell>
          <cell r="G6071">
            <v>2.84</v>
          </cell>
          <cell r="J6071" t="str">
            <v>7C</v>
          </cell>
          <cell r="L6071" t="str">
            <v>IR</v>
          </cell>
        </row>
        <row r="6072">
          <cell r="A6072" t="str">
            <v>RCY</v>
          </cell>
          <cell r="D6072">
            <v>1</v>
          </cell>
          <cell r="G6072">
            <v>0.7</v>
          </cell>
          <cell r="J6072" t="str">
            <v>7C</v>
          </cell>
          <cell r="L6072" t="str">
            <v>IR</v>
          </cell>
        </row>
        <row r="6073">
          <cell r="A6073" t="str">
            <v>RCY</v>
          </cell>
          <cell r="D6073">
            <v>2</v>
          </cell>
          <cell r="G6073">
            <v>2.84</v>
          </cell>
          <cell r="J6073" t="str">
            <v>7C</v>
          </cell>
          <cell r="L6073" t="str">
            <v>IR</v>
          </cell>
        </row>
        <row r="6074">
          <cell r="A6074" t="str">
            <v>RCY</v>
          </cell>
          <cell r="D6074">
            <v>2</v>
          </cell>
          <cell r="G6074">
            <v>1.25</v>
          </cell>
          <cell r="J6074" t="str">
            <v>7C</v>
          </cell>
          <cell r="L6074" t="str">
            <v>IR</v>
          </cell>
        </row>
        <row r="6075">
          <cell r="A6075" t="str">
            <v>RCY</v>
          </cell>
          <cell r="D6075">
            <v>3</v>
          </cell>
          <cell r="G6075">
            <v>1.23</v>
          </cell>
          <cell r="J6075" t="str">
            <v>7C</v>
          </cell>
          <cell r="L6075" t="str">
            <v>IR</v>
          </cell>
        </row>
        <row r="6076">
          <cell r="A6076" t="str">
            <v>RCY</v>
          </cell>
          <cell r="D6076">
            <v>3</v>
          </cell>
          <cell r="G6076">
            <v>1.6</v>
          </cell>
          <cell r="J6076" t="str">
            <v>7C</v>
          </cell>
          <cell r="L6076" t="str">
            <v>IR</v>
          </cell>
        </row>
        <row r="6077">
          <cell r="A6077" t="str">
            <v>RCY</v>
          </cell>
          <cell r="D6077">
            <v>3</v>
          </cell>
          <cell r="G6077">
            <v>3.73</v>
          </cell>
          <cell r="J6077" t="str">
            <v>7C</v>
          </cell>
          <cell r="L6077" t="str">
            <v>IR</v>
          </cell>
        </row>
        <row r="6078">
          <cell r="A6078" t="str">
            <v>RCY</v>
          </cell>
          <cell r="D6078">
            <v>4</v>
          </cell>
          <cell r="G6078">
            <v>1.37</v>
          </cell>
          <cell r="J6078" t="str">
            <v>7C</v>
          </cell>
          <cell r="L6078" t="str">
            <v>IR</v>
          </cell>
        </row>
        <row r="6079">
          <cell r="A6079" t="str">
            <v>RCY</v>
          </cell>
          <cell r="D6079">
            <v>4</v>
          </cell>
          <cell r="G6079">
            <v>0.9</v>
          </cell>
          <cell r="J6079" t="str">
            <v>7C</v>
          </cell>
          <cell r="L6079" t="str">
            <v>IR</v>
          </cell>
        </row>
        <row r="6080">
          <cell r="A6080" t="str">
            <v>RCY</v>
          </cell>
          <cell r="D6080">
            <v>4</v>
          </cell>
          <cell r="G6080">
            <v>3.61</v>
          </cell>
          <cell r="J6080" t="str">
            <v>7C</v>
          </cell>
          <cell r="L6080" t="str">
            <v>IR</v>
          </cell>
        </row>
        <row r="6081">
          <cell r="A6081" t="str">
            <v>RCY</v>
          </cell>
          <cell r="D6081">
            <v>5</v>
          </cell>
          <cell r="G6081">
            <v>3.11</v>
          </cell>
          <cell r="J6081" t="str">
            <v>7C</v>
          </cell>
          <cell r="L6081" t="str">
            <v>IR</v>
          </cell>
        </row>
        <row r="6082">
          <cell r="A6082" t="str">
            <v>RCY</v>
          </cell>
          <cell r="D6082">
            <v>5</v>
          </cell>
          <cell r="G6082">
            <v>2.88</v>
          </cell>
          <cell r="J6082" t="str">
            <v>7C</v>
          </cell>
          <cell r="L6082" t="str">
            <v>IR</v>
          </cell>
        </row>
        <row r="6083">
          <cell r="A6083" t="str">
            <v>RCY</v>
          </cell>
          <cell r="D6083">
            <v>6</v>
          </cell>
          <cell r="G6083">
            <v>2.33</v>
          </cell>
          <cell r="J6083" t="str">
            <v>7C</v>
          </cell>
          <cell r="L6083" t="str">
            <v>IR</v>
          </cell>
        </row>
        <row r="6084">
          <cell r="A6084" t="str">
            <v>RCY</v>
          </cell>
          <cell r="D6084">
            <v>6</v>
          </cell>
          <cell r="G6084">
            <v>1.88</v>
          </cell>
          <cell r="J6084" t="str">
            <v>7C</v>
          </cell>
          <cell r="L6084" t="str">
            <v>IR</v>
          </cell>
        </row>
        <row r="6085">
          <cell r="A6085" t="str">
            <v>RCY</v>
          </cell>
          <cell r="D6085">
            <v>6</v>
          </cell>
          <cell r="G6085">
            <v>2.0699999999999998</v>
          </cell>
          <cell r="J6085" t="str">
            <v>7C</v>
          </cell>
          <cell r="L6085" t="str">
            <v>IR</v>
          </cell>
        </row>
        <row r="6086">
          <cell r="A6086" t="str">
            <v>RCY</v>
          </cell>
          <cell r="D6086">
            <v>7</v>
          </cell>
          <cell r="G6086">
            <v>1.31</v>
          </cell>
          <cell r="J6086" t="str">
            <v>7C</v>
          </cell>
          <cell r="L6086" t="str">
            <v>IR</v>
          </cell>
        </row>
        <row r="6087">
          <cell r="A6087" t="str">
            <v>RCY</v>
          </cell>
          <cell r="D6087">
            <v>7</v>
          </cell>
          <cell r="G6087">
            <v>2.5099999999999998</v>
          </cell>
          <cell r="J6087" t="str">
            <v>7C</v>
          </cell>
          <cell r="L6087" t="str">
            <v>IR</v>
          </cell>
        </row>
        <row r="6088">
          <cell r="A6088" t="str">
            <v>RCY</v>
          </cell>
          <cell r="D6088">
            <v>8</v>
          </cell>
          <cell r="G6088">
            <v>2.04</v>
          </cell>
          <cell r="J6088" t="str">
            <v>7C</v>
          </cell>
          <cell r="L6088" t="str">
            <v>IR</v>
          </cell>
        </row>
        <row r="6089">
          <cell r="A6089" t="str">
            <v>RCY</v>
          </cell>
          <cell r="D6089">
            <v>8</v>
          </cell>
          <cell r="G6089">
            <v>2.2400000000000002</v>
          </cell>
          <cell r="J6089" t="str">
            <v>7C</v>
          </cell>
          <cell r="L6089" t="str">
            <v>IR</v>
          </cell>
        </row>
        <row r="6090">
          <cell r="A6090" t="str">
            <v>RCY</v>
          </cell>
          <cell r="D6090">
            <v>8</v>
          </cell>
          <cell r="G6090">
            <v>2.77</v>
          </cell>
          <cell r="J6090" t="str">
            <v>7C</v>
          </cell>
          <cell r="L6090" t="str">
            <v>IR</v>
          </cell>
        </row>
        <row r="6091">
          <cell r="A6091" t="str">
            <v>RCY</v>
          </cell>
          <cell r="D6091">
            <v>9</v>
          </cell>
          <cell r="G6091">
            <v>3.34</v>
          </cell>
          <cell r="J6091" t="str">
            <v>7C</v>
          </cell>
          <cell r="L6091" t="str">
            <v>IR</v>
          </cell>
        </row>
        <row r="6092">
          <cell r="A6092" t="str">
            <v>RCY</v>
          </cell>
          <cell r="D6092">
            <v>9</v>
          </cell>
          <cell r="G6092">
            <v>1.51</v>
          </cell>
          <cell r="J6092" t="str">
            <v>7C</v>
          </cell>
          <cell r="L6092" t="str">
            <v>IR</v>
          </cell>
        </row>
        <row r="6093">
          <cell r="A6093" t="str">
            <v>RCY</v>
          </cell>
          <cell r="D6093">
            <v>9</v>
          </cell>
          <cell r="G6093">
            <v>2.69</v>
          </cell>
          <cell r="J6093" t="str">
            <v>7C</v>
          </cell>
          <cell r="L6093" t="str">
            <v>IR</v>
          </cell>
        </row>
        <row r="6094">
          <cell r="A6094" t="str">
            <v>RCY</v>
          </cell>
          <cell r="D6094">
            <v>10</v>
          </cell>
          <cell r="G6094">
            <v>3.7</v>
          </cell>
          <cell r="J6094" t="str">
            <v>7C</v>
          </cell>
          <cell r="L6094" t="str">
            <v>IR</v>
          </cell>
        </row>
        <row r="6095">
          <cell r="A6095" t="str">
            <v>RCY</v>
          </cell>
          <cell r="D6095">
            <v>10</v>
          </cell>
          <cell r="G6095">
            <v>1.66</v>
          </cell>
          <cell r="J6095" t="str">
            <v>7C</v>
          </cell>
          <cell r="L6095" t="str">
            <v>IR</v>
          </cell>
        </row>
        <row r="6096">
          <cell r="A6096" t="str">
            <v>RCY</v>
          </cell>
          <cell r="D6096">
            <v>10</v>
          </cell>
          <cell r="G6096">
            <v>2.41</v>
          </cell>
          <cell r="J6096" t="str">
            <v>7C</v>
          </cell>
          <cell r="L6096" t="str">
            <v>IR</v>
          </cell>
        </row>
        <row r="6097">
          <cell r="A6097" t="str">
            <v>RCY</v>
          </cell>
          <cell r="D6097">
            <v>11</v>
          </cell>
          <cell r="G6097">
            <v>2.61</v>
          </cell>
          <cell r="J6097" t="str">
            <v>7C</v>
          </cell>
          <cell r="L6097" t="str">
            <v>IR</v>
          </cell>
        </row>
        <row r="6098">
          <cell r="A6098" t="str">
            <v>RCY</v>
          </cell>
          <cell r="D6098">
            <v>11</v>
          </cell>
          <cell r="G6098">
            <v>1.81</v>
          </cell>
          <cell r="J6098" t="str">
            <v>7C</v>
          </cell>
          <cell r="L6098" t="str">
            <v>IR</v>
          </cell>
        </row>
        <row r="6099">
          <cell r="A6099" t="str">
            <v>RCY</v>
          </cell>
          <cell r="D6099">
            <v>11</v>
          </cell>
          <cell r="G6099">
            <v>2.57</v>
          </cell>
          <cell r="J6099" t="str">
            <v>7C</v>
          </cell>
          <cell r="L6099" t="str">
            <v>IR</v>
          </cell>
        </row>
        <row r="6100">
          <cell r="A6100" t="str">
            <v>RCY</v>
          </cell>
          <cell r="D6100">
            <v>11</v>
          </cell>
          <cell r="G6100">
            <v>2.96</v>
          </cell>
          <cell r="J6100" t="str">
            <v>7C</v>
          </cell>
          <cell r="L6100" t="str">
            <v>IR</v>
          </cell>
        </row>
        <row r="6101">
          <cell r="A6101" t="str">
            <v>RCY</v>
          </cell>
          <cell r="D6101">
            <v>12</v>
          </cell>
          <cell r="G6101">
            <v>3.07</v>
          </cell>
          <cell r="J6101" t="str">
            <v>7C</v>
          </cell>
          <cell r="L6101" t="str">
            <v>IR</v>
          </cell>
        </row>
        <row r="6102">
          <cell r="A6102" t="str">
            <v>RCY</v>
          </cell>
          <cell r="D6102">
            <v>12</v>
          </cell>
          <cell r="G6102">
            <v>2.93</v>
          </cell>
          <cell r="J6102" t="str">
            <v>7C</v>
          </cell>
          <cell r="L6102" t="str">
            <v>IR</v>
          </cell>
        </row>
        <row r="6103">
          <cell r="A6103" t="str">
            <v>RCY</v>
          </cell>
          <cell r="D6103">
            <v>1</v>
          </cell>
          <cell r="G6103">
            <v>5.15</v>
          </cell>
          <cell r="J6103">
            <v>72</v>
          </cell>
          <cell r="L6103" t="str">
            <v>IR</v>
          </cell>
        </row>
        <row r="6104">
          <cell r="A6104" t="str">
            <v>RCY</v>
          </cell>
          <cell r="D6104">
            <v>2</v>
          </cell>
          <cell r="G6104">
            <v>3.96</v>
          </cell>
          <cell r="J6104">
            <v>72</v>
          </cell>
          <cell r="L6104" t="str">
            <v>IR</v>
          </cell>
        </row>
        <row r="6105">
          <cell r="A6105" t="str">
            <v>RCY</v>
          </cell>
          <cell r="D6105">
            <v>4</v>
          </cell>
          <cell r="G6105">
            <v>4.03</v>
          </cell>
          <cell r="J6105">
            <v>72</v>
          </cell>
          <cell r="L6105" t="str">
            <v>IR</v>
          </cell>
        </row>
        <row r="6106">
          <cell r="A6106" t="str">
            <v>RCY</v>
          </cell>
          <cell r="D6106">
            <v>5</v>
          </cell>
          <cell r="G6106">
            <v>4.34</v>
          </cell>
          <cell r="J6106">
            <v>72</v>
          </cell>
          <cell r="L6106" t="str">
            <v>IR</v>
          </cell>
        </row>
        <row r="6107">
          <cell r="A6107" t="str">
            <v>RCY</v>
          </cell>
          <cell r="D6107">
            <v>7</v>
          </cell>
          <cell r="G6107">
            <v>3.74</v>
          </cell>
          <cell r="J6107">
            <v>72</v>
          </cell>
          <cell r="L6107" t="str">
            <v>IR</v>
          </cell>
        </row>
        <row r="6108">
          <cell r="A6108" t="str">
            <v>MSW</v>
          </cell>
          <cell r="D6108">
            <v>8</v>
          </cell>
          <cell r="G6108">
            <v>2.21</v>
          </cell>
          <cell r="J6108">
            <v>72</v>
          </cell>
          <cell r="L6108" t="str">
            <v>IR</v>
          </cell>
        </row>
        <row r="6109">
          <cell r="A6109" t="str">
            <v>RCY</v>
          </cell>
          <cell r="D6109">
            <v>9</v>
          </cell>
          <cell r="G6109">
            <v>4.16</v>
          </cell>
          <cell r="J6109">
            <v>72</v>
          </cell>
          <cell r="L6109" t="str">
            <v>IR</v>
          </cell>
        </row>
        <row r="6110">
          <cell r="A6110" t="str">
            <v>MSW</v>
          </cell>
          <cell r="D6110">
            <v>1</v>
          </cell>
          <cell r="G6110">
            <v>0.8</v>
          </cell>
          <cell r="J6110">
            <v>25</v>
          </cell>
          <cell r="L6110" t="str">
            <v>RO</v>
          </cell>
        </row>
        <row r="6111">
          <cell r="A6111" t="str">
            <v>MSW</v>
          </cell>
          <cell r="D6111">
            <v>1</v>
          </cell>
          <cell r="G6111">
            <v>0.62</v>
          </cell>
          <cell r="J6111">
            <v>25</v>
          </cell>
          <cell r="L6111" t="str">
            <v>RO</v>
          </cell>
        </row>
        <row r="6112">
          <cell r="A6112" t="str">
            <v>MSW</v>
          </cell>
          <cell r="D6112">
            <v>1</v>
          </cell>
          <cell r="G6112">
            <v>1.59</v>
          </cell>
          <cell r="J6112">
            <v>25</v>
          </cell>
          <cell r="L6112" t="str">
            <v>RO</v>
          </cell>
        </row>
        <row r="6113">
          <cell r="A6113" t="str">
            <v>MSW</v>
          </cell>
          <cell r="D6113">
            <v>1</v>
          </cell>
          <cell r="G6113">
            <v>2.1800000000000002</v>
          </cell>
          <cell r="J6113">
            <v>25</v>
          </cell>
          <cell r="L6113" t="str">
            <v>RO</v>
          </cell>
        </row>
        <row r="6114">
          <cell r="A6114" t="str">
            <v>MSW</v>
          </cell>
          <cell r="D6114">
            <v>1</v>
          </cell>
          <cell r="G6114">
            <v>1.54</v>
          </cell>
          <cell r="J6114">
            <v>25</v>
          </cell>
          <cell r="L6114" t="str">
            <v>RO</v>
          </cell>
        </row>
        <row r="6115">
          <cell r="A6115" t="str">
            <v>MSW</v>
          </cell>
          <cell r="D6115">
            <v>1</v>
          </cell>
          <cell r="G6115">
            <v>1</v>
          </cell>
          <cell r="J6115">
            <v>25</v>
          </cell>
          <cell r="L6115" t="str">
            <v>RO</v>
          </cell>
        </row>
        <row r="6116">
          <cell r="A6116" t="str">
            <v>MSW</v>
          </cell>
          <cell r="D6116">
            <v>1</v>
          </cell>
          <cell r="G6116">
            <v>0.98</v>
          </cell>
          <cell r="J6116">
            <v>25</v>
          </cell>
          <cell r="L6116" t="str">
            <v>RO</v>
          </cell>
        </row>
        <row r="6117">
          <cell r="A6117" t="str">
            <v>MSW</v>
          </cell>
          <cell r="D6117">
            <v>1</v>
          </cell>
          <cell r="G6117">
            <v>1.72</v>
          </cell>
          <cell r="J6117">
            <v>25</v>
          </cell>
          <cell r="L6117" t="str">
            <v>RO</v>
          </cell>
        </row>
        <row r="6118">
          <cell r="A6118" t="str">
            <v>MSW</v>
          </cell>
          <cell r="D6118">
            <v>1</v>
          </cell>
          <cell r="G6118">
            <v>1.1299999999999999</v>
          </cell>
          <cell r="J6118">
            <v>25</v>
          </cell>
          <cell r="L6118" t="str">
            <v>RO</v>
          </cell>
        </row>
        <row r="6119">
          <cell r="A6119" t="str">
            <v>MSW</v>
          </cell>
          <cell r="D6119">
            <v>1</v>
          </cell>
          <cell r="G6119">
            <v>1.54</v>
          </cell>
          <cell r="J6119">
            <v>25</v>
          </cell>
          <cell r="L6119" t="str">
            <v>RO</v>
          </cell>
        </row>
        <row r="6120">
          <cell r="A6120" t="str">
            <v>MSW</v>
          </cell>
          <cell r="D6120">
            <v>2</v>
          </cell>
          <cell r="G6120">
            <v>1.56</v>
          </cell>
          <cell r="J6120">
            <v>25</v>
          </cell>
          <cell r="L6120" t="str">
            <v>RO</v>
          </cell>
        </row>
        <row r="6121">
          <cell r="A6121" t="str">
            <v>MSW</v>
          </cell>
          <cell r="D6121">
            <v>2</v>
          </cell>
          <cell r="G6121">
            <v>1.17</v>
          </cell>
          <cell r="J6121">
            <v>25</v>
          </cell>
          <cell r="L6121" t="str">
            <v>RO</v>
          </cell>
        </row>
        <row r="6122">
          <cell r="A6122" t="str">
            <v>MSW</v>
          </cell>
          <cell r="D6122">
            <v>2</v>
          </cell>
          <cell r="G6122">
            <v>1.06</v>
          </cell>
          <cell r="J6122">
            <v>25</v>
          </cell>
          <cell r="L6122" t="str">
            <v>RO</v>
          </cell>
        </row>
        <row r="6123">
          <cell r="A6123" t="str">
            <v>MSW</v>
          </cell>
          <cell r="D6123">
            <v>2</v>
          </cell>
          <cell r="G6123">
            <v>1.24</v>
          </cell>
          <cell r="J6123">
            <v>25</v>
          </cell>
          <cell r="L6123" t="str">
            <v>RO</v>
          </cell>
        </row>
        <row r="6124">
          <cell r="A6124" t="str">
            <v>MSW</v>
          </cell>
          <cell r="D6124">
            <v>2</v>
          </cell>
          <cell r="G6124">
            <v>1.1499999999999999</v>
          </cell>
          <cell r="J6124">
            <v>25</v>
          </cell>
          <cell r="L6124" t="str">
            <v>RO</v>
          </cell>
        </row>
        <row r="6125">
          <cell r="A6125" t="str">
            <v>MSW</v>
          </cell>
          <cell r="D6125">
            <v>2</v>
          </cell>
          <cell r="G6125">
            <v>1.1100000000000001</v>
          </cell>
          <cell r="J6125">
            <v>25</v>
          </cell>
          <cell r="L6125" t="str">
            <v>RO</v>
          </cell>
        </row>
        <row r="6126">
          <cell r="A6126" t="str">
            <v>MSW</v>
          </cell>
          <cell r="D6126">
            <v>2</v>
          </cell>
          <cell r="G6126">
            <v>0.56999999999999995</v>
          </cell>
          <cell r="J6126">
            <v>25</v>
          </cell>
          <cell r="L6126" t="str">
            <v>RO</v>
          </cell>
        </row>
        <row r="6127">
          <cell r="A6127" t="str">
            <v>MSW</v>
          </cell>
          <cell r="D6127">
            <v>2</v>
          </cell>
          <cell r="G6127">
            <v>1.99</v>
          </cell>
          <cell r="J6127">
            <v>25</v>
          </cell>
          <cell r="L6127" t="str">
            <v>RO</v>
          </cell>
        </row>
        <row r="6128">
          <cell r="A6128" t="str">
            <v>MSW</v>
          </cell>
          <cell r="D6128">
            <v>2</v>
          </cell>
          <cell r="G6128">
            <v>1.31</v>
          </cell>
          <cell r="J6128">
            <v>25</v>
          </cell>
          <cell r="L6128" t="str">
            <v>RO</v>
          </cell>
        </row>
        <row r="6129">
          <cell r="A6129" t="str">
            <v>MSW</v>
          </cell>
          <cell r="D6129">
            <v>2</v>
          </cell>
          <cell r="G6129">
            <v>1.1000000000000001</v>
          </cell>
          <cell r="J6129">
            <v>25</v>
          </cell>
          <cell r="L6129" t="str">
            <v>RO</v>
          </cell>
        </row>
        <row r="6130">
          <cell r="A6130" t="str">
            <v>MSW</v>
          </cell>
          <cell r="D6130">
            <v>2</v>
          </cell>
          <cell r="G6130">
            <v>1.42</v>
          </cell>
          <cell r="J6130">
            <v>25</v>
          </cell>
          <cell r="L6130" t="str">
            <v>RO</v>
          </cell>
        </row>
        <row r="6131">
          <cell r="A6131" t="str">
            <v>MSW</v>
          </cell>
          <cell r="D6131">
            <v>2</v>
          </cell>
          <cell r="G6131">
            <v>1.44</v>
          </cell>
          <cell r="J6131">
            <v>25</v>
          </cell>
          <cell r="L6131" t="str">
            <v>RO</v>
          </cell>
        </row>
        <row r="6132">
          <cell r="A6132" t="str">
            <v>MSW</v>
          </cell>
          <cell r="D6132">
            <v>2</v>
          </cell>
          <cell r="G6132">
            <v>1.04</v>
          </cell>
          <cell r="J6132">
            <v>25</v>
          </cell>
          <cell r="L6132" t="str">
            <v>RO</v>
          </cell>
        </row>
        <row r="6133">
          <cell r="A6133" t="str">
            <v>MSW</v>
          </cell>
          <cell r="D6133">
            <v>3</v>
          </cell>
          <cell r="G6133">
            <v>1.68</v>
          </cell>
          <cell r="J6133">
            <v>25</v>
          </cell>
          <cell r="L6133" t="str">
            <v>RO</v>
          </cell>
        </row>
        <row r="6134">
          <cell r="A6134" t="str">
            <v>MSW</v>
          </cell>
          <cell r="D6134">
            <v>3</v>
          </cell>
          <cell r="G6134">
            <v>1.54</v>
          </cell>
          <cell r="J6134">
            <v>25</v>
          </cell>
          <cell r="L6134" t="str">
            <v>RO</v>
          </cell>
        </row>
        <row r="6135">
          <cell r="A6135" t="str">
            <v>MSW</v>
          </cell>
          <cell r="D6135">
            <v>3</v>
          </cell>
          <cell r="G6135">
            <v>1</v>
          </cell>
          <cell r="J6135">
            <v>25</v>
          </cell>
          <cell r="L6135" t="str">
            <v>RO</v>
          </cell>
        </row>
        <row r="6136">
          <cell r="A6136" t="str">
            <v>MSW</v>
          </cell>
          <cell r="D6136">
            <v>3</v>
          </cell>
          <cell r="G6136">
            <v>1.81</v>
          </cell>
          <cell r="J6136">
            <v>25</v>
          </cell>
          <cell r="L6136" t="str">
            <v>RO</v>
          </cell>
        </row>
        <row r="6137">
          <cell r="A6137" t="str">
            <v>MSW</v>
          </cell>
          <cell r="D6137">
            <v>3</v>
          </cell>
          <cell r="G6137">
            <v>1.3</v>
          </cell>
          <cell r="J6137">
            <v>25</v>
          </cell>
          <cell r="L6137" t="str">
            <v>RO</v>
          </cell>
        </row>
        <row r="6138">
          <cell r="A6138" t="str">
            <v>MSW</v>
          </cell>
          <cell r="D6138">
            <v>3</v>
          </cell>
          <cell r="G6138">
            <v>0.78</v>
          </cell>
          <cell r="J6138">
            <v>25</v>
          </cell>
          <cell r="L6138" t="str">
            <v>RO</v>
          </cell>
        </row>
        <row r="6139">
          <cell r="A6139" t="str">
            <v>MSW</v>
          </cell>
          <cell r="D6139">
            <v>3</v>
          </cell>
          <cell r="G6139">
            <v>2.4300000000000002</v>
          </cell>
          <cell r="J6139">
            <v>25</v>
          </cell>
          <cell r="L6139" t="str">
            <v>RO</v>
          </cell>
        </row>
        <row r="6140">
          <cell r="A6140" t="str">
            <v>MSW</v>
          </cell>
          <cell r="D6140">
            <v>3</v>
          </cell>
          <cell r="G6140">
            <v>0.69</v>
          </cell>
          <cell r="J6140">
            <v>25</v>
          </cell>
          <cell r="L6140" t="str">
            <v>RO</v>
          </cell>
        </row>
        <row r="6141">
          <cell r="A6141" t="str">
            <v>MSW</v>
          </cell>
          <cell r="D6141">
            <v>3</v>
          </cell>
          <cell r="G6141">
            <v>1.3</v>
          </cell>
          <cell r="J6141">
            <v>25</v>
          </cell>
          <cell r="L6141" t="str">
            <v>RO</v>
          </cell>
        </row>
        <row r="6142">
          <cell r="A6142" t="str">
            <v>MSW</v>
          </cell>
          <cell r="D6142">
            <v>3</v>
          </cell>
          <cell r="G6142">
            <v>0.42</v>
          </cell>
          <cell r="J6142">
            <v>25</v>
          </cell>
          <cell r="L6142" t="str">
            <v>RO</v>
          </cell>
        </row>
        <row r="6143">
          <cell r="A6143" t="str">
            <v>MSW</v>
          </cell>
          <cell r="D6143">
            <v>3</v>
          </cell>
          <cell r="G6143">
            <v>0.54</v>
          </cell>
          <cell r="J6143">
            <v>25</v>
          </cell>
          <cell r="L6143" t="str">
            <v>RO</v>
          </cell>
        </row>
        <row r="6144">
          <cell r="A6144" t="str">
            <v>MSW</v>
          </cell>
          <cell r="D6144">
            <v>3</v>
          </cell>
          <cell r="G6144">
            <v>1.51</v>
          </cell>
          <cell r="J6144">
            <v>25</v>
          </cell>
          <cell r="L6144" t="str">
            <v>RO</v>
          </cell>
        </row>
        <row r="6145">
          <cell r="A6145" t="str">
            <v>MSW</v>
          </cell>
          <cell r="D6145">
            <v>4</v>
          </cell>
          <cell r="G6145">
            <v>1.21</v>
          </cell>
          <cell r="J6145">
            <v>25</v>
          </cell>
          <cell r="L6145" t="str">
            <v>RO</v>
          </cell>
        </row>
        <row r="6146">
          <cell r="A6146" t="str">
            <v>MSW</v>
          </cell>
          <cell r="D6146">
            <v>4</v>
          </cell>
          <cell r="G6146">
            <v>2.2599999999999998</v>
          </cell>
          <cell r="J6146">
            <v>25</v>
          </cell>
          <cell r="L6146" t="str">
            <v>RO</v>
          </cell>
        </row>
        <row r="6147">
          <cell r="A6147" t="str">
            <v>MSW</v>
          </cell>
          <cell r="D6147">
            <v>4</v>
          </cell>
          <cell r="G6147">
            <v>1.1100000000000001</v>
          </cell>
          <cell r="J6147">
            <v>25</v>
          </cell>
          <cell r="L6147" t="str">
            <v>RO</v>
          </cell>
        </row>
        <row r="6148">
          <cell r="A6148" t="str">
            <v>MSW</v>
          </cell>
          <cell r="D6148">
            <v>4</v>
          </cell>
          <cell r="G6148">
            <v>1.34</v>
          </cell>
          <cell r="J6148">
            <v>25</v>
          </cell>
          <cell r="L6148" t="str">
            <v>RO</v>
          </cell>
        </row>
        <row r="6149">
          <cell r="A6149" t="str">
            <v>MSW</v>
          </cell>
          <cell r="D6149">
            <v>4</v>
          </cell>
          <cell r="G6149">
            <v>1.1200000000000001</v>
          </cell>
          <cell r="J6149">
            <v>25</v>
          </cell>
          <cell r="L6149" t="str">
            <v>RO</v>
          </cell>
        </row>
        <row r="6150">
          <cell r="A6150" t="str">
            <v>MSW</v>
          </cell>
          <cell r="D6150">
            <v>4</v>
          </cell>
          <cell r="G6150">
            <v>1.38</v>
          </cell>
          <cell r="J6150">
            <v>25</v>
          </cell>
          <cell r="L6150" t="str">
            <v>RO</v>
          </cell>
        </row>
        <row r="6151">
          <cell r="A6151" t="str">
            <v>MSW</v>
          </cell>
          <cell r="D6151">
            <v>4</v>
          </cell>
          <cell r="G6151">
            <v>0.86</v>
          </cell>
          <cell r="J6151">
            <v>25</v>
          </cell>
          <cell r="L6151" t="str">
            <v>RO</v>
          </cell>
        </row>
        <row r="6152">
          <cell r="A6152" t="str">
            <v>MSW</v>
          </cell>
          <cell r="D6152">
            <v>4</v>
          </cell>
          <cell r="G6152">
            <v>1.29</v>
          </cell>
          <cell r="J6152">
            <v>25</v>
          </cell>
          <cell r="L6152" t="str">
            <v>RO</v>
          </cell>
        </row>
        <row r="6153">
          <cell r="A6153" t="str">
            <v>MSW</v>
          </cell>
          <cell r="D6153">
            <v>4</v>
          </cell>
          <cell r="G6153">
            <v>1.71</v>
          </cell>
          <cell r="J6153">
            <v>25</v>
          </cell>
          <cell r="L6153" t="str">
            <v>RO</v>
          </cell>
        </row>
        <row r="6154">
          <cell r="A6154" t="str">
            <v>MSW</v>
          </cell>
          <cell r="D6154">
            <v>4</v>
          </cell>
          <cell r="G6154">
            <v>0.99</v>
          </cell>
          <cell r="J6154">
            <v>25</v>
          </cell>
          <cell r="L6154" t="str">
            <v>RO</v>
          </cell>
        </row>
        <row r="6155">
          <cell r="A6155" t="str">
            <v>MSW</v>
          </cell>
          <cell r="D6155">
            <v>4</v>
          </cell>
          <cell r="G6155">
            <v>1.57</v>
          </cell>
          <cell r="J6155">
            <v>25</v>
          </cell>
          <cell r="L6155" t="str">
            <v>RO</v>
          </cell>
        </row>
        <row r="6156">
          <cell r="A6156" t="str">
            <v>MSW</v>
          </cell>
          <cell r="D6156">
            <v>4</v>
          </cell>
          <cell r="G6156">
            <v>1.63</v>
          </cell>
          <cell r="J6156">
            <v>25</v>
          </cell>
          <cell r="L6156" t="str">
            <v>RO</v>
          </cell>
        </row>
        <row r="6157">
          <cell r="A6157" t="str">
            <v>MSW</v>
          </cell>
          <cell r="D6157">
            <v>5</v>
          </cell>
          <cell r="G6157">
            <v>1.28</v>
          </cell>
          <cell r="J6157">
            <v>25</v>
          </cell>
          <cell r="L6157" t="str">
            <v>RO</v>
          </cell>
        </row>
        <row r="6158">
          <cell r="A6158" t="str">
            <v>MSW</v>
          </cell>
          <cell r="D6158">
            <v>5</v>
          </cell>
          <cell r="G6158">
            <v>1.02</v>
          </cell>
          <cell r="J6158">
            <v>25</v>
          </cell>
          <cell r="L6158" t="str">
            <v>RO</v>
          </cell>
        </row>
        <row r="6159">
          <cell r="A6159" t="str">
            <v>MSW</v>
          </cell>
          <cell r="D6159">
            <v>5</v>
          </cell>
          <cell r="G6159">
            <v>0.95</v>
          </cell>
          <cell r="J6159">
            <v>25</v>
          </cell>
          <cell r="L6159" t="str">
            <v>RO</v>
          </cell>
        </row>
        <row r="6160">
          <cell r="A6160" t="str">
            <v>MSW</v>
          </cell>
          <cell r="D6160">
            <v>5</v>
          </cell>
          <cell r="G6160">
            <v>1.51</v>
          </cell>
          <cell r="J6160">
            <v>25</v>
          </cell>
          <cell r="L6160" t="str">
            <v>RO</v>
          </cell>
        </row>
        <row r="6161">
          <cell r="A6161" t="str">
            <v>MSW</v>
          </cell>
          <cell r="D6161">
            <v>5</v>
          </cell>
          <cell r="G6161">
            <v>0.54</v>
          </cell>
          <cell r="J6161">
            <v>25</v>
          </cell>
          <cell r="L6161" t="str">
            <v>RO</v>
          </cell>
        </row>
        <row r="6162">
          <cell r="A6162" t="str">
            <v>MSW</v>
          </cell>
          <cell r="D6162">
            <v>5</v>
          </cell>
          <cell r="G6162">
            <v>1.06</v>
          </cell>
          <cell r="J6162">
            <v>25</v>
          </cell>
          <cell r="L6162" t="str">
            <v>RO</v>
          </cell>
        </row>
        <row r="6163">
          <cell r="A6163" t="str">
            <v>MSW</v>
          </cell>
          <cell r="D6163">
            <v>5</v>
          </cell>
          <cell r="G6163">
            <v>1.76</v>
          </cell>
          <cell r="J6163">
            <v>25</v>
          </cell>
          <cell r="L6163" t="str">
            <v>RO</v>
          </cell>
        </row>
        <row r="6164">
          <cell r="A6164" t="str">
            <v>MSW</v>
          </cell>
          <cell r="D6164">
            <v>5</v>
          </cell>
          <cell r="G6164">
            <v>1.54</v>
          </cell>
          <cell r="J6164">
            <v>25</v>
          </cell>
          <cell r="L6164" t="str">
            <v>RO</v>
          </cell>
        </row>
        <row r="6165">
          <cell r="A6165" t="str">
            <v>MSW</v>
          </cell>
          <cell r="D6165">
            <v>5</v>
          </cell>
          <cell r="G6165">
            <v>0.68</v>
          </cell>
          <cell r="J6165">
            <v>25</v>
          </cell>
          <cell r="L6165" t="str">
            <v>RO</v>
          </cell>
        </row>
        <row r="6166">
          <cell r="A6166" t="str">
            <v>MSW</v>
          </cell>
          <cell r="D6166">
            <v>5</v>
          </cell>
          <cell r="G6166">
            <v>0.88</v>
          </cell>
          <cell r="J6166">
            <v>25</v>
          </cell>
          <cell r="L6166" t="str">
            <v>RO</v>
          </cell>
        </row>
        <row r="6167">
          <cell r="A6167" t="str">
            <v>MSW</v>
          </cell>
          <cell r="D6167">
            <v>5</v>
          </cell>
          <cell r="G6167">
            <v>1.71</v>
          </cell>
          <cell r="J6167">
            <v>25</v>
          </cell>
          <cell r="L6167" t="str">
            <v>RO</v>
          </cell>
        </row>
        <row r="6168">
          <cell r="A6168" t="str">
            <v>MSW</v>
          </cell>
          <cell r="D6168">
            <v>5</v>
          </cell>
          <cell r="G6168">
            <v>1.52</v>
          </cell>
          <cell r="J6168">
            <v>25</v>
          </cell>
          <cell r="L6168" t="str">
            <v>RO</v>
          </cell>
        </row>
        <row r="6169">
          <cell r="A6169" t="str">
            <v>MSW</v>
          </cell>
          <cell r="D6169">
            <v>5</v>
          </cell>
          <cell r="G6169">
            <v>1.27</v>
          </cell>
          <cell r="J6169">
            <v>25</v>
          </cell>
          <cell r="L6169" t="str">
            <v>RO</v>
          </cell>
        </row>
        <row r="6170">
          <cell r="A6170" t="str">
            <v>MSW</v>
          </cell>
          <cell r="D6170">
            <v>6</v>
          </cell>
          <cell r="G6170">
            <v>2.4</v>
          </cell>
          <cell r="J6170">
            <v>25</v>
          </cell>
          <cell r="L6170" t="str">
            <v>RO</v>
          </cell>
        </row>
        <row r="6171">
          <cell r="A6171" t="str">
            <v>MSW</v>
          </cell>
          <cell r="D6171">
            <v>6</v>
          </cell>
          <cell r="G6171">
            <v>1.84</v>
          </cell>
          <cell r="J6171">
            <v>25</v>
          </cell>
          <cell r="L6171" t="str">
            <v>RO</v>
          </cell>
        </row>
        <row r="6172">
          <cell r="A6172" t="str">
            <v>MSW</v>
          </cell>
          <cell r="D6172">
            <v>6</v>
          </cell>
          <cell r="G6172">
            <v>1.6</v>
          </cell>
          <cell r="J6172">
            <v>25</v>
          </cell>
          <cell r="L6172" t="str">
            <v>RO</v>
          </cell>
        </row>
        <row r="6173">
          <cell r="A6173" t="str">
            <v>MSW</v>
          </cell>
          <cell r="D6173">
            <v>6</v>
          </cell>
          <cell r="G6173">
            <v>1.92</v>
          </cell>
          <cell r="J6173">
            <v>25</v>
          </cell>
          <cell r="L6173" t="str">
            <v>RO</v>
          </cell>
        </row>
        <row r="6174">
          <cell r="A6174" t="str">
            <v>MSW</v>
          </cell>
          <cell r="D6174">
            <v>6</v>
          </cell>
          <cell r="G6174">
            <v>1.68</v>
          </cell>
          <cell r="J6174">
            <v>25</v>
          </cell>
          <cell r="L6174" t="str">
            <v>RO</v>
          </cell>
        </row>
        <row r="6175">
          <cell r="A6175" t="str">
            <v>MSW</v>
          </cell>
          <cell r="D6175">
            <v>6</v>
          </cell>
          <cell r="G6175">
            <v>1.78</v>
          </cell>
          <cell r="J6175">
            <v>25</v>
          </cell>
          <cell r="L6175" t="str">
            <v>RO</v>
          </cell>
        </row>
        <row r="6176">
          <cell r="A6176" t="str">
            <v>MSW</v>
          </cell>
          <cell r="D6176">
            <v>6</v>
          </cell>
          <cell r="G6176">
            <v>1.26</v>
          </cell>
          <cell r="J6176">
            <v>25</v>
          </cell>
          <cell r="L6176" t="str">
            <v>RO</v>
          </cell>
        </row>
        <row r="6177">
          <cell r="A6177" t="str">
            <v>MSW</v>
          </cell>
          <cell r="D6177">
            <v>6</v>
          </cell>
          <cell r="G6177">
            <v>1.44</v>
          </cell>
          <cell r="J6177">
            <v>25</v>
          </cell>
          <cell r="L6177" t="str">
            <v>RO</v>
          </cell>
        </row>
        <row r="6178">
          <cell r="A6178" t="str">
            <v>MSW</v>
          </cell>
          <cell r="D6178">
            <v>6</v>
          </cell>
          <cell r="G6178">
            <v>1.28</v>
          </cell>
          <cell r="J6178">
            <v>25</v>
          </cell>
          <cell r="L6178" t="str">
            <v>RO</v>
          </cell>
        </row>
        <row r="6179">
          <cell r="A6179" t="str">
            <v>MSW</v>
          </cell>
          <cell r="D6179">
            <v>6</v>
          </cell>
          <cell r="G6179">
            <v>1.74</v>
          </cell>
          <cell r="J6179">
            <v>25</v>
          </cell>
          <cell r="L6179" t="str">
            <v>RO</v>
          </cell>
        </row>
        <row r="6180">
          <cell r="A6180" t="str">
            <v>MSW</v>
          </cell>
          <cell r="D6180">
            <v>6</v>
          </cell>
          <cell r="G6180">
            <v>1.59</v>
          </cell>
          <cell r="J6180">
            <v>25</v>
          </cell>
          <cell r="L6180" t="str">
            <v>RO</v>
          </cell>
        </row>
        <row r="6181">
          <cell r="A6181" t="str">
            <v>MSW</v>
          </cell>
          <cell r="D6181">
            <v>6</v>
          </cell>
          <cell r="G6181">
            <v>1.1499999999999999</v>
          </cell>
          <cell r="J6181">
            <v>25</v>
          </cell>
          <cell r="L6181" t="str">
            <v>RO</v>
          </cell>
        </row>
        <row r="6182">
          <cell r="A6182" t="str">
            <v>MSW</v>
          </cell>
          <cell r="D6182">
            <v>7</v>
          </cell>
          <cell r="G6182">
            <v>1.49</v>
          </cell>
          <cell r="J6182">
            <v>25</v>
          </cell>
          <cell r="L6182" t="str">
            <v>RO</v>
          </cell>
        </row>
        <row r="6183">
          <cell r="A6183" t="str">
            <v>MSW</v>
          </cell>
          <cell r="D6183">
            <v>7</v>
          </cell>
          <cell r="G6183">
            <v>0.89</v>
          </cell>
          <cell r="J6183">
            <v>25</v>
          </cell>
          <cell r="L6183" t="str">
            <v>RO</v>
          </cell>
        </row>
        <row r="6184">
          <cell r="A6184" t="str">
            <v>MSW</v>
          </cell>
          <cell r="D6184">
            <v>7</v>
          </cell>
          <cell r="G6184">
            <v>1.8</v>
          </cell>
          <cell r="J6184">
            <v>25</v>
          </cell>
          <cell r="L6184" t="str">
            <v>RO</v>
          </cell>
        </row>
        <row r="6185">
          <cell r="A6185" t="str">
            <v>MSW</v>
          </cell>
          <cell r="D6185">
            <v>7</v>
          </cell>
          <cell r="G6185">
            <v>1.43</v>
          </cell>
          <cell r="J6185">
            <v>25</v>
          </cell>
          <cell r="L6185" t="str">
            <v>RO</v>
          </cell>
        </row>
        <row r="6186">
          <cell r="A6186" t="str">
            <v>MSW</v>
          </cell>
          <cell r="D6186">
            <v>7</v>
          </cell>
          <cell r="G6186">
            <v>2.04</v>
          </cell>
          <cell r="J6186">
            <v>25</v>
          </cell>
          <cell r="L6186" t="str">
            <v>RO</v>
          </cell>
        </row>
        <row r="6187">
          <cell r="A6187" t="str">
            <v>RCY</v>
          </cell>
          <cell r="D6187">
            <v>7</v>
          </cell>
          <cell r="G6187">
            <v>1.84</v>
          </cell>
          <cell r="J6187">
            <v>25</v>
          </cell>
          <cell r="L6187" t="str">
            <v>RO</v>
          </cell>
        </row>
        <row r="6188">
          <cell r="A6188" t="str">
            <v>MSW</v>
          </cell>
          <cell r="D6188">
            <v>7</v>
          </cell>
          <cell r="G6188">
            <v>2.64</v>
          </cell>
          <cell r="J6188">
            <v>25</v>
          </cell>
          <cell r="L6188" t="str">
            <v>RO</v>
          </cell>
        </row>
        <row r="6189">
          <cell r="A6189" t="str">
            <v>MSW</v>
          </cell>
          <cell r="D6189">
            <v>7</v>
          </cell>
          <cell r="G6189">
            <v>1.51</v>
          </cell>
          <cell r="J6189">
            <v>25</v>
          </cell>
          <cell r="L6189" t="str">
            <v>RO</v>
          </cell>
        </row>
        <row r="6190">
          <cell r="A6190" t="str">
            <v>MSW</v>
          </cell>
          <cell r="D6190">
            <v>7</v>
          </cell>
          <cell r="G6190">
            <v>1.82</v>
          </cell>
          <cell r="J6190">
            <v>25</v>
          </cell>
          <cell r="L6190" t="str">
            <v>RO</v>
          </cell>
        </row>
        <row r="6191">
          <cell r="A6191" t="str">
            <v>MSW</v>
          </cell>
          <cell r="D6191">
            <v>7</v>
          </cell>
          <cell r="G6191">
            <v>1.0900000000000001</v>
          </cell>
          <cell r="J6191">
            <v>25</v>
          </cell>
          <cell r="L6191" t="str">
            <v>RO</v>
          </cell>
        </row>
        <row r="6192">
          <cell r="A6192" t="str">
            <v>MSW</v>
          </cell>
          <cell r="D6192">
            <v>7</v>
          </cell>
          <cell r="G6192">
            <v>1.96</v>
          </cell>
          <cell r="J6192">
            <v>25</v>
          </cell>
          <cell r="L6192" t="str">
            <v>RO</v>
          </cell>
        </row>
        <row r="6193">
          <cell r="A6193" t="str">
            <v>MSW</v>
          </cell>
          <cell r="D6193">
            <v>7</v>
          </cell>
          <cell r="G6193">
            <v>2</v>
          </cell>
          <cell r="J6193">
            <v>25</v>
          </cell>
          <cell r="L6193" t="str">
            <v>RO</v>
          </cell>
        </row>
        <row r="6194">
          <cell r="A6194" t="str">
            <v>MSW</v>
          </cell>
          <cell r="D6194">
            <v>7</v>
          </cell>
          <cell r="G6194">
            <v>1.1399999999999999</v>
          </cell>
          <cell r="J6194">
            <v>25</v>
          </cell>
          <cell r="L6194" t="str">
            <v>RO</v>
          </cell>
        </row>
        <row r="6195">
          <cell r="A6195" t="str">
            <v>MSW</v>
          </cell>
          <cell r="D6195">
            <v>8</v>
          </cell>
          <cell r="G6195">
            <v>1.03</v>
          </cell>
          <cell r="J6195">
            <v>25</v>
          </cell>
          <cell r="L6195" t="str">
            <v>RO</v>
          </cell>
        </row>
        <row r="6196">
          <cell r="A6196" t="str">
            <v>MSW</v>
          </cell>
          <cell r="D6196">
            <v>8</v>
          </cell>
          <cell r="G6196">
            <v>1.83</v>
          </cell>
          <cell r="J6196">
            <v>25</v>
          </cell>
          <cell r="L6196" t="str">
            <v>RO</v>
          </cell>
        </row>
        <row r="6197">
          <cell r="A6197" t="str">
            <v>MSW</v>
          </cell>
          <cell r="D6197">
            <v>8</v>
          </cell>
          <cell r="G6197">
            <v>1.91</v>
          </cell>
          <cell r="J6197">
            <v>25</v>
          </cell>
          <cell r="L6197" t="str">
            <v>RO</v>
          </cell>
        </row>
        <row r="6198">
          <cell r="A6198" t="str">
            <v>MSW</v>
          </cell>
          <cell r="D6198">
            <v>8</v>
          </cell>
          <cell r="G6198">
            <v>1.53</v>
          </cell>
          <cell r="J6198">
            <v>25</v>
          </cell>
          <cell r="L6198" t="str">
            <v>RO</v>
          </cell>
        </row>
        <row r="6199">
          <cell r="A6199" t="str">
            <v>MSW</v>
          </cell>
          <cell r="D6199">
            <v>8</v>
          </cell>
          <cell r="G6199">
            <v>1.68</v>
          </cell>
          <cell r="J6199">
            <v>25</v>
          </cell>
          <cell r="L6199" t="str">
            <v>RO</v>
          </cell>
        </row>
        <row r="6200">
          <cell r="A6200" t="str">
            <v>MSW</v>
          </cell>
          <cell r="D6200">
            <v>8</v>
          </cell>
          <cell r="G6200">
            <v>1.69</v>
          </cell>
          <cell r="J6200">
            <v>25</v>
          </cell>
          <cell r="L6200" t="str">
            <v>RO</v>
          </cell>
        </row>
        <row r="6201">
          <cell r="A6201" t="str">
            <v>MSW</v>
          </cell>
          <cell r="D6201">
            <v>8</v>
          </cell>
          <cell r="G6201">
            <v>1.62</v>
          </cell>
          <cell r="J6201">
            <v>25</v>
          </cell>
          <cell r="L6201" t="str">
            <v>RO</v>
          </cell>
        </row>
        <row r="6202">
          <cell r="A6202" t="str">
            <v>MSW</v>
          </cell>
          <cell r="D6202">
            <v>8</v>
          </cell>
          <cell r="G6202">
            <v>1.96</v>
          </cell>
          <cell r="J6202">
            <v>25</v>
          </cell>
          <cell r="L6202" t="str">
            <v>RO</v>
          </cell>
        </row>
        <row r="6203">
          <cell r="A6203" t="str">
            <v>MSW</v>
          </cell>
          <cell r="D6203">
            <v>8</v>
          </cell>
          <cell r="G6203">
            <v>1.6</v>
          </cell>
          <cell r="J6203">
            <v>25</v>
          </cell>
          <cell r="L6203" t="str">
            <v>RO</v>
          </cell>
        </row>
        <row r="6204">
          <cell r="A6204" t="str">
            <v>MSW</v>
          </cell>
          <cell r="D6204">
            <v>8</v>
          </cell>
          <cell r="G6204">
            <v>1.66</v>
          </cell>
          <cell r="J6204">
            <v>25</v>
          </cell>
          <cell r="L6204" t="str">
            <v>RO</v>
          </cell>
        </row>
        <row r="6205">
          <cell r="A6205" t="str">
            <v>MSW</v>
          </cell>
          <cell r="D6205">
            <v>8</v>
          </cell>
          <cell r="G6205">
            <v>1.1399999999999999</v>
          </cell>
          <cell r="J6205">
            <v>25</v>
          </cell>
          <cell r="L6205" t="str">
            <v>RO</v>
          </cell>
        </row>
        <row r="6206">
          <cell r="A6206" t="str">
            <v>MSW</v>
          </cell>
          <cell r="D6206">
            <v>8</v>
          </cell>
          <cell r="G6206">
            <v>2.4</v>
          </cell>
          <cell r="J6206">
            <v>25</v>
          </cell>
          <cell r="L6206" t="str">
            <v>RO</v>
          </cell>
        </row>
        <row r="6207">
          <cell r="A6207" t="str">
            <v>MSW</v>
          </cell>
          <cell r="D6207">
            <v>8</v>
          </cell>
          <cell r="G6207">
            <v>1.38</v>
          </cell>
          <cell r="J6207">
            <v>25</v>
          </cell>
          <cell r="L6207" t="str">
            <v>RO</v>
          </cell>
        </row>
        <row r="6208">
          <cell r="A6208" t="str">
            <v>MSW</v>
          </cell>
          <cell r="D6208">
            <v>9</v>
          </cell>
          <cell r="G6208">
            <v>1.95</v>
          </cell>
          <cell r="J6208">
            <v>25</v>
          </cell>
          <cell r="L6208" t="str">
            <v>RO</v>
          </cell>
        </row>
        <row r="6209">
          <cell r="A6209" t="str">
            <v>MSW</v>
          </cell>
          <cell r="D6209">
            <v>9</v>
          </cell>
          <cell r="G6209">
            <v>1.86</v>
          </cell>
          <cell r="J6209">
            <v>25</v>
          </cell>
          <cell r="L6209" t="str">
            <v>RO</v>
          </cell>
        </row>
        <row r="6210">
          <cell r="A6210" t="str">
            <v>MSW</v>
          </cell>
          <cell r="D6210">
            <v>9</v>
          </cell>
          <cell r="G6210">
            <v>0.51</v>
          </cell>
          <cell r="J6210">
            <v>25</v>
          </cell>
          <cell r="L6210" t="str">
            <v>RO</v>
          </cell>
        </row>
        <row r="6211">
          <cell r="A6211" t="str">
            <v>MSW</v>
          </cell>
          <cell r="D6211">
            <v>9</v>
          </cell>
          <cell r="G6211">
            <v>1.3</v>
          </cell>
          <cell r="J6211">
            <v>25</v>
          </cell>
          <cell r="L6211" t="str">
            <v>RO</v>
          </cell>
        </row>
        <row r="6212">
          <cell r="A6212" t="str">
            <v>MSW</v>
          </cell>
          <cell r="D6212">
            <v>9</v>
          </cell>
          <cell r="G6212">
            <v>1.23</v>
          </cell>
          <cell r="J6212">
            <v>25</v>
          </cell>
          <cell r="L6212" t="str">
            <v>RO</v>
          </cell>
        </row>
        <row r="6213">
          <cell r="A6213" t="str">
            <v>MSW</v>
          </cell>
          <cell r="D6213">
            <v>9</v>
          </cell>
          <cell r="G6213">
            <v>2.71</v>
          </cell>
          <cell r="J6213">
            <v>25</v>
          </cell>
          <cell r="L6213" t="str">
            <v>RO</v>
          </cell>
        </row>
        <row r="6214">
          <cell r="A6214" t="str">
            <v>MSW</v>
          </cell>
          <cell r="D6214">
            <v>9</v>
          </cell>
          <cell r="G6214">
            <v>1.82</v>
          </cell>
          <cell r="J6214">
            <v>25</v>
          </cell>
          <cell r="L6214" t="str">
            <v>RO</v>
          </cell>
        </row>
        <row r="6215">
          <cell r="A6215" t="str">
            <v>MSW</v>
          </cell>
          <cell r="D6215">
            <v>9</v>
          </cell>
          <cell r="G6215">
            <v>0.39</v>
          </cell>
          <cell r="J6215">
            <v>25</v>
          </cell>
          <cell r="L6215" t="str">
            <v>RO</v>
          </cell>
        </row>
        <row r="6216">
          <cell r="A6216" t="str">
            <v>MSW</v>
          </cell>
          <cell r="D6216">
            <v>9</v>
          </cell>
          <cell r="G6216">
            <v>2.38</v>
          </cell>
          <cell r="J6216">
            <v>25</v>
          </cell>
          <cell r="L6216" t="str">
            <v>RO</v>
          </cell>
        </row>
        <row r="6217">
          <cell r="A6217" t="str">
            <v>MSW</v>
          </cell>
          <cell r="D6217">
            <v>9</v>
          </cell>
          <cell r="G6217">
            <v>1.56</v>
          </cell>
          <cell r="J6217">
            <v>25</v>
          </cell>
          <cell r="L6217" t="str">
            <v>RO</v>
          </cell>
        </row>
        <row r="6218">
          <cell r="A6218" t="str">
            <v>MSW</v>
          </cell>
          <cell r="D6218">
            <v>9</v>
          </cell>
          <cell r="G6218">
            <v>1.28</v>
          </cell>
          <cell r="J6218">
            <v>25</v>
          </cell>
          <cell r="L6218" t="str">
            <v>RO</v>
          </cell>
        </row>
        <row r="6219">
          <cell r="A6219" t="str">
            <v>MSW</v>
          </cell>
          <cell r="D6219">
            <v>9</v>
          </cell>
          <cell r="G6219">
            <v>1.98</v>
          </cell>
          <cell r="J6219">
            <v>25</v>
          </cell>
          <cell r="L6219" t="str">
            <v>RO</v>
          </cell>
        </row>
        <row r="6220">
          <cell r="A6220" t="str">
            <v>MSW</v>
          </cell>
          <cell r="D6220">
            <v>9</v>
          </cell>
          <cell r="G6220">
            <v>2.0099999999999998</v>
          </cell>
          <cell r="J6220">
            <v>25</v>
          </cell>
          <cell r="L6220" t="str">
            <v>RO</v>
          </cell>
        </row>
        <row r="6221">
          <cell r="A6221" t="str">
            <v>MSW</v>
          </cell>
          <cell r="D6221">
            <v>10</v>
          </cell>
          <cell r="G6221">
            <v>1.41</v>
          </cell>
          <cell r="J6221">
            <v>25</v>
          </cell>
          <cell r="L6221" t="str">
            <v>RO</v>
          </cell>
        </row>
        <row r="6222">
          <cell r="A6222" t="str">
            <v>MSW</v>
          </cell>
          <cell r="D6222">
            <v>10</v>
          </cell>
          <cell r="G6222">
            <v>2.54</v>
          </cell>
          <cell r="J6222">
            <v>25</v>
          </cell>
          <cell r="L6222" t="str">
            <v>RO</v>
          </cell>
        </row>
        <row r="6223">
          <cell r="A6223" t="str">
            <v>MSW</v>
          </cell>
          <cell r="D6223">
            <v>10</v>
          </cell>
          <cell r="G6223">
            <v>2.35</v>
          </cell>
          <cell r="J6223">
            <v>25</v>
          </cell>
          <cell r="L6223" t="str">
            <v>RO</v>
          </cell>
        </row>
        <row r="6224">
          <cell r="A6224" t="str">
            <v>MSW</v>
          </cell>
          <cell r="D6224">
            <v>10</v>
          </cell>
          <cell r="G6224">
            <v>1.98</v>
          </cell>
          <cell r="J6224">
            <v>25</v>
          </cell>
          <cell r="L6224" t="str">
            <v>RO</v>
          </cell>
        </row>
        <row r="6225">
          <cell r="A6225" t="str">
            <v>MSW</v>
          </cell>
          <cell r="D6225">
            <v>10</v>
          </cell>
          <cell r="G6225">
            <v>2.37</v>
          </cell>
          <cell r="J6225">
            <v>25</v>
          </cell>
          <cell r="L6225" t="str">
            <v>RO</v>
          </cell>
        </row>
        <row r="6226">
          <cell r="A6226" t="str">
            <v>MSW</v>
          </cell>
          <cell r="D6226">
            <v>10</v>
          </cell>
          <cell r="G6226">
            <v>2.14</v>
          </cell>
          <cell r="J6226">
            <v>25</v>
          </cell>
          <cell r="L6226" t="str">
            <v>RO</v>
          </cell>
        </row>
        <row r="6227">
          <cell r="A6227" t="str">
            <v>MSW</v>
          </cell>
          <cell r="D6227">
            <v>10</v>
          </cell>
          <cell r="G6227">
            <v>1.62</v>
          </cell>
          <cell r="J6227">
            <v>25</v>
          </cell>
          <cell r="L6227" t="str">
            <v>RO</v>
          </cell>
        </row>
        <row r="6228">
          <cell r="A6228" t="str">
            <v>MSW</v>
          </cell>
          <cell r="D6228">
            <v>10</v>
          </cell>
          <cell r="G6228">
            <v>1.0900000000000001</v>
          </cell>
          <cell r="J6228">
            <v>25</v>
          </cell>
          <cell r="L6228" t="str">
            <v>RO</v>
          </cell>
        </row>
        <row r="6229">
          <cell r="A6229" t="str">
            <v>MSW</v>
          </cell>
          <cell r="D6229">
            <v>10</v>
          </cell>
          <cell r="G6229">
            <v>1.58</v>
          </cell>
          <cell r="J6229">
            <v>25</v>
          </cell>
          <cell r="L6229" t="str">
            <v>RO</v>
          </cell>
        </row>
        <row r="6230">
          <cell r="A6230" t="str">
            <v>MSW</v>
          </cell>
          <cell r="D6230">
            <v>10</v>
          </cell>
          <cell r="G6230">
            <v>1.43</v>
          </cell>
          <cell r="J6230">
            <v>25</v>
          </cell>
          <cell r="L6230" t="str">
            <v>RO</v>
          </cell>
        </row>
        <row r="6231">
          <cell r="A6231" t="str">
            <v>MSW</v>
          </cell>
          <cell r="D6231">
            <v>10</v>
          </cell>
          <cell r="G6231">
            <v>1.5</v>
          </cell>
          <cell r="J6231">
            <v>25</v>
          </cell>
          <cell r="L6231" t="str">
            <v>RO</v>
          </cell>
        </row>
        <row r="6232">
          <cell r="A6232" t="str">
            <v>MSW</v>
          </cell>
          <cell r="D6232">
            <v>10</v>
          </cell>
          <cell r="G6232">
            <v>0.79</v>
          </cell>
          <cell r="J6232">
            <v>25</v>
          </cell>
          <cell r="L6232" t="str">
            <v>RO</v>
          </cell>
        </row>
        <row r="6233">
          <cell r="A6233" t="str">
            <v>MSW</v>
          </cell>
          <cell r="D6233">
            <v>10</v>
          </cell>
          <cell r="G6233">
            <v>1.56</v>
          </cell>
          <cell r="J6233">
            <v>25</v>
          </cell>
          <cell r="L6233" t="str">
            <v>RO</v>
          </cell>
        </row>
        <row r="6234">
          <cell r="A6234" t="str">
            <v>MSW</v>
          </cell>
          <cell r="D6234">
            <v>10</v>
          </cell>
          <cell r="G6234">
            <v>1.34</v>
          </cell>
          <cell r="J6234">
            <v>25</v>
          </cell>
          <cell r="L6234" t="str">
            <v>RO</v>
          </cell>
        </row>
        <row r="6235">
          <cell r="A6235" t="str">
            <v>MSW</v>
          </cell>
          <cell r="D6235">
            <v>10</v>
          </cell>
          <cell r="G6235">
            <v>1.62</v>
          </cell>
          <cell r="J6235">
            <v>25</v>
          </cell>
          <cell r="L6235" t="str">
            <v>RO</v>
          </cell>
        </row>
        <row r="6236">
          <cell r="A6236" t="str">
            <v>MSW</v>
          </cell>
          <cell r="D6236">
            <v>10</v>
          </cell>
          <cell r="G6236">
            <v>0.97</v>
          </cell>
          <cell r="J6236">
            <v>25</v>
          </cell>
          <cell r="L6236" t="str">
            <v>RO</v>
          </cell>
        </row>
        <row r="6237">
          <cell r="A6237" t="str">
            <v>MSW</v>
          </cell>
          <cell r="D6237">
            <v>10</v>
          </cell>
          <cell r="G6237">
            <v>1.72</v>
          </cell>
          <cell r="J6237">
            <v>25</v>
          </cell>
          <cell r="L6237" t="str">
            <v>RO</v>
          </cell>
        </row>
        <row r="6238">
          <cell r="A6238" t="str">
            <v>MSW</v>
          </cell>
          <cell r="D6238">
            <v>11</v>
          </cell>
          <cell r="G6238">
            <v>1.27</v>
          </cell>
          <cell r="J6238">
            <v>25</v>
          </cell>
          <cell r="L6238" t="str">
            <v>RO</v>
          </cell>
        </row>
        <row r="6239">
          <cell r="A6239" t="str">
            <v>MSW</v>
          </cell>
          <cell r="D6239">
            <v>11</v>
          </cell>
          <cell r="G6239">
            <v>1.2</v>
          </cell>
          <cell r="J6239">
            <v>25</v>
          </cell>
          <cell r="L6239" t="str">
            <v>RO</v>
          </cell>
        </row>
        <row r="6240">
          <cell r="A6240" t="str">
            <v>MSW</v>
          </cell>
          <cell r="D6240">
            <v>11</v>
          </cell>
          <cell r="G6240">
            <v>1.54</v>
          </cell>
          <cell r="J6240">
            <v>25</v>
          </cell>
          <cell r="L6240" t="str">
            <v>RO</v>
          </cell>
        </row>
        <row r="6241">
          <cell r="A6241" t="str">
            <v>MSW</v>
          </cell>
          <cell r="D6241">
            <v>11</v>
          </cell>
          <cell r="G6241">
            <v>0.61</v>
          </cell>
          <cell r="J6241">
            <v>25</v>
          </cell>
          <cell r="L6241" t="str">
            <v>RO</v>
          </cell>
        </row>
        <row r="6242">
          <cell r="A6242" t="str">
            <v>MSW</v>
          </cell>
          <cell r="D6242">
            <v>11</v>
          </cell>
          <cell r="G6242">
            <v>2.38</v>
          </cell>
          <cell r="J6242">
            <v>25</v>
          </cell>
          <cell r="L6242" t="str">
            <v>RO</v>
          </cell>
        </row>
        <row r="6243">
          <cell r="A6243" t="str">
            <v>MSW</v>
          </cell>
          <cell r="D6243">
            <v>11</v>
          </cell>
          <cell r="G6243">
            <v>1.1200000000000001</v>
          </cell>
          <cell r="J6243">
            <v>25</v>
          </cell>
          <cell r="L6243" t="str">
            <v>RO</v>
          </cell>
        </row>
        <row r="6244">
          <cell r="A6244" t="str">
            <v>MSW</v>
          </cell>
          <cell r="D6244">
            <v>11</v>
          </cell>
          <cell r="G6244">
            <v>0.79</v>
          </cell>
          <cell r="J6244">
            <v>25</v>
          </cell>
          <cell r="L6244" t="str">
            <v>RO</v>
          </cell>
        </row>
        <row r="6245">
          <cell r="A6245" t="str">
            <v>MSW</v>
          </cell>
          <cell r="D6245">
            <v>11</v>
          </cell>
          <cell r="G6245">
            <v>1.42</v>
          </cell>
          <cell r="J6245">
            <v>25</v>
          </cell>
          <cell r="L6245" t="str">
            <v>RO</v>
          </cell>
        </row>
        <row r="6246">
          <cell r="A6246" t="str">
            <v>MSW</v>
          </cell>
          <cell r="D6246">
            <v>11</v>
          </cell>
          <cell r="G6246">
            <v>0.64</v>
          </cell>
          <cell r="J6246">
            <v>25</v>
          </cell>
          <cell r="L6246" t="str">
            <v>RO</v>
          </cell>
        </row>
        <row r="6247">
          <cell r="A6247" t="str">
            <v>MSW</v>
          </cell>
          <cell r="D6247">
            <v>11</v>
          </cell>
          <cell r="G6247">
            <v>1.76</v>
          </cell>
          <cell r="J6247">
            <v>25</v>
          </cell>
          <cell r="L6247" t="str">
            <v>RO</v>
          </cell>
        </row>
        <row r="6248">
          <cell r="A6248" t="str">
            <v>MSW</v>
          </cell>
          <cell r="D6248">
            <v>11</v>
          </cell>
          <cell r="G6248">
            <v>2.41</v>
          </cell>
          <cell r="J6248">
            <v>25</v>
          </cell>
          <cell r="L6248" t="str">
            <v>RO</v>
          </cell>
        </row>
        <row r="6249">
          <cell r="A6249" t="str">
            <v>MSW</v>
          </cell>
          <cell r="D6249">
            <v>11</v>
          </cell>
          <cell r="G6249">
            <v>1.05</v>
          </cell>
          <cell r="J6249">
            <v>25</v>
          </cell>
          <cell r="L6249" t="str">
            <v>RO</v>
          </cell>
        </row>
        <row r="6250">
          <cell r="A6250" t="str">
            <v>MSW</v>
          </cell>
          <cell r="D6250">
            <v>11</v>
          </cell>
          <cell r="G6250">
            <v>1.61</v>
          </cell>
          <cell r="J6250">
            <v>25</v>
          </cell>
          <cell r="L6250" t="str">
            <v>RO</v>
          </cell>
        </row>
        <row r="6251">
          <cell r="A6251" t="str">
            <v>MSW</v>
          </cell>
          <cell r="D6251">
            <v>11</v>
          </cell>
          <cell r="G6251">
            <v>0.9</v>
          </cell>
          <cell r="J6251">
            <v>25</v>
          </cell>
          <cell r="L6251" t="str">
            <v>RO</v>
          </cell>
        </row>
        <row r="6252">
          <cell r="A6252" t="str">
            <v>MSW</v>
          </cell>
          <cell r="D6252">
            <v>11</v>
          </cell>
          <cell r="G6252">
            <v>1.6</v>
          </cell>
          <cell r="J6252">
            <v>25</v>
          </cell>
          <cell r="L6252" t="str">
            <v>RO</v>
          </cell>
        </row>
        <row r="6253">
          <cell r="A6253" t="str">
            <v>MSW</v>
          </cell>
          <cell r="D6253">
            <v>11</v>
          </cell>
          <cell r="G6253">
            <v>1.85</v>
          </cell>
          <cell r="J6253">
            <v>25</v>
          </cell>
          <cell r="L6253" t="str">
            <v>RO</v>
          </cell>
        </row>
        <row r="6254">
          <cell r="A6254" t="str">
            <v>MSW</v>
          </cell>
          <cell r="D6254">
            <v>11</v>
          </cell>
          <cell r="G6254">
            <v>0.91</v>
          </cell>
          <cell r="J6254">
            <v>25</v>
          </cell>
          <cell r="L6254" t="str">
            <v>RO</v>
          </cell>
        </row>
        <row r="6255">
          <cell r="A6255" t="str">
            <v>MSW</v>
          </cell>
          <cell r="D6255">
            <v>11</v>
          </cell>
          <cell r="G6255">
            <v>1.3</v>
          </cell>
          <cell r="J6255">
            <v>25</v>
          </cell>
          <cell r="L6255" t="str">
            <v>RO</v>
          </cell>
        </row>
        <row r="6256">
          <cell r="A6256" t="str">
            <v>MSW</v>
          </cell>
          <cell r="D6256">
            <v>11</v>
          </cell>
          <cell r="G6256">
            <v>0.61</v>
          </cell>
          <cell r="J6256">
            <v>25</v>
          </cell>
          <cell r="L6256" t="str">
            <v>RO</v>
          </cell>
        </row>
        <row r="6257">
          <cell r="A6257" t="str">
            <v>MSW</v>
          </cell>
          <cell r="D6257">
            <v>11</v>
          </cell>
          <cell r="G6257">
            <v>0.57999999999999996</v>
          </cell>
          <cell r="J6257">
            <v>25</v>
          </cell>
          <cell r="L6257" t="str">
            <v>RO</v>
          </cell>
        </row>
        <row r="6258">
          <cell r="A6258" t="str">
            <v>MSW</v>
          </cell>
          <cell r="D6258">
            <v>11</v>
          </cell>
          <cell r="G6258">
            <v>1.7</v>
          </cell>
          <cell r="J6258">
            <v>25</v>
          </cell>
          <cell r="L6258" t="str">
            <v>RO</v>
          </cell>
        </row>
        <row r="6259">
          <cell r="A6259" t="str">
            <v>MSW</v>
          </cell>
          <cell r="D6259">
            <v>11</v>
          </cell>
          <cell r="G6259">
            <v>1.38</v>
          </cell>
          <cell r="J6259">
            <v>25</v>
          </cell>
          <cell r="L6259" t="str">
            <v>RO</v>
          </cell>
        </row>
        <row r="6260">
          <cell r="A6260" t="str">
            <v>MSW</v>
          </cell>
          <cell r="D6260">
            <v>12</v>
          </cell>
          <cell r="G6260">
            <v>1.17</v>
          </cell>
          <cell r="J6260">
            <v>25</v>
          </cell>
          <cell r="L6260" t="str">
            <v>RO</v>
          </cell>
        </row>
        <row r="6261">
          <cell r="A6261" t="str">
            <v>MSW</v>
          </cell>
          <cell r="D6261">
            <v>12</v>
          </cell>
          <cell r="G6261">
            <v>1.02</v>
          </cell>
          <cell r="J6261">
            <v>25</v>
          </cell>
          <cell r="L6261" t="str">
            <v>RO</v>
          </cell>
        </row>
        <row r="6262">
          <cell r="A6262" t="str">
            <v>MSW</v>
          </cell>
          <cell r="D6262">
            <v>12</v>
          </cell>
          <cell r="G6262">
            <v>2.2200000000000002</v>
          </cell>
          <cell r="J6262">
            <v>25</v>
          </cell>
          <cell r="L6262" t="str">
            <v>RO</v>
          </cell>
        </row>
        <row r="6263">
          <cell r="A6263" t="str">
            <v>MSW</v>
          </cell>
          <cell r="D6263">
            <v>12</v>
          </cell>
          <cell r="G6263">
            <v>1.1200000000000001</v>
          </cell>
          <cell r="J6263">
            <v>25</v>
          </cell>
          <cell r="L6263" t="str">
            <v>RO</v>
          </cell>
        </row>
        <row r="6264">
          <cell r="A6264" t="str">
            <v>MSW</v>
          </cell>
          <cell r="D6264">
            <v>12</v>
          </cell>
          <cell r="G6264">
            <v>1.1299999999999999</v>
          </cell>
          <cell r="J6264">
            <v>25</v>
          </cell>
          <cell r="L6264" t="str">
            <v>RO</v>
          </cell>
        </row>
        <row r="6265">
          <cell r="A6265" t="str">
            <v>MSW</v>
          </cell>
          <cell r="D6265">
            <v>12</v>
          </cell>
          <cell r="G6265">
            <v>1.04</v>
          </cell>
          <cell r="J6265">
            <v>25</v>
          </cell>
          <cell r="L6265" t="str">
            <v>RO</v>
          </cell>
        </row>
        <row r="6266">
          <cell r="A6266" t="str">
            <v>MSW</v>
          </cell>
          <cell r="D6266">
            <v>12</v>
          </cell>
          <cell r="G6266">
            <v>1.42</v>
          </cell>
          <cell r="J6266">
            <v>25</v>
          </cell>
          <cell r="L6266" t="str">
            <v>RO</v>
          </cell>
        </row>
        <row r="6267">
          <cell r="A6267" t="str">
            <v>MSW</v>
          </cell>
          <cell r="D6267">
            <v>12</v>
          </cell>
          <cell r="G6267">
            <v>3.04</v>
          </cell>
          <cell r="J6267">
            <v>25</v>
          </cell>
          <cell r="L6267" t="str">
            <v>RO</v>
          </cell>
        </row>
        <row r="6268">
          <cell r="A6268" t="str">
            <v>MSW</v>
          </cell>
          <cell r="D6268">
            <v>12</v>
          </cell>
          <cell r="G6268">
            <v>1.46</v>
          </cell>
          <cell r="J6268">
            <v>25</v>
          </cell>
          <cell r="L6268" t="str">
            <v>RO</v>
          </cell>
        </row>
        <row r="6269">
          <cell r="A6269" t="str">
            <v>MSW</v>
          </cell>
          <cell r="D6269">
            <v>12</v>
          </cell>
          <cell r="G6269">
            <v>1.21</v>
          </cell>
          <cell r="J6269">
            <v>25</v>
          </cell>
          <cell r="L6269" t="str">
            <v>RO</v>
          </cell>
        </row>
        <row r="6270">
          <cell r="A6270" t="str">
            <v>MSW</v>
          </cell>
          <cell r="D6270">
            <v>12</v>
          </cell>
          <cell r="G6270">
            <v>1.52</v>
          </cell>
          <cell r="J6270">
            <v>25</v>
          </cell>
          <cell r="L6270" t="str">
            <v>RO</v>
          </cell>
        </row>
        <row r="6271">
          <cell r="A6271" t="str">
            <v>MSW</v>
          </cell>
          <cell r="D6271">
            <v>12</v>
          </cell>
          <cell r="G6271">
            <v>0.81</v>
          </cell>
          <cell r="J6271">
            <v>25</v>
          </cell>
          <cell r="L6271" t="str">
            <v>RO</v>
          </cell>
        </row>
        <row r="6272">
          <cell r="A6272" t="str">
            <v>MSW</v>
          </cell>
          <cell r="D6272">
            <v>12</v>
          </cell>
          <cell r="G6272">
            <v>1.72</v>
          </cell>
          <cell r="J6272">
            <v>25</v>
          </cell>
          <cell r="L6272" t="str">
            <v>RO</v>
          </cell>
        </row>
        <row r="6273">
          <cell r="A6273" t="str">
            <v>MSW</v>
          </cell>
          <cell r="D6273">
            <v>12</v>
          </cell>
          <cell r="G6273">
            <v>1.04</v>
          </cell>
          <cell r="J6273">
            <v>25</v>
          </cell>
          <cell r="L6273" t="str">
            <v>RO</v>
          </cell>
        </row>
        <row r="6274">
          <cell r="A6274" t="str">
            <v>MSW</v>
          </cell>
          <cell r="D6274">
            <v>12</v>
          </cell>
          <cell r="G6274">
            <v>2.64</v>
          </cell>
          <cell r="J6274">
            <v>25</v>
          </cell>
          <cell r="L6274" t="str">
            <v>RO</v>
          </cell>
        </row>
        <row r="6275">
          <cell r="A6275" t="str">
            <v>MSW</v>
          </cell>
          <cell r="D6275">
            <v>12</v>
          </cell>
          <cell r="G6275">
            <v>2.04</v>
          </cell>
          <cell r="J6275">
            <v>25</v>
          </cell>
          <cell r="L6275" t="str">
            <v>RO</v>
          </cell>
        </row>
        <row r="6276">
          <cell r="A6276" t="str">
            <v>MSW</v>
          </cell>
          <cell r="D6276">
            <v>12</v>
          </cell>
          <cell r="G6276">
            <v>1.17</v>
          </cell>
          <cell r="J6276">
            <v>25</v>
          </cell>
          <cell r="L6276" t="str">
            <v>RO</v>
          </cell>
        </row>
        <row r="6277">
          <cell r="A6277" t="str">
            <v>MSW</v>
          </cell>
          <cell r="D6277">
            <v>12</v>
          </cell>
          <cell r="G6277">
            <v>0.88</v>
          </cell>
          <cell r="J6277">
            <v>25</v>
          </cell>
          <cell r="L6277" t="str">
            <v>RO</v>
          </cell>
        </row>
        <row r="6278">
          <cell r="A6278" t="str">
            <v>RCY</v>
          </cell>
          <cell r="D6278">
            <v>2</v>
          </cell>
          <cell r="G6278">
            <v>3.87</v>
          </cell>
          <cell r="J6278" t="str">
            <v>7B</v>
          </cell>
          <cell r="L6278" t="str">
            <v>IR</v>
          </cell>
        </row>
        <row r="6279">
          <cell r="A6279" t="str">
            <v>RCY</v>
          </cell>
          <cell r="D6279">
            <v>1</v>
          </cell>
          <cell r="G6279">
            <v>3.79</v>
          </cell>
          <cell r="J6279" t="str">
            <v>7B</v>
          </cell>
          <cell r="L6279" t="str">
            <v>IR</v>
          </cell>
        </row>
        <row r="6280">
          <cell r="A6280" t="str">
            <v>RCY</v>
          </cell>
          <cell r="D6280">
            <v>2</v>
          </cell>
          <cell r="G6280">
            <v>3.11</v>
          </cell>
          <cell r="J6280" t="str">
            <v>7B</v>
          </cell>
          <cell r="L6280" t="str">
            <v>IR</v>
          </cell>
        </row>
        <row r="6281">
          <cell r="A6281" t="str">
            <v>RCY</v>
          </cell>
          <cell r="D6281">
            <v>3</v>
          </cell>
          <cell r="G6281">
            <v>2.41</v>
          </cell>
          <cell r="J6281" t="str">
            <v>7B</v>
          </cell>
          <cell r="L6281" t="str">
            <v>IR</v>
          </cell>
        </row>
        <row r="6282">
          <cell r="A6282" t="str">
            <v>RCY</v>
          </cell>
          <cell r="D6282">
            <v>4</v>
          </cell>
          <cell r="G6282">
            <v>4.13</v>
          </cell>
          <cell r="J6282" t="str">
            <v>7B</v>
          </cell>
          <cell r="L6282" t="str">
            <v>IR</v>
          </cell>
        </row>
        <row r="6283">
          <cell r="A6283" t="str">
            <v>RCY</v>
          </cell>
          <cell r="D6283">
            <v>4</v>
          </cell>
          <cell r="G6283">
            <v>1.76</v>
          </cell>
          <cell r="J6283" t="str">
            <v>7B</v>
          </cell>
          <cell r="L6283" t="str">
            <v>IR</v>
          </cell>
        </row>
        <row r="6284">
          <cell r="A6284" t="str">
            <v>RCY</v>
          </cell>
          <cell r="D6284">
            <v>6</v>
          </cell>
          <cell r="G6284">
            <v>2.2999999999999998</v>
          </cell>
          <cell r="J6284" t="str">
            <v>7B</v>
          </cell>
          <cell r="L6284" t="str">
            <v>IR</v>
          </cell>
        </row>
        <row r="6285">
          <cell r="A6285" t="str">
            <v>RCY</v>
          </cell>
          <cell r="D6285">
            <v>6</v>
          </cell>
          <cell r="G6285">
            <v>2.88</v>
          </cell>
          <cell r="J6285" t="str">
            <v>7B</v>
          </cell>
          <cell r="L6285" t="str">
            <v>IR</v>
          </cell>
        </row>
        <row r="6286">
          <cell r="A6286" t="str">
            <v>RCY</v>
          </cell>
          <cell r="D6286">
            <v>7</v>
          </cell>
          <cell r="G6286">
            <v>1.84</v>
          </cell>
          <cell r="J6286" t="str">
            <v>7B</v>
          </cell>
          <cell r="L6286" t="str">
            <v>IR</v>
          </cell>
        </row>
        <row r="6287">
          <cell r="A6287" t="str">
            <v>RCY</v>
          </cell>
          <cell r="D6287">
            <v>7</v>
          </cell>
          <cell r="G6287">
            <v>1.1200000000000001</v>
          </cell>
          <cell r="J6287" t="str">
            <v>7B</v>
          </cell>
          <cell r="L6287" t="str">
            <v>IR</v>
          </cell>
        </row>
        <row r="6288">
          <cell r="A6288" t="str">
            <v>RCY</v>
          </cell>
          <cell r="D6288">
            <v>8</v>
          </cell>
          <cell r="G6288">
            <v>2.08</v>
          </cell>
          <cell r="J6288" t="str">
            <v>7B</v>
          </cell>
          <cell r="L6288" t="str">
            <v>IR</v>
          </cell>
        </row>
        <row r="6289">
          <cell r="A6289" t="str">
            <v>RCY</v>
          </cell>
          <cell r="D6289">
            <v>9</v>
          </cell>
          <cell r="G6289">
            <v>1.67</v>
          </cell>
          <cell r="J6289" t="str">
            <v>7B</v>
          </cell>
          <cell r="L6289" t="str">
            <v>IR</v>
          </cell>
        </row>
        <row r="6290">
          <cell r="A6290" t="str">
            <v>RCY</v>
          </cell>
          <cell r="D6290">
            <v>9</v>
          </cell>
          <cell r="G6290">
            <v>2.46</v>
          </cell>
          <cell r="J6290" t="str">
            <v>7B</v>
          </cell>
          <cell r="L6290" t="str">
            <v>IR</v>
          </cell>
        </row>
        <row r="6291">
          <cell r="A6291" t="str">
            <v>RCY</v>
          </cell>
          <cell r="D6291">
            <v>1</v>
          </cell>
          <cell r="G6291">
            <v>0.55000000000000004</v>
          </cell>
          <cell r="J6291" t="str">
            <v>7B</v>
          </cell>
          <cell r="L6291" t="str">
            <v>IR</v>
          </cell>
        </row>
        <row r="6292">
          <cell r="A6292" t="str">
            <v>RCY</v>
          </cell>
          <cell r="D6292">
            <v>1</v>
          </cell>
          <cell r="G6292">
            <v>1.02</v>
          </cell>
          <cell r="J6292" t="str">
            <v>7B</v>
          </cell>
          <cell r="L6292" t="str">
            <v>IR</v>
          </cell>
        </row>
        <row r="6293">
          <cell r="A6293" t="str">
            <v>RCY</v>
          </cell>
          <cell r="D6293">
            <v>2</v>
          </cell>
          <cell r="G6293">
            <v>0.5</v>
          </cell>
          <cell r="J6293" t="str">
            <v>7B</v>
          </cell>
          <cell r="L6293" t="str">
            <v>IR</v>
          </cell>
        </row>
        <row r="6294">
          <cell r="A6294" t="str">
            <v>RCY</v>
          </cell>
          <cell r="D6294">
            <v>2</v>
          </cell>
          <cell r="G6294">
            <v>0.55000000000000004</v>
          </cell>
          <cell r="J6294" t="str">
            <v>7B</v>
          </cell>
          <cell r="L6294" t="str">
            <v>IR</v>
          </cell>
        </row>
        <row r="6295">
          <cell r="A6295" t="str">
            <v>RCY</v>
          </cell>
          <cell r="D6295">
            <v>3</v>
          </cell>
          <cell r="G6295">
            <v>0.65</v>
          </cell>
          <cell r="J6295" t="str">
            <v>7B</v>
          </cell>
          <cell r="L6295" t="str">
            <v>IR</v>
          </cell>
        </row>
        <row r="6296">
          <cell r="A6296" t="str">
            <v>RCY</v>
          </cell>
          <cell r="D6296">
            <v>3</v>
          </cell>
          <cell r="G6296">
            <v>0.9</v>
          </cell>
          <cell r="J6296" t="str">
            <v>7B</v>
          </cell>
          <cell r="L6296" t="str">
            <v>IR</v>
          </cell>
        </row>
        <row r="6297">
          <cell r="A6297" t="str">
            <v>RCY</v>
          </cell>
          <cell r="D6297">
            <v>3</v>
          </cell>
          <cell r="G6297">
            <v>1.06</v>
          </cell>
          <cell r="J6297" t="str">
            <v>7B</v>
          </cell>
          <cell r="L6297" t="str">
            <v>IR</v>
          </cell>
        </row>
        <row r="6298">
          <cell r="A6298" t="str">
            <v>RCY</v>
          </cell>
          <cell r="D6298">
            <v>4</v>
          </cell>
          <cell r="G6298">
            <v>1.37</v>
          </cell>
          <cell r="J6298" t="str">
            <v>7B</v>
          </cell>
          <cell r="L6298" t="str">
            <v>IR</v>
          </cell>
        </row>
        <row r="6299">
          <cell r="A6299" t="str">
            <v>RCY</v>
          </cell>
          <cell r="D6299">
            <v>4</v>
          </cell>
          <cell r="G6299">
            <v>1.78</v>
          </cell>
          <cell r="J6299" t="str">
            <v>7B</v>
          </cell>
          <cell r="L6299" t="str">
            <v>IR</v>
          </cell>
        </row>
        <row r="6300">
          <cell r="A6300" t="str">
            <v>RCY</v>
          </cell>
          <cell r="D6300">
            <v>5</v>
          </cell>
          <cell r="G6300">
            <v>2.04</v>
          </cell>
          <cell r="J6300" t="str">
            <v>7B</v>
          </cell>
          <cell r="L6300" t="str">
            <v>IR</v>
          </cell>
        </row>
        <row r="6301">
          <cell r="A6301" t="str">
            <v>RCY</v>
          </cell>
          <cell r="D6301">
            <v>5</v>
          </cell>
          <cell r="G6301">
            <v>2.2000000000000002</v>
          </cell>
          <cell r="J6301" t="str">
            <v>7B</v>
          </cell>
          <cell r="L6301" t="str">
            <v>IR</v>
          </cell>
        </row>
        <row r="6302">
          <cell r="A6302" t="str">
            <v>RCY</v>
          </cell>
          <cell r="D6302">
            <v>6</v>
          </cell>
          <cell r="G6302">
            <v>1.98</v>
          </cell>
          <cell r="J6302" t="str">
            <v>7B</v>
          </cell>
          <cell r="L6302" t="str">
            <v>IR</v>
          </cell>
        </row>
        <row r="6303">
          <cell r="A6303" t="str">
            <v>RCY</v>
          </cell>
          <cell r="D6303">
            <v>6</v>
          </cell>
          <cell r="G6303">
            <v>2.56</v>
          </cell>
          <cell r="J6303" t="str">
            <v>7B</v>
          </cell>
          <cell r="L6303" t="str">
            <v>IR</v>
          </cell>
        </row>
        <row r="6304">
          <cell r="A6304" t="str">
            <v>RCY</v>
          </cell>
          <cell r="D6304">
            <v>7</v>
          </cell>
          <cell r="G6304">
            <v>1.35</v>
          </cell>
          <cell r="J6304" t="str">
            <v>7B</v>
          </cell>
          <cell r="L6304" t="str">
            <v>IR</v>
          </cell>
        </row>
        <row r="6305">
          <cell r="A6305" t="str">
            <v>RCY</v>
          </cell>
          <cell r="D6305">
            <v>7</v>
          </cell>
          <cell r="G6305">
            <v>1.1499999999999999</v>
          </cell>
          <cell r="J6305" t="str">
            <v>7B</v>
          </cell>
          <cell r="L6305" t="str">
            <v>IR</v>
          </cell>
        </row>
        <row r="6306">
          <cell r="A6306" t="str">
            <v>RCY</v>
          </cell>
          <cell r="D6306">
            <v>8</v>
          </cell>
          <cell r="G6306">
            <v>3.63</v>
          </cell>
          <cell r="J6306" t="str">
            <v>7B</v>
          </cell>
          <cell r="L6306" t="str">
            <v>IR</v>
          </cell>
        </row>
        <row r="6307">
          <cell r="A6307" t="str">
            <v>RCY</v>
          </cell>
          <cell r="D6307">
            <v>8</v>
          </cell>
          <cell r="G6307">
            <v>3.39</v>
          </cell>
          <cell r="J6307" t="str">
            <v>7B</v>
          </cell>
          <cell r="L6307" t="str">
            <v>IR</v>
          </cell>
        </row>
        <row r="6308">
          <cell r="A6308" t="str">
            <v>RCY</v>
          </cell>
          <cell r="D6308">
            <v>9</v>
          </cell>
          <cell r="G6308">
            <v>2.87</v>
          </cell>
          <cell r="J6308" t="str">
            <v>7B</v>
          </cell>
          <cell r="L6308" t="str">
            <v>IR</v>
          </cell>
        </row>
        <row r="6309">
          <cell r="A6309" t="str">
            <v>RCY</v>
          </cell>
          <cell r="D6309">
            <v>9</v>
          </cell>
          <cell r="G6309">
            <v>1.78</v>
          </cell>
          <cell r="J6309" t="str">
            <v>7B</v>
          </cell>
          <cell r="L6309" t="str">
            <v>IR</v>
          </cell>
        </row>
        <row r="6310">
          <cell r="A6310" t="str">
            <v>RCY</v>
          </cell>
          <cell r="D6310">
            <v>9</v>
          </cell>
          <cell r="G6310">
            <v>1.97</v>
          </cell>
          <cell r="J6310" t="str">
            <v>7B</v>
          </cell>
          <cell r="L6310" t="str">
            <v>IR</v>
          </cell>
        </row>
        <row r="6311">
          <cell r="A6311" t="str">
            <v>MSW</v>
          </cell>
          <cell r="D6311">
            <v>10</v>
          </cell>
          <cell r="G6311">
            <v>1.72</v>
          </cell>
          <cell r="J6311" t="str">
            <v>7B</v>
          </cell>
          <cell r="L6311" t="str">
            <v>IR</v>
          </cell>
        </row>
        <row r="6312">
          <cell r="A6312" t="str">
            <v>RCY</v>
          </cell>
          <cell r="D6312">
            <v>10</v>
          </cell>
          <cell r="G6312">
            <v>1.74</v>
          </cell>
          <cell r="J6312" t="str">
            <v>7B</v>
          </cell>
          <cell r="L6312" t="str">
            <v>IR</v>
          </cell>
        </row>
        <row r="6313">
          <cell r="A6313" t="str">
            <v>RCY</v>
          </cell>
          <cell r="D6313">
            <v>11</v>
          </cell>
          <cell r="G6313">
            <v>1.57</v>
          </cell>
          <cell r="J6313" t="str">
            <v>7B</v>
          </cell>
          <cell r="L6313" t="str">
            <v>IR</v>
          </cell>
        </row>
        <row r="6314">
          <cell r="A6314" t="str">
            <v>RCY</v>
          </cell>
          <cell r="D6314">
            <v>11</v>
          </cell>
          <cell r="G6314">
            <v>0.96</v>
          </cell>
          <cell r="J6314" t="str">
            <v>7B</v>
          </cell>
          <cell r="L6314" t="str">
            <v>IR</v>
          </cell>
        </row>
        <row r="6315">
          <cell r="A6315" t="str">
            <v>RCY</v>
          </cell>
          <cell r="D6315">
            <v>12</v>
          </cell>
          <cell r="G6315">
            <v>1.48</v>
          </cell>
          <cell r="J6315" t="str">
            <v>7B</v>
          </cell>
          <cell r="L6315" t="str">
            <v>IR</v>
          </cell>
        </row>
        <row r="6316">
          <cell r="A6316" t="str">
            <v>RCY</v>
          </cell>
          <cell r="D6316">
            <v>12</v>
          </cell>
          <cell r="G6316">
            <v>1.58</v>
          </cell>
          <cell r="J6316" t="str">
            <v>7B</v>
          </cell>
          <cell r="L6316" t="str">
            <v>IR</v>
          </cell>
        </row>
        <row r="6317">
          <cell r="A6317" t="str">
            <v>RCY</v>
          </cell>
          <cell r="D6317">
            <v>1</v>
          </cell>
          <cell r="G6317">
            <v>1.37</v>
          </cell>
          <cell r="J6317" t="str">
            <v>7B</v>
          </cell>
          <cell r="L6317" t="str">
            <v>IR</v>
          </cell>
        </row>
        <row r="6318">
          <cell r="A6318" t="str">
            <v>RCY</v>
          </cell>
          <cell r="D6318">
            <v>1</v>
          </cell>
          <cell r="G6318">
            <v>1.45</v>
          </cell>
          <cell r="J6318" t="str">
            <v>7B</v>
          </cell>
          <cell r="L6318" t="str">
            <v>IR</v>
          </cell>
        </row>
        <row r="6319">
          <cell r="A6319" t="str">
            <v>RCY</v>
          </cell>
          <cell r="D6319">
            <v>3</v>
          </cell>
          <cell r="G6319">
            <v>2.42</v>
          </cell>
          <cell r="J6319" t="str">
            <v>7B</v>
          </cell>
          <cell r="L6319" t="str">
            <v>IR</v>
          </cell>
        </row>
        <row r="6320">
          <cell r="A6320" t="str">
            <v>RCY</v>
          </cell>
          <cell r="D6320">
            <v>3</v>
          </cell>
          <cell r="G6320">
            <v>1.64</v>
          </cell>
          <cell r="J6320" t="str">
            <v>7B</v>
          </cell>
          <cell r="L6320" t="str">
            <v>IR</v>
          </cell>
        </row>
        <row r="6321">
          <cell r="A6321" t="str">
            <v>RCY</v>
          </cell>
          <cell r="D6321">
            <v>3</v>
          </cell>
          <cell r="G6321">
            <v>1.37</v>
          </cell>
          <cell r="J6321" t="str">
            <v>7B</v>
          </cell>
          <cell r="L6321" t="str">
            <v>IR</v>
          </cell>
        </row>
        <row r="6322">
          <cell r="A6322" t="str">
            <v>RCY</v>
          </cell>
          <cell r="D6322">
            <v>5</v>
          </cell>
          <cell r="G6322">
            <v>1.64</v>
          </cell>
          <cell r="J6322" t="str">
            <v>7B</v>
          </cell>
          <cell r="L6322" t="str">
            <v>IR</v>
          </cell>
        </row>
        <row r="6323">
          <cell r="A6323" t="str">
            <v>RCY</v>
          </cell>
          <cell r="D6323">
            <v>1</v>
          </cell>
          <cell r="G6323">
            <v>3.17</v>
          </cell>
          <cell r="J6323" t="str">
            <v>7B</v>
          </cell>
          <cell r="L6323" t="str">
            <v>IR</v>
          </cell>
        </row>
        <row r="6324">
          <cell r="A6324" t="str">
            <v>RCY</v>
          </cell>
          <cell r="D6324">
            <v>2</v>
          </cell>
          <cell r="G6324">
            <v>2.19</v>
          </cell>
          <cell r="J6324" t="str">
            <v>7B</v>
          </cell>
          <cell r="L6324" t="str">
            <v>IR</v>
          </cell>
        </row>
        <row r="6325">
          <cell r="A6325" t="str">
            <v>RCY</v>
          </cell>
          <cell r="D6325">
            <v>3</v>
          </cell>
          <cell r="G6325">
            <v>2.6</v>
          </cell>
          <cell r="J6325" t="str">
            <v>7B</v>
          </cell>
          <cell r="L6325" t="str">
            <v>IR</v>
          </cell>
        </row>
        <row r="6326">
          <cell r="A6326" t="str">
            <v>RCY</v>
          </cell>
          <cell r="D6326">
            <v>2</v>
          </cell>
          <cell r="G6326">
            <v>4.58</v>
          </cell>
          <cell r="J6326">
            <v>72</v>
          </cell>
          <cell r="L6326" t="str">
            <v>IR</v>
          </cell>
        </row>
        <row r="6327">
          <cell r="A6327" t="str">
            <v>RCY</v>
          </cell>
          <cell r="D6327">
            <v>2</v>
          </cell>
          <cell r="G6327">
            <v>5.87</v>
          </cell>
          <cell r="J6327">
            <v>72</v>
          </cell>
          <cell r="L6327" t="str">
            <v>IR</v>
          </cell>
        </row>
        <row r="6328">
          <cell r="A6328" t="str">
            <v>RCY</v>
          </cell>
          <cell r="D6328">
            <v>3</v>
          </cell>
          <cell r="G6328">
            <v>11.28</v>
          </cell>
          <cell r="J6328">
            <v>72</v>
          </cell>
          <cell r="L6328" t="str">
            <v>IR</v>
          </cell>
        </row>
        <row r="6329">
          <cell r="A6329" t="str">
            <v>RCY</v>
          </cell>
          <cell r="D6329">
            <v>3</v>
          </cell>
          <cell r="G6329">
            <v>3.65</v>
          </cell>
          <cell r="J6329">
            <v>72</v>
          </cell>
          <cell r="L6329" t="str">
            <v>IR</v>
          </cell>
        </row>
        <row r="6330">
          <cell r="A6330" t="str">
            <v>RCY</v>
          </cell>
          <cell r="D6330">
            <v>4</v>
          </cell>
          <cell r="G6330">
            <v>1.46</v>
          </cell>
          <cell r="J6330">
            <v>72</v>
          </cell>
          <cell r="L6330" t="str">
            <v>IR</v>
          </cell>
        </row>
        <row r="6331">
          <cell r="A6331" t="str">
            <v>RCY</v>
          </cell>
          <cell r="D6331">
            <v>4</v>
          </cell>
          <cell r="G6331">
            <v>2.52</v>
          </cell>
          <cell r="J6331">
            <v>72</v>
          </cell>
          <cell r="L6331" t="str">
            <v>IR</v>
          </cell>
        </row>
        <row r="6332">
          <cell r="A6332" t="str">
            <v>RCY</v>
          </cell>
          <cell r="D6332">
            <v>5</v>
          </cell>
          <cell r="G6332">
            <v>4.3499999999999996</v>
          </cell>
          <cell r="J6332">
            <v>72</v>
          </cell>
          <cell r="L6332" t="str">
            <v>IR</v>
          </cell>
        </row>
        <row r="6333">
          <cell r="A6333" t="str">
            <v>RCY</v>
          </cell>
          <cell r="D6333">
            <v>7</v>
          </cell>
          <cell r="G6333">
            <v>2.62</v>
          </cell>
          <cell r="J6333">
            <v>72</v>
          </cell>
          <cell r="L6333" t="str">
            <v>IR</v>
          </cell>
        </row>
        <row r="6334">
          <cell r="A6334" t="str">
            <v>RCY</v>
          </cell>
          <cell r="D6334">
            <v>8</v>
          </cell>
          <cell r="G6334">
            <v>2.21</v>
          </cell>
          <cell r="J6334">
            <v>72</v>
          </cell>
          <cell r="L6334" t="str">
            <v>IR</v>
          </cell>
        </row>
        <row r="6335">
          <cell r="A6335" t="str">
            <v>RCY</v>
          </cell>
          <cell r="D6335">
            <v>8</v>
          </cell>
          <cell r="G6335">
            <v>2.58</v>
          </cell>
          <cell r="J6335">
            <v>72</v>
          </cell>
          <cell r="L6335" t="str">
            <v>IR</v>
          </cell>
        </row>
        <row r="6336">
          <cell r="A6336" t="str">
            <v>RCY</v>
          </cell>
          <cell r="D6336">
            <v>9</v>
          </cell>
          <cell r="G6336">
            <v>2.97</v>
          </cell>
          <cell r="J6336">
            <v>72</v>
          </cell>
          <cell r="L6336" t="str">
            <v>IR</v>
          </cell>
        </row>
        <row r="6337">
          <cell r="A6337" t="str">
            <v>RCY</v>
          </cell>
          <cell r="D6337">
            <v>4</v>
          </cell>
          <cell r="G6337">
            <v>2.2200000000000002</v>
          </cell>
          <cell r="J6337">
            <v>72</v>
          </cell>
          <cell r="L6337" t="str">
            <v>IR</v>
          </cell>
        </row>
        <row r="6338">
          <cell r="A6338" t="str">
            <v>RCY</v>
          </cell>
          <cell r="D6338">
            <v>6</v>
          </cell>
          <cell r="G6338">
            <v>2.04</v>
          </cell>
          <cell r="J6338">
            <v>72</v>
          </cell>
          <cell r="L6338" t="str">
            <v>IR</v>
          </cell>
        </row>
        <row r="6339">
          <cell r="A6339" t="str">
            <v>RCY</v>
          </cell>
          <cell r="D6339">
            <v>7</v>
          </cell>
          <cell r="G6339">
            <v>0.81</v>
          </cell>
          <cell r="J6339">
            <v>72</v>
          </cell>
          <cell r="L6339" t="str">
            <v>IR</v>
          </cell>
        </row>
        <row r="6340">
          <cell r="A6340" t="str">
            <v>RCY</v>
          </cell>
          <cell r="D6340">
            <v>8</v>
          </cell>
          <cell r="G6340">
            <v>1.07</v>
          </cell>
          <cell r="J6340">
            <v>72</v>
          </cell>
          <cell r="L6340" t="str">
            <v>IR</v>
          </cell>
        </row>
        <row r="6341">
          <cell r="A6341" t="str">
            <v>RCY</v>
          </cell>
          <cell r="D6341">
            <v>11</v>
          </cell>
          <cell r="G6341">
            <v>1.86</v>
          </cell>
          <cell r="J6341">
            <v>72</v>
          </cell>
          <cell r="L6341" t="str">
            <v>IR</v>
          </cell>
        </row>
        <row r="6342">
          <cell r="A6342" t="str">
            <v>RCY</v>
          </cell>
          <cell r="D6342">
            <v>1</v>
          </cell>
          <cell r="G6342">
            <v>4.3499999999999996</v>
          </cell>
          <cell r="J6342">
            <v>74</v>
          </cell>
          <cell r="L6342" t="str">
            <v>IR</v>
          </cell>
        </row>
        <row r="6343">
          <cell r="A6343" t="str">
            <v>RCY</v>
          </cell>
          <cell r="D6343">
            <v>1</v>
          </cell>
          <cell r="G6343">
            <v>4.3</v>
          </cell>
          <cell r="J6343">
            <v>74</v>
          </cell>
          <cell r="L6343" t="str">
            <v>IR</v>
          </cell>
        </row>
        <row r="6344">
          <cell r="A6344" t="str">
            <v>RCY</v>
          </cell>
          <cell r="D6344">
            <v>2</v>
          </cell>
          <cell r="G6344">
            <v>7.64</v>
          </cell>
          <cell r="J6344">
            <v>74</v>
          </cell>
          <cell r="L6344" t="str">
            <v>IR</v>
          </cell>
        </row>
        <row r="6345">
          <cell r="A6345" t="str">
            <v>RCY</v>
          </cell>
          <cell r="D6345">
            <v>3</v>
          </cell>
          <cell r="G6345">
            <v>5.6</v>
          </cell>
          <cell r="J6345">
            <v>74</v>
          </cell>
          <cell r="L6345" t="str">
            <v>IR</v>
          </cell>
        </row>
        <row r="6346">
          <cell r="A6346" t="str">
            <v>RCY</v>
          </cell>
          <cell r="D6346">
            <v>4</v>
          </cell>
          <cell r="G6346">
            <v>3.92</v>
          </cell>
          <cell r="J6346">
            <v>74</v>
          </cell>
          <cell r="L6346" t="str">
            <v>IR</v>
          </cell>
        </row>
        <row r="6347">
          <cell r="A6347" t="str">
            <v>RCY</v>
          </cell>
          <cell r="D6347">
            <v>1</v>
          </cell>
          <cell r="G6347">
            <v>2.4900000000000002</v>
          </cell>
          <cell r="J6347" t="str">
            <v>7B</v>
          </cell>
          <cell r="L6347" t="str">
            <v>IR</v>
          </cell>
        </row>
        <row r="6348">
          <cell r="A6348" t="str">
            <v>RCY</v>
          </cell>
          <cell r="D6348">
            <v>3</v>
          </cell>
          <cell r="G6348">
            <v>2.17</v>
          </cell>
          <cell r="J6348" t="str">
            <v>7B</v>
          </cell>
          <cell r="L6348" t="str">
            <v>IR</v>
          </cell>
        </row>
        <row r="6349">
          <cell r="A6349" t="str">
            <v>RCY</v>
          </cell>
          <cell r="D6349">
            <v>4</v>
          </cell>
          <cell r="G6349">
            <v>1.93</v>
          </cell>
          <cell r="J6349" t="str">
            <v>7B</v>
          </cell>
          <cell r="L6349" t="str">
            <v>IR</v>
          </cell>
        </row>
        <row r="6350">
          <cell r="A6350" t="str">
            <v>RCY</v>
          </cell>
          <cell r="D6350">
            <v>6</v>
          </cell>
          <cell r="G6350">
            <v>2.0499999999999998</v>
          </cell>
          <cell r="J6350" t="str">
            <v>7B</v>
          </cell>
          <cell r="L6350" t="str">
            <v>IR</v>
          </cell>
        </row>
        <row r="6351">
          <cell r="A6351" t="str">
            <v>RCY</v>
          </cell>
          <cell r="D6351">
            <v>8</v>
          </cell>
          <cell r="G6351">
            <v>1.93</v>
          </cell>
          <cell r="J6351" t="str">
            <v>7B</v>
          </cell>
          <cell r="L6351" t="str">
            <v>IR</v>
          </cell>
        </row>
        <row r="6352">
          <cell r="A6352" t="str">
            <v>RCY</v>
          </cell>
          <cell r="D6352">
            <v>10</v>
          </cell>
          <cell r="G6352">
            <v>0.81</v>
          </cell>
          <cell r="J6352" t="str">
            <v>7B</v>
          </cell>
          <cell r="L6352" t="str">
            <v>IR</v>
          </cell>
        </row>
        <row r="6353">
          <cell r="A6353" t="str">
            <v>RCY</v>
          </cell>
          <cell r="D6353">
            <v>11</v>
          </cell>
          <cell r="G6353">
            <v>1.77</v>
          </cell>
          <cell r="J6353" t="str">
            <v>7B</v>
          </cell>
          <cell r="L6353" t="str">
            <v>IR</v>
          </cell>
        </row>
        <row r="6354">
          <cell r="A6354" t="str">
            <v>RCY</v>
          </cell>
          <cell r="D6354">
            <v>1</v>
          </cell>
          <cell r="G6354">
            <v>5.61</v>
          </cell>
          <cell r="J6354" t="str">
            <v>7B</v>
          </cell>
          <cell r="L6354" t="str">
            <v>IR</v>
          </cell>
        </row>
        <row r="6355">
          <cell r="A6355" t="str">
            <v>RCY</v>
          </cell>
          <cell r="D6355">
            <v>1</v>
          </cell>
          <cell r="G6355">
            <v>4.78</v>
          </cell>
          <cell r="J6355" t="str">
            <v>7B</v>
          </cell>
          <cell r="L6355" t="str">
            <v>IR</v>
          </cell>
        </row>
        <row r="6356">
          <cell r="A6356" t="str">
            <v>RCY</v>
          </cell>
          <cell r="D6356">
            <v>2</v>
          </cell>
          <cell r="G6356">
            <v>4.97</v>
          </cell>
          <cell r="J6356" t="str">
            <v>7B</v>
          </cell>
          <cell r="L6356" t="str">
            <v>IR</v>
          </cell>
        </row>
        <row r="6357">
          <cell r="A6357" t="str">
            <v>RCY</v>
          </cell>
          <cell r="D6357">
            <v>2</v>
          </cell>
          <cell r="G6357">
            <v>5.15</v>
          </cell>
          <cell r="J6357" t="str">
            <v>7B</v>
          </cell>
          <cell r="L6357" t="str">
            <v>IR</v>
          </cell>
        </row>
        <row r="6358">
          <cell r="A6358" t="str">
            <v>RCY</v>
          </cell>
          <cell r="D6358">
            <v>3</v>
          </cell>
          <cell r="G6358">
            <v>4.57</v>
          </cell>
          <cell r="J6358" t="str">
            <v>7B</v>
          </cell>
          <cell r="L6358" t="str">
            <v>IR</v>
          </cell>
        </row>
        <row r="6359">
          <cell r="A6359" t="str">
            <v>RCY</v>
          </cell>
          <cell r="D6359">
            <v>4</v>
          </cell>
          <cell r="G6359">
            <v>4.16</v>
          </cell>
          <cell r="J6359" t="str">
            <v>7B</v>
          </cell>
          <cell r="L6359" t="str">
            <v>IR</v>
          </cell>
        </row>
        <row r="6360">
          <cell r="A6360" t="str">
            <v>RCY</v>
          </cell>
          <cell r="D6360">
            <v>4</v>
          </cell>
          <cell r="G6360">
            <v>3.87</v>
          </cell>
          <cell r="J6360" t="str">
            <v>7B</v>
          </cell>
          <cell r="L6360" t="str">
            <v>IR</v>
          </cell>
        </row>
        <row r="6361">
          <cell r="A6361" t="str">
            <v>RCY</v>
          </cell>
          <cell r="D6361">
            <v>5</v>
          </cell>
          <cell r="G6361">
            <v>5.36</v>
          </cell>
          <cell r="J6361" t="str">
            <v>7B</v>
          </cell>
          <cell r="L6361" t="str">
            <v>IR</v>
          </cell>
        </row>
        <row r="6362">
          <cell r="A6362" t="str">
            <v>RCY</v>
          </cell>
          <cell r="D6362">
            <v>6</v>
          </cell>
          <cell r="G6362">
            <v>5.01</v>
          </cell>
          <cell r="J6362" t="str">
            <v>7B</v>
          </cell>
          <cell r="L6362" t="str">
            <v>IR</v>
          </cell>
        </row>
        <row r="6363">
          <cell r="A6363" t="str">
            <v>RCY</v>
          </cell>
          <cell r="D6363">
            <v>7</v>
          </cell>
          <cell r="G6363">
            <v>4.62</v>
          </cell>
          <cell r="J6363" t="str">
            <v>7B</v>
          </cell>
          <cell r="L6363" t="str">
            <v>IR</v>
          </cell>
        </row>
        <row r="6364">
          <cell r="A6364" t="str">
            <v>RCY</v>
          </cell>
          <cell r="D6364">
            <v>8</v>
          </cell>
          <cell r="G6364">
            <v>3.97</v>
          </cell>
          <cell r="J6364" t="str">
            <v>7B</v>
          </cell>
          <cell r="L6364" t="str">
            <v>IR</v>
          </cell>
        </row>
        <row r="6365">
          <cell r="A6365" t="str">
            <v>RCY</v>
          </cell>
          <cell r="D6365">
            <v>8</v>
          </cell>
          <cell r="G6365">
            <v>3.74</v>
          </cell>
          <cell r="J6365" t="str">
            <v>7B</v>
          </cell>
          <cell r="L6365" t="str">
            <v>IR</v>
          </cell>
        </row>
        <row r="6366">
          <cell r="A6366" t="str">
            <v>RCY</v>
          </cell>
          <cell r="D6366">
            <v>9</v>
          </cell>
          <cell r="G6366">
            <v>4.12</v>
          </cell>
          <cell r="J6366" t="str">
            <v>7B</v>
          </cell>
          <cell r="L6366" t="str">
            <v>IR</v>
          </cell>
        </row>
        <row r="6367">
          <cell r="A6367" t="str">
            <v>RCY</v>
          </cell>
          <cell r="D6367">
            <v>10</v>
          </cell>
          <cell r="G6367">
            <v>3.68</v>
          </cell>
          <cell r="J6367" t="str">
            <v>7B</v>
          </cell>
          <cell r="L6367" t="str">
            <v>IR</v>
          </cell>
        </row>
        <row r="6368">
          <cell r="A6368" t="str">
            <v>RCY</v>
          </cell>
          <cell r="D6368">
            <v>10</v>
          </cell>
          <cell r="G6368">
            <v>2.96</v>
          </cell>
          <cell r="J6368" t="str">
            <v>7B</v>
          </cell>
          <cell r="L6368" t="str">
            <v>IR</v>
          </cell>
        </row>
        <row r="6369">
          <cell r="A6369" t="str">
            <v>RCY</v>
          </cell>
          <cell r="D6369">
            <v>11</v>
          </cell>
          <cell r="G6369">
            <v>4.71</v>
          </cell>
          <cell r="J6369" t="str">
            <v>7B</v>
          </cell>
          <cell r="L6369" t="str">
            <v>IR</v>
          </cell>
        </row>
        <row r="6370">
          <cell r="A6370" t="str">
            <v>RCY</v>
          </cell>
          <cell r="D6370">
            <v>1</v>
          </cell>
          <cell r="G6370">
            <v>3.99</v>
          </cell>
          <cell r="J6370" t="str">
            <v>7B</v>
          </cell>
          <cell r="L6370" t="str">
            <v>IR</v>
          </cell>
        </row>
        <row r="6371">
          <cell r="A6371" t="str">
            <v>RCY</v>
          </cell>
          <cell r="D6371">
            <v>1</v>
          </cell>
          <cell r="G6371">
            <v>2.0699999999999998</v>
          </cell>
          <cell r="J6371" t="str">
            <v>7C</v>
          </cell>
          <cell r="L6371" t="str">
            <v>IR</v>
          </cell>
        </row>
        <row r="6372">
          <cell r="A6372" t="str">
            <v>RCY</v>
          </cell>
          <cell r="D6372">
            <v>1</v>
          </cell>
          <cell r="G6372">
            <v>1.91</v>
          </cell>
          <cell r="J6372" t="str">
            <v>7C</v>
          </cell>
          <cell r="L6372" t="str">
            <v>IR</v>
          </cell>
        </row>
        <row r="6373">
          <cell r="A6373" t="str">
            <v>RCY</v>
          </cell>
          <cell r="D6373">
            <v>1</v>
          </cell>
          <cell r="G6373">
            <v>1.42</v>
          </cell>
          <cell r="J6373" t="str">
            <v>7C</v>
          </cell>
          <cell r="L6373" t="str">
            <v>IR</v>
          </cell>
        </row>
        <row r="6374">
          <cell r="A6374" t="str">
            <v>RCY</v>
          </cell>
          <cell r="D6374">
            <v>1</v>
          </cell>
          <cell r="G6374">
            <v>1.3</v>
          </cell>
          <cell r="J6374" t="str">
            <v>7C</v>
          </cell>
          <cell r="L6374" t="str">
            <v>IR</v>
          </cell>
        </row>
        <row r="6375">
          <cell r="A6375" t="str">
            <v>RCY</v>
          </cell>
          <cell r="D6375">
            <v>1</v>
          </cell>
          <cell r="G6375">
            <v>1.1599999999999999</v>
          </cell>
          <cell r="J6375" t="str">
            <v>7C</v>
          </cell>
          <cell r="L6375" t="str">
            <v>IR</v>
          </cell>
        </row>
        <row r="6376">
          <cell r="A6376" t="str">
            <v>RCY</v>
          </cell>
          <cell r="D6376">
            <v>1</v>
          </cell>
          <cell r="G6376">
            <v>1.46</v>
          </cell>
          <cell r="J6376" t="str">
            <v>7C</v>
          </cell>
          <cell r="L6376" t="str">
            <v>IR</v>
          </cell>
        </row>
        <row r="6377">
          <cell r="A6377" t="str">
            <v>RCY</v>
          </cell>
          <cell r="D6377">
            <v>2</v>
          </cell>
          <cell r="G6377">
            <v>1.96</v>
          </cell>
          <cell r="J6377" t="str">
            <v>7C</v>
          </cell>
          <cell r="L6377" t="str">
            <v>IR</v>
          </cell>
        </row>
        <row r="6378">
          <cell r="A6378" t="str">
            <v>RCY</v>
          </cell>
          <cell r="D6378">
            <v>2</v>
          </cell>
          <cell r="G6378">
            <v>1.39</v>
          </cell>
          <cell r="J6378" t="str">
            <v>7C</v>
          </cell>
          <cell r="L6378" t="str">
            <v>IR</v>
          </cell>
        </row>
        <row r="6379">
          <cell r="A6379" t="str">
            <v>RCY</v>
          </cell>
          <cell r="D6379">
            <v>2</v>
          </cell>
          <cell r="G6379">
            <v>2.0099999999999998</v>
          </cell>
          <cell r="J6379" t="str">
            <v>7C</v>
          </cell>
          <cell r="L6379" t="str">
            <v>IR</v>
          </cell>
        </row>
        <row r="6380">
          <cell r="A6380" t="str">
            <v>RCY</v>
          </cell>
          <cell r="D6380">
            <v>2</v>
          </cell>
          <cell r="G6380">
            <v>1.22</v>
          </cell>
          <cell r="J6380" t="str">
            <v>7C</v>
          </cell>
          <cell r="L6380" t="str">
            <v>IR</v>
          </cell>
        </row>
        <row r="6381">
          <cell r="A6381" t="str">
            <v>RCY</v>
          </cell>
          <cell r="D6381">
            <v>2</v>
          </cell>
          <cell r="G6381">
            <v>2.0099999999999998</v>
          </cell>
          <cell r="J6381" t="str">
            <v>7C</v>
          </cell>
          <cell r="L6381" t="str">
            <v>IR</v>
          </cell>
        </row>
        <row r="6382">
          <cell r="A6382" t="str">
            <v>RCY</v>
          </cell>
          <cell r="D6382">
            <v>2</v>
          </cell>
          <cell r="G6382">
            <v>1.65</v>
          </cell>
          <cell r="J6382" t="str">
            <v>7C</v>
          </cell>
          <cell r="L6382" t="str">
            <v>IR</v>
          </cell>
        </row>
        <row r="6383">
          <cell r="A6383" t="str">
            <v>RCY</v>
          </cell>
          <cell r="D6383">
            <v>3</v>
          </cell>
          <cell r="G6383">
            <v>2.78</v>
          </cell>
          <cell r="J6383" t="str">
            <v>7C</v>
          </cell>
          <cell r="L6383" t="str">
            <v>IR</v>
          </cell>
        </row>
        <row r="6384">
          <cell r="A6384" t="str">
            <v>RCY</v>
          </cell>
          <cell r="D6384">
            <v>3</v>
          </cell>
          <cell r="G6384">
            <v>1.72</v>
          </cell>
          <cell r="J6384" t="str">
            <v>7C</v>
          </cell>
          <cell r="L6384" t="str">
            <v>IR</v>
          </cell>
        </row>
        <row r="6385">
          <cell r="A6385" t="str">
            <v>RCY</v>
          </cell>
          <cell r="D6385">
            <v>3</v>
          </cell>
          <cell r="G6385">
            <v>1.82</v>
          </cell>
          <cell r="J6385" t="str">
            <v>7C</v>
          </cell>
          <cell r="L6385" t="str">
            <v>IR</v>
          </cell>
        </row>
        <row r="6386">
          <cell r="A6386" t="str">
            <v>RCY</v>
          </cell>
          <cell r="D6386">
            <v>3</v>
          </cell>
          <cell r="G6386">
            <v>2.16</v>
          </cell>
          <cell r="J6386" t="str">
            <v>7C</v>
          </cell>
          <cell r="L6386" t="str">
            <v>IR</v>
          </cell>
        </row>
        <row r="6387">
          <cell r="A6387" t="str">
            <v>RCY</v>
          </cell>
          <cell r="D6387">
            <v>3</v>
          </cell>
          <cell r="G6387">
            <v>2.31</v>
          </cell>
          <cell r="J6387" t="str">
            <v>7C</v>
          </cell>
          <cell r="L6387" t="str">
            <v>IR</v>
          </cell>
        </row>
        <row r="6388">
          <cell r="A6388" t="str">
            <v>RCY</v>
          </cell>
          <cell r="D6388">
            <v>3</v>
          </cell>
          <cell r="G6388">
            <v>1.34</v>
          </cell>
          <cell r="J6388" t="str">
            <v>7C</v>
          </cell>
          <cell r="L6388" t="str">
            <v>IR</v>
          </cell>
        </row>
        <row r="6389">
          <cell r="A6389" t="str">
            <v>RCY</v>
          </cell>
          <cell r="D6389">
            <v>3</v>
          </cell>
          <cell r="G6389">
            <v>2.1</v>
          </cell>
          <cell r="J6389" t="str">
            <v>7C</v>
          </cell>
          <cell r="L6389" t="str">
            <v>IR</v>
          </cell>
        </row>
        <row r="6390">
          <cell r="A6390" t="str">
            <v>RCY</v>
          </cell>
          <cell r="D6390">
            <v>4</v>
          </cell>
          <cell r="G6390">
            <v>1.87</v>
          </cell>
          <cell r="J6390" t="str">
            <v>7C</v>
          </cell>
          <cell r="L6390" t="str">
            <v>IR</v>
          </cell>
        </row>
        <row r="6391">
          <cell r="A6391" t="str">
            <v>RCY</v>
          </cell>
          <cell r="D6391">
            <v>4</v>
          </cell>
          <cell r="G6391">
            <v>2.12</v>
          </cell>
          <cell r="J6391" t="str">
            <v>7C</v>
          </cell>
          <cell r="L6391" t="str">
            <v>IR</v>
          </cell>
        </row>
        <row r="6392">
          <cell r="A6392" t="str">
            <v>RCY</v>
          </cell>
          <cell r="D6392">
            <v>4</v>
          </cell>
          <cell r="G6392">
            <v>0.66</v>
          </cell>
          <cell r="J6392" t="str">
            <v>7C</v>
          </cell>
          <cell r="L6392" t="str">
            <v>IR</v>
          </cell>
        </row>
        <row r="6393">
          <cell r="A6393" t="str">
            <v>RCY</v>
          </cell>
          <cell r="D6393">
            <v>4</v>
          </cell>
          <cell r="G6393">
            <v>1.61</v>
          </cell>
          <cell r="J6393" t="str">
            <v>7C</v>
          </cell>
          <cell r="L6393" t="str">
            <v>IR</v>
          </cell>
        </row>
        <row r="6394">
          <cell r="A6394" t="str">
            <v>RCY</v>
          </cell>
          <cell r="D6394">
            <v>4</v>
          </cell>
          <cell r="G6394">
            <v>2.21</v>
          </cell>
          <cell r="J6394" t="str">
            <v>7C</v>
          </cell>
          <cell r="L6394" t="str">
            <v>IR</v>
          </cell>
        </row>
        <row r="6395">
          <cell r="A6395" t="str">
            <v>RCY</v>
          </cell>
          <cell r="D6395">
            <v>4</v>
          </cell>
          <cell r="G6395">
            <v>1.85</v>
          </cell>
          <cell r="J6395" t="str">
            <v>7C</v>
          </cell>
          <cell r="L6395" t="str">
            <v>IR</v>
          </cell>
        </row>
        <row r="6396">
          <cell r="A6396" t="str">
            <v>RCY</v>
          </cell>
          <cell r="D6396">
            <v>4</v>
          </cell>
          <cell r="G6396">
            <v>2.02</v>
          </cell>
          <cell r="J6396" t="str">
            <v>7C</v>
          </cell>
          <cell r="L6396" t="str">
            <v>IR</v>
          </cell>
        </row>
        <row r="6397">
          <cell r="A6397" t="str">
            <v>RCY</v>
          </cell>
          <cell r="D6397">
            <v>4</v>
          </cell>
          <cell r="G6397">
            <v>2.23</v>
          </cell>
          <cell r="J6397" t="str">
            <v>7C</v>
          </cell>
          <cell r="L6397" t="str">
            <v>IR</v>
          </cell>
        </row>
        <row r="6398">
          <cell r="A6398" t="str">
            <v>RCY</v>
          </cell>
          <cell r="D6398">
            <v>5</v>
          </cell>
          <cell r="G6398">
            <v>2.21</v>
          </cell>
          <cell r="J6398" t="str">
            <v>7C</v>
          </cell>
          <cell r="L6398" t="str">
            <v>IR</v>
          </cell>
        </row>
        <row r="6399">
          <cell r="A6399" t="str">
            <v>RCY</v>
          </cell>
          <cell r="D6399">
            <v>5</v>
          </cell>
          <cell r="G6399">
            <v>1.81</v>
          </cell>
          <cell r="J6399" t="str">
            <v>7C</v>
          </cell>
          <cell r="L6399" t="str">
            <v>IR</v>
          </cell>
        </row>
        <row r="6400">
          <cell r="A6400" t="str">
            <v>RCY</v>
          </cell>
          <cell r="D6400">
            <v>5</v>
          </cell>
          <cell r="G6400">
            <v>1.8</v>
          </cell>
          <cell r="J6400" t="str">
            <v>7C</v>
          </cell>
          <cell r="L6400" t="str">
            <v>IR</v>
          </cell>
        </row>
        <row r="6401">
          <cell r="A6401" t="str">
            <v>RCY</v>
          </cell>
          <cell r="D6401">
            <v>5</v>
          </cell>
          <cell r="G6401">
            <v>2.23</v>
          </cell>
          <cell r="J6401" t="str">
            <v>7C</v>
          </cell>
          <cell r="L6401" t="str">
            <v>IR</v>
          </cell>
        </row>
        <row r="6402">
          <cell r="A6402" t="str">
            <v>RCY</v>
          </cell>
          <cell r="D6402">
            <v>5</v>
          </cell>
          <cell r="G6402">
            <v>2.0099999999999998</v>
          </cell>
          <cell r="J6402" t="str">
            <v>7C</v>
          </cell>
          <cell r="L6402" t="str">
            <v>IR</v>
          </cell>
        </row>
        <row r="6403">
          <cell r="A6403" t="str">
            <v>RCY</v>
          </cell>
          <cell r="D6403">
            <v>5</v>
          </cell>
          <cell r="G6403">
            <v>1.96</v>
          </cell>
          <cell r="J6403" t="str">
            <v>7C</v>
          </cell>
          <cell r="L6403" t="str">
            <v>IR</v>
          </cell>
        </row>
        <row r="6404">
          <cell r="A6404" t="str">
            <v>RCY</v>
          </cell>
          <cell r="D6404">
            <v>5</v>
          </cell>
          <cell r="G6404">
            <v>1.84</v>
          </cell>
          <cell r="J6404" t="str">
            <v>7C</v>
          </cell>
          <cell r="L6404" t="str">
            <v>IR</v>
          </cell>
        </row>
        <row r="6405">
          <cell r="A6405" t="str">
            <v>RCY</v>
          </cell>
          <cell r="D6405">
            <v>6</v>
          </cell>
          <cell r="G6405">
            <v>1.84</v>
          </cell>
          <cell r="J6405" t="str">
            <v>7C</v>
          </cell>
          <cell r="L6405" t="str">
            <v>IR</v>
          </cell>
        </row>
        <row r="6406">
          <cell r="A6406" t="str">
            <v>RCY</v>
          </cell>
          <cell r="D6406">
            <v>6</v>
          </cell>
          <cell r="G6406">
            <v>2.31</v>
          </cell>
          <cell r="J6406" t="str">
            <v>7C</v>
          </cell>
          <cell r="L6406" t="str">
            <v>IR</v>
          </cell>
        </row>
        <row r="6407">
          <cell r="A6407" t="str">
            <v>RCY</v>
          </cell>
          <cell r="D6407">
            <v>6</v>
          </cell>
          <cell r="G6407">
            <v>2.2599999999999998</v>
          </cell>
          <cell r="J6407" t="str">
            <v>7C</v>
          </cell>
          <cell r="L6407" t="str">
            <v>IR</v>
          </cell>
        </row>
        <row r="6408">
          <cell r="A6408" t="str">
            <v>RCY</v>
          </cell>
          <cell r="D6408">
            <v>6</v>
          </cell>
          <cell r="G6408">
            <v>2.4500000000000002</v>
          </cell>
          <cell r="J6408" t="str">
            <v>7C</v>
          </cell>
          <cell r="L6408" t="str">
            <v>IR</v>
          </cell>
        </row>
        <row r="6409">
          <cell r="A6409" t="str">
            <v>RCY</v>
          </cell>
          <cell r="D6409">
            <v>6</v>
          </cell>
          <cell r="G6409">
            <v>1.88</v>
          </cell>
          <cell r="J6409" t="str">
            <v>7C</v>
          </cell>
          <cell r="L6409" t="str">
            <v>IR</v>
          </cell>
        </row>
        <row r="6410">
          <cell r="A6410" t="str">
            <v>RCY</v>
          </cell>
          <cell r="D6410">
            <v>6</v>
          </cell>
          <cell r="G6410">
            <v>1.7</v>
          </cell>
          <cell r="J6410" t="str">
            <v>7C</v>
          </cell>
          <cell r="L6410" t="str">
            <v>IR</v>
          </cell>
        </row>
        <row r="6411">
          <cell r="A6411" t="str">
            <v>RCY</v>
          </cell>
          <cell r="D6411">
            <v>7</v>
          </cell>
          <cell r="G6411">
            <v>2.16</v>
          </cell>
          <cell r="J6411" t="str">
            <v>7C</v>
          </cell>
          <cell r="L6411" t="str">
            <v>IR</v>
          </cell>
        </row>
        <row r="6412">
          <cell r="A6412" t="str">
            <v>RCY</v>
          </cell>
          <cell r="D6412">
            <v>7</v>
          </cell>
          <cell r="G6412">
            <v>1.82</v>
          </cell>
          <cell r="J6412" t="str">
            <v>7C</v>
          </cell>
          <cell r="L6412" t="str">
            <v>IR</v>
          </cell>
        </row>
        <row r="6413">
          <cell r="A6413" t="str">
            <v>RCY</v>
          </cell>
          <cell r="D6413">
            <v>7</v>
          </cell>
          <cell r="G6413">
            <v>2.54</v>
          </cell>
          <cell r="J6413" t="str">
            <v>7C</v>
          </cell>
          <cell r="L6413" t="str">
            <v>IR</v>
          </cell>
        </row>
        <row r="6414">
          <cell r="A6414" t="str">
            <v>RCY</v>
          </cell>
          <cell r="D6414">
            <v>7</v>
          </cell>
          <cell r="G6414">
            <v>1.68</v>
          </cell>
          <cell r="J6414" t="str">
            <v>7C</v>
          </cell>
          <cell r="L6414" t="str">
            <v>IR</v>
          </cell>
        </row>
        <row r="6415">
          <cell r="A6415" t="str">
            <v>RCY</v>
          </cell>
          <cell r="D6415">
            <v>7</v>
          </cell>
          <cell r="G6415">
            <v>2.04</v>
          </cell>
          <cell r="J6415" t="str">
            <v>7C</v>
          </cell>
          <cell r="L6415" t="str">
            <v>IR</v>
          </cell>
        </row>
        <row r="6416">
          <cell r="A6416" t="str">
            <v>RCY</v>
          </cell>
          <cell r="D6416">
            <v>8</v>
          </cell>
          <cell r="G6416">
            <v>1.82</v>
          </cell>
          <cell r="J6416" t="str">
            <v>7C</v>
          </cell>
          <cell r="L6416" t="str">
            <v>IR</v>
          </cell>
        </row>
        <row r="6417">
          <cell r="A6417" t="str">
            <v>RCY</v>
          </cell>
          <cell r="D6417">
            <v>8</v>
          </cell>
          <cell r="G6417">
            <v>1.74</v>
          </cell>
          <cell r="J6417" t="str">
            <v>7C</v>
          </cell>
          <cell r="L6417" t="str">
            <v>IR</v>
          </cell>
        </row>
        <row r="6418">
          <cell r="A6418" t="str">
            <v>RCY</v>
          </cell>
          <cell r="D6418">
            <v>8</v>
          </cell>
          <cell r="G6418">
            <v>2.6</v>
          </cell>
          <cell r="J6418" t="str">
            <v>7C</v>
          </cell>
          <cell r="L6418" t="str">
            <v>IR</v>
          </cell>
        </row>
        <row r="6419">
          <cell r="A6419" t="str">
            <v>RCY</v>
          </cell>
          <cell r="D6419">
            <v>8</v>
          </cell>
          <cell r="G6419">
            <v>2.2200000000000002</v>
          </cell>
          <cell r="J6419" t="str">
            <v>7C</v>
          </cell>
          <cell r="L6419" t="str">
            <v>IR</v>
          </cell>
        </row>
        <row r="6420">
          <cell r="A6420" t="str">
            <v>RCY</v>
          </cell>
          <cell r="D6420">
            <v>8</v>
          </cell>
          <cell r="G6420">
            <v>1.99</v>
          </cell>
          <cell r="J6420" t="str">
            <v>7C</v>
          </cell>
          <cell r="L6420" t="str">
            <v>IR</v>
          </cell>
        </row>
        <row r="6421">
          <cell r="A6421" t="str">
            <v>RCY</v>
          </cell>
          <cell r="D6421">
            <v>8</v>
          </cell>
          <cell r="G6421">
            <v>1.8</v>
          </cell>
          <cell r="J6421" t="str">
            <v>7C</v>
          </cell>
          <cell r="L6421" t="str">
            <v>IR</v>
          </cell>
        </row>
        <row r="6422">
          <cell r="A6422" t="str">
            <v>RCY</v>
          </cell>
          <cell r="D6422">
            <v>9</v>
          </cell>
          <cell r="G6422">
            <v>2.15</v>
          </cell>
          <cell r="J6422" t="str">
            <v>7C</v>
          </cell>
          <cell r="L6422" t="str">
            <v>IR</v>
          </cell>
        </row>
        <row r="6423">
          <cell r="A6423" t="str">
            <v>RCY</v>
          </cell>
          <cell r="D6423">
            <v>9</v>
          </cell>
          <cell r="G6423">
            <v>2.39</v>
          </cell>
          <cell r="J6423" t="str">
            <v>7C</v>
          </cell>
          <cell r="L6423" t="str">
            <v>IR</v>
          </cell>
        </row>
        <row r="6424">
          <cell r="A6424" t="str">
            <v>RCY</v>
          </cell>
          <cell r="D6424">
            <v>9</v>
          </cell>
          <cell r="G6424">
            <v>1.85</v>
          </cell>
          <cell r="J6424" t="str">
            <v>7C</v>
          </cell>
          <cell r="L6424" t="str">
            <v>IR</v>
          </cell>
        </row>
        <row r="6425">
          <cell r="A6425" t="str">
            <v>RCY</v>
          </cell>
          <cell r="D6425">
            <v>9</v>
          </cell>
          <cell r="G6425">
            <v>1.87</v>
          </cell>
          <cell r="J6425" t="str">
            <v>7C</v>
          </cell>
          <cell r="L6425" t="str">
            <v>IR</v>
          </cell>
        </row>
        <row r="6426">
          <cell r="A6426" t="str">
            <v>RCY</v>
          </cell>
          <cell r="D6426">
            <v>9</v>
          </cell>
          <cell r="G6426">
            <v>2.0499999999999998</v>
          </cell>
          <cell r="J6426" t="str">
            <v>7C</v>
          </cell>
          <cell r="L6426" t="str">
            <v>IR</v>
          </cell>
        </row>
        <row r="6427">
          <cell r="A6427" t="str">
            <v>RCY</v>
          </cell>
          <cell r="D6427">
            <v>10</v>
          </cell>
          <cell r="G6427">
            <v>2.1</v>
          </cell>
          <cell r="J6427" t="str">
            <v>7C</v>
          </cell>
          <cell r="L6427" t="str">
            <v>IR</v>
          </cell>
        </row>
        <row r="6428">
          <cell r="A6428" t="str">
            <v>RCY</v>
          </cell>
          <cell r="D6428">
            <v>10</v>
          </cell>
          <cell r="G6428">
            <v>2.57</v>
          </cell>
          <cell r="J6428" t="str">
            <v>7C</v>
          </cell>
          <cell r="L6428" t="str">
            <v>IR</v>
          </cell>
        </row>
        <row r="6429">
          <cell r="A6429" t="str">
            <v>RCY</v>
          </cell>
          <cell r="D6429">
            <v>10</v>
          </cell>
          <cell r="G6429">
            <v>1.97</v>
          </cell>
          <cell r="J6429" t="str">
            <v>7C</v>
          </cell>
          <cell r="L6429" t="str">
            <v>IR</v>
          </cell>
        </row>
        <row r="6430">
          <cell r="A6430" t="str">
            <v>RCY</v>
          </cell>
          <cell r="D6430">
            <v>10</v>
          </cell>
          <cell r="G6430">
            <v>1.4</v>
          </cell>
          <cell r="J6430" t="str">
            <v>7C</v>
          </cell>
          <cell r="L6430" t="str">
            <v>IR</v>
          </cell>
        </row>
        <row r="6431">
          <cell r="A6431" t="str">
            <v>RCY</v>
          </cell>
          <cell r="D6431">
            <v>10</v>
          </cell>
          <cell r="G6431">
            <v>2.64</v>
          </cell>
          <cell r="J6431" t="str">
            <v>7C</v>
          </cell>
          <cell r="L6431" t="str">
            <v>IR</v>
          </cell>
        </row>
        <row r="6432">
          <cell r="A6432" t="str">
            <v>RCY</v>
          </cell>
          <cell r="D6432">
            <v>11</v>
          </cell>
          <cell r="G6432">
            <v>1.99</v>
          </cell>
          <cell r="J6432" t="str">
            <v>7C</v>
          </cell>
          <cell r="L6432" t="str">
            <v>IR</v>
          </cell>
        </row>
        <row r="6433">
          <cell r="A6433" t="str">
            <v>RCY</v>
          </cell>
          <cell r="D6433">
            <v>11</v>
          </cell>
          <cell r="G6433">
            <v>2.39</v>
          </cell>
          <cell r="J6433" t="str">
            <v>7C</v>
          </cell>
          <cell r="L6433" t="str">
            <v>IR</v>
          </cell>
        </row>
        <row r="6434">
          <cell r="A6434" t="str">
            <v>RCY</v>
          </cell>
          <cell r="D6434">
            <v>11</v>
          </cell>
          <cell r="G6434">
            <v>2.0499999999999998</v>
          </cell>
          <cell r="J6434" t="str">
            <v>7C</v>
          </cell>
          <cell r="L6434" t="str">
            <v>IR</v>
          </cell>
        </row>
        <row r="6435">
          <cell r="A6435" t="str">
            <v>RCY</v>
          </cell>
          <cell r="D6435">
            <v>11</v>
          </cell>
          <cell r="G6435">
            <v>1.85</v>
          </cell>
          <cell r="J6435" t="str">
            <v>7C</v>
          </cell>
          <cell r="L6435" t="str">
            <v>IR</v>
          </cell>
        </row>
        <row r="6436">
          <cell r="A6436" t="str">
            <v>RCY</v>
          </cell>
          <cell r="D6436">
            <v>11</v>
          </cell>
          <cell r="G6436">
            <v>1.83</v>
          </cell>
          <cell r="J6436" t="str">
            <v>7C</v>
          </cell>
          <cell r="L6436" t="str">
            <v>IR</v>
          </cell>
        </row>
        <row r="6437">
          <cell r="A6437" t="str">
            <v>RCY</v>
          </cell>
          <cell r="D6437">
            <v>11</v>
          </cell>
          <cell r="G6437">
            <v>1.61</v>
          </cell>
          <cell r="J6437" t="str">
            <v>7C</v>
          </cell>
          <cell r="L6437" t="str">
            <v>IR</v>
          </cell>
        </row>
        <row r="6438">
          <cell r="A6438" t="str">
            <v>RCY</v>
          </cell>
          <cell r="D6438">
            <v>12</v>
          </cell>
          <cell r="G6438">
            <v>1.7</v>
          </cell>
          <cell r="J6438" t="str">
            <v>7C</v>
          </cell>
          <cell r="L6438" t="str">
            <v>IR</v>
          </cell>
        </row>
        <row r="6439">
          <cell r="A6439" t="str">
            <v>RCY</v>
          </cell>
          <cell r="D6439">
            <v>12</v>
          </cell>
          <cell r="G6439">
            <v>1.84</v>
          </cell>
          <cell r="J6439" t="str">
            <v>7C</v>
          </cell>
          <cell r="L6439" t="str">
            <v>IR</v>
          </cell>
        </row>
        <row r="6440">
          <cell r="A6440" t="str">
            <v>RCY</v>
          </cell>
          <cell r="D6440">
            <v>12</v>
          </cell>
          <cell r="G6440">
            <v>2.0699999999999998</v>
          </cell>
          <cell r="J6440" t="str">
            <v>7C</v>
          </cell>
          <cell r="L6440" t="str">
            <v>IR</v>
          </cell>
        </row>
        <row r="6441">
          <cell r="A6441" t="str">
            <v>RCY</v>
          </cell>
          <cell r="D6441">
            <v>12</v>
          </cell>
          <cell r="G6441">
            <v>2.0299999999999998</v>
          </cell>
          <cell r="J6441" t="str">
            <v>7C</v>
          </cell>
          <cell r="L6441" t="str">
            <v>IR</v>
          </cell>
        </row>
        <row r="6442">
          <cell r="A6442" t="str">
            <v>RCY</v>
          </cell>
          <cell r="D6442">
            <v>12</v>
          </cell>
          <cell r="G6442">
            <v>1.95</v>
          </cell>
          <cell r="J6442" t="str">
            <v>7C</v>
          </cell>
          <cell r="L6442" t="str">
            <v>IR</v>
          </cell>
        </row>
        <row r="6443">
          <cell r="A6443" t="str">
            <v>MSW</v>
          </cell>
          <cell r="D6443">
            <v>1</v>
          </cell>
          <cell r="G6443">
            <v>0.72</v>
          </cell>
          <cell r="J6443">
            <v>25</v>
          </cell>
          <cell r="L6443" t="str">
            <v>RO</v>
          </cell>
        </row>
        <row r="6444">
          <cell r="A6444" t="str">
            <v>MSW</v>
          </cell>
          <cell r="D6444">
            <v>1</v>
          </cell>
          <cell r="G6444">
            <v>1.19</v>
          </cell>
          <cell r="J6444">
            <v>25</v>
          </cell>
          <cell r="L6444" t="str">
            <v>RO</v>
          </cell>
        </row>
        <row r="6445">
          <cell r="A6445" t="str">
            <v>MSW</v>
          </cell>
          <cell r="D6445">
            <v>1</v>
          </cell>
          <cell r="G6445">
            <v>0.39</v>
          </cell>
          <cell r="J6445">
            <v>25</v>
          </cell>
          <cell r="L6445" t="str">
            <v>RO</v>
          </cell>
        </row>
        <row r="6446">
          <cell r="A6446" t="str">
            <v>MSW</v>
          </cell>
          <cell r="D6446">
            <v>1</v>
          </cell>
          <cell r="G6446">
            <v>0.28999999999999998</v>
          </cell>
          <cell r="J6446">
            <v>25</v>
          </cell>
          <cell r="L6446" t="str">
            <v>RO</v>
          </cell>
        </row>
        <row r="6447">
          <cell r="A6447" t="str">
            <v>MSW</v>
          </cell>
          <cell r="D6447">
            <v>2</v>
          </cell>
          <cell r="G6447">
            <v>0.24</v>
          </cell>
          <cell r="J6447">
            <v>25</v>
          </cell>
          <cell r="L6447" t="str">
            <v>RO</v>
          </cell>
        </row>
        <row r="6448">
          <cell r="A6448" t="str">
            <v>MSW</v>
          </cell>
          <cell r="D6448">
            <v>2</v>
          </cell>
          <cell r="G6448">
            <v>0.16</v>
          </cell>
          <cell r="J6448">
            <v>25</v>
          </cell>
          <cell r="L6448" t="str">
            <v>RO</v>
          </cell>
        </row>
        <row r="6449">
          <cell r="A6449" t="str">
            <v>MSW</v>
          </cell>
          <cell r="D6449">
            <v>2</v>
          </cell>
          <cell r="G6449">
            <v>0.81</v>
          </cell>
          <cell r="J6449">
            <v>25</v>
          </cell>
          <cell r="L6449" t="str">
            <v>RO</v>
          </cell>
        </row>
        <row r="6450">
          <cell r="A6450" t="str">
            <v>MSW</v>
          </cell>
          <cell r="D6450">
            <v>3</v>
          </cell>
          <cell r="G6450">
            <v>0.98</v>
          </cell>
          <cell r="J6450">
            <v>25</v>
          </cell>
          <cell r="L6450" t="str">
            <v>RO</v>
          </cell>
        </row>
        <row r="6451">
          <cell r="A6451" t="str">
            <v>MSW</v>
          </cell>
          <cell r="D6451">
            <v>3</v>
          </cell>
          <cell r="G6451">
            <v>0.41</v>
          </cell>
          <cell r="J6451">
            <v>25</v>
          </cell>
          <cell r="L6451" t="str">
            <v>RO</v>
          </cell>
        </row>
        <row r="6452">
          <cell r="A6452" t="str">
            <v>MSW</v>
          </cell>
          <cell r="D6452">
            <v>3</v>
          </cell>
          <cell r="G6452">
            <v>0.32</v>
          </cell>
          <cell r="J6452">
            <v>25</v>
          </cell>
          <cell r="L6452" t="str">
            <v>RO</v>
          </cell>
        </row>
        <row r="6453">
          <cell r="A6453" t="str">
            <v>MSW</v>
          </cell>
          <cell r="D6453">
            <v>3</v>
          </cell>
          <cell r="G6453">
            <v>0.76</v>
          </cell>
          <cell r="J6453">
            <v>25</v>
          </cell>
          <cell r="L6453" t="str">
            <v>RO</v>
          </cell>
        </row>
        <row r="6454">
          <cell r="A6454" t="str">
            <v>MSW</v>
          </cell>
          <cell r="D6454">
            <v>3</v>
          </cell>
          <cell r="G6454">
            <v>0.56999999999999995</v>
          </cell>
          <cell r="J6454">
            <v>25</v>
          </cell>
          <cell r="L6454" t="str">
            <v>RO</v>
          </cell>
        </row>
        <row r="6455">
          <cell r="A6455" t="str">
            <v>MSW</v>
          </cell>
          <cell r="D6455">
            <v>4</v>
          </cell>
          <cell r="G6455">
            <v>0.24</v>
          </cell>
          <cell r="J6455">
            <v>25</v>
          </cell>
          <cell r="L6455" t="str">
            <v>RO</v>
          </cell>
        </row>
        <row r="6456">
          <cell r="A6456" t="str">
            <v>MSW</v>
          </cell>
          <cell r="D6456">
            <v>4</v>
          </cell>
          <cell r="G6456">
            <v>0.42</v>
          </cell>
          <cell r="J6456">
            <v>25</v>
          </cell>
          <cell r="L6456" t="str">
            <v>RO</v>
          </cell>
        </row>
        <row r="6457">
          <cell r="A6457" t="str">
            <v>MSW</v>
          </cell>
          <cell r="D6457">
            <v>4</v>
          </cell>
          <cell r="G6457">
            <v>0.55000000000000004</v>
          </cell>
          <cell r="J6457">
            <v>25</v>
          </cell>
          <cell r="L6457" t="str">
            <v>RO</v>
          </cell>
        </row>
        <row r="6458">
          <cell r="A6458" t="str">
            <v>MSW</v>
          </cell>
          <cell r="D6458">
            <v>4</v>
          </cell>
          <cell r="G6458">
            <v>0.99</v>
          </cell>
          <cell r="J6458">
            <v>25</v>
          </cell>
          <cell r="L6458" t="str">
            <v>RO</v>
          </cell>
        </row>
        <row r="6459">
          <cell r="A6459" t="str">
            <v>MSW</v>
          </cell>
          <cell r="D6459">
            <v>5</v>
          </cell>
          <cell r="G6459">
            <v>0.56000000000000005</v>
          </cell>
          <cell r="J6459">
            <v>25</v>
          </cell>
          <cell r="L6459" t="str">
            <v>RO</v>
          </cell>
        </row>
        <row r="6460">
          <cell r="A6460" t="str">
            <v>MSW</v>
          </cell>
          <cell r="D6460">
            <v>5</v>
          </cell>
          <cell r="G6460">
            <v>0.91</v>
          </cell>
          <cell r="J6460">
            <v>25</v>
          </cell>
          <cell r="L6460" t="str">
            <v>RO</v>
          </cell>
        </row>
        <row r="6461">
          <cell r="A6461" t="str">
            <v>MSW</v>
          </cell>
          <cell r="D6461">
            <v>5</v>
          </cell>
          <cell r="G6461">
            <v>0.55000000000000004</v>
          </cell>
          <cell r="J6461">
            <v>25</v>
          </cell>
          <cell r="L6461" t="str">
            <v>RO</v>
          </cell>
        </row>
        <row r="6462">
          <cell r="A6462" t="str">
            <v>MSW</v>
          </cell>
          <cell r="D6462">
            <v>5</v>
          </cell>
          <cell r="G6462">
            <v>0.39</v>
          </cell>
          <cell r="J6462">
            <v>25</v>
          </cell>
          <cell r="L6462" t="str">
            <v>RO</v>
          </cell>
        </row>
        <row r="6463">
          <cell r="A6463" t="str">
            <v>MSW</v>
          </cell>
          <cell r="D6463">
            <v>6</v>
          </cell>
          <cell r="G6463">
            <v>0.73</v>
          </cell>
          <cell r="J6463">
            <v>25</v>
          </cell>
          <cell r="L6463" t="str">
            <v>RO</v>
          </cell>
        </row>
        <row r="6464">
          <cell r="A6464" t="str">
            <v>MSW</v>
          </cell>
          <cell r="D6464">
            <v>6</v>
          </cell>
          <cell r="G6464">
            <v>0.24</v>
          </cell>
          <cell r="J6464">
            <v>25</v>
          </cell>
          <cell r="L6464" t="str">
            <v>RO</v>
          </cell>
        </row>
        <row r="6465">
          <cell r="A6465" t="str">
            <v>MSW</v>
          </cell>
          <cell r="D6465">
            <v>6</v>
          </cell>
          <cell r="G6465">
            <v>0.97</v>
          </cell>
          <cell r="J6465">
            <v>25</v>
          </cell>
          <cell r="L6465" t="str">
            <v>RO</v>
          </cell>
        </row>
        <row r="6466">
          <cell r="A6466" t="str">
            <v>MSW</v>
          </cell>
          <cell r="D6466">
            <v>6</v>
          </cell>
          <cell r="G6466">
            <v>0.19</v>
          </cell>
          <cell r="J6466">
            <v>25</v>
          </cell>
          <cell r="L6466" t="str">
            <v>RO</v>
          </cell>
        </row>
        <row r="6467">
          <cell r="A6467" t="str">
            <v>MSW</v>
          </cell>
          <cell r="D6467">
            <v>6</v>
          </cell>
          <cell r="G6467">
            <v>0.17</v>
          </cell>
          <cell r="J6467">
            <v>25</v>
          </cell>
          <cell r="L6467" t="str">
            <v>RO</v>
          </cell>
        </row>
        <row r="6468">
          <cell r="A6468" t="str">
            <v>MSW</v>
          </cell>
          <cell r="D6468">
            <v>7</v>
          </cell>
          <cell r="G6468">
            <v>0.06</v>
          </cell>
          <cell r="J6468">
            <v>25</v>
          </cell>
          <cell r="L6468" t="str">
            <v>RO</v>
          </cell>
        </row>
        <row r="6469">
          <cell r="A6469" t="str">
            <v>MSW</v>
          </cell>
          <cell r="D6469">
            <v>7</v>
          </cell>
          <cell r="G6469">
            <v>0.19</v>
          </cell>
          <cell r="J6469">
            <v>25</v>
          </cell>
          <cell r="L6469" t="str">
            <v>RO</v>
          </cell>
        </row>
        <row r="6470">
          <cell r="A6470" t="str">
            <v>MSW</v>
          </cell>
          <cell r="D6470">
            <v>8</v>
          </cell>
          <cell r="G6470">
            <v>0.2</v>
          </cell>
          <cell r="J6470">
            <v>25</v>
          </cell>
          <cell r="L6470" t="str">
            <v>RO</v>
          </cell>
        </row>
        <row r="6471">
          <cell r="A6471" t="str">
            <v>MSW</v>
          </cell>
          <cell r="D6471">
            <v>9</v>
          </cell>
          <cell r="G6471">
            <v>0.09</v>
          </cell>
          <cell r="J6471">
            <v>25</v>
          </cell>
          <cell r="L6471" t="str">
            <v>RO</v>
          </cell>
        </row>
        <row r="6472">
          <cell r="A6472" t="str">
            <v>MSW</v>
          </cell>
          <cell r="D6472">
            <v>9</v>
          </cell>
          <cell r="G6472">
            <v>0.59</v>
          </cell>
          <cell r="J6472">
            <v>25</v>
          </cell>
          <cell r="L6472" t="str">
            <v>RO</v>
          </cell>
        </row>
        <row r="6473">
          <cell r="A6473" t="str">
            <v>MSW</v>
          </cell>
          <cell r="D6473">
            <v>10</v>
          </cell>
          <cell r="G6473">
            <v>0.69</v>
          </cell>
          <cell r="J6473">
            <v>25</v>
          </cell>
          <cell r="L6473" t="str">
            <v>RO</v>
          </cell>
        </row>
        <row r="6474">
          <cell r="A6474" t="str">
            <v>MSW</v>
          </cell>
          <cell r="D6474">
            <v>10</v>
          </cell>
          <cell r="G6474">
            <v>0.6</v>
          </cell>
          <cell r="J6474">
            <v>25</v>
          </cell>
          <cell r="L6474" t="str">
            <v>RO</v>
          </cell>
        </row>
        <row r="6475">
          <cell r="A6475" t="str">
            <v>MSW</v>
          </cell>
          <cell r="D6475">
            <v>11</v>
          </cell>
          <cell r="G6475">
            <v>0.94</v>
          </cell>
          <cell r="J6475">
            <v>25</v>
          </cell>
          <cell r="L6475" t="str">
            <v>RO</v>
          </cell>
        </row>
        <row r="6476">
          <cell r="A6476" t="str">
            <v>MSW</v>
          </cell>
          <cell r="D6476">
            <v>11</v>
          </cell>
          <cell r="G6476">
            <v>0.79</v>
          </cell>
          <cell r="J6476">
            <v>25</v>
          </cell>
          <cell r="L6476" t="str">
            <v>RO</v>
          </cell>
        </row>
        <row r="6477">
          <cell r="A6477" t="str">
            <v>MSW</v>
          </cell>
          <cell r="D6477">
            <v>11</v>
          </cell>
          <cell r="G6477">
            <v>1.03</v>
          </cell>
          <cell r="J6477">
            <v>25</v>
          </cell>
          <cell r="L6477" t="str">
            <v>RO</v>
          </cell>
        </row>
        <row r="6478">
          <cell r="A6478" t="str">
            <v>MSW</v>
          </cell>
          <cell r="D6478">
            <v>12</v>
          </cell>
          <cell r="G6478">
            <v>0.67</v>
          </cell>
          <cell r="J6478">
            <v>25</v>
          </cell>
          <cell r="L6478" t="str">
            <v>RO</v>
          </cell>
        </row>
        <row r="6479">
          <cell r="A6479" t="str">
            <v>MSW</v>
          </cell>
          <cell r="D6479">
            <v>12</v>
          </cell>
          <cell r="G6479">
            <v>0.56999999999999995</v>
          </cell>
          <cell r="J6479">
            <v>25</v>
          </cell>
          <cell r="L6479" t="str">
            <v>RO</v>
          </cell>
        </row>
        <row r="6480">
          <cell r="A6480" t="str">
            <v>RCY</v>
          </cell>
          <cell r="D6480">
            <v>2</v>
          </cell>
          <cell r="G6480">
            <v>4.78</v>
          </cell>
          <cell r="J6480">
            <v>74</v>
          </cell>
          <cell r="L6480" t="str">
            <v>IR</v>
          </cell>
        </row>
        <row r="6481">
          <cell r="A6481" t="str">
            <v>RCY</v>
          </cell>
          <cell r="D6481">
            <v>3</v>
          </cell>
          <cell r="G6481">
            <v>4.68</v>
          </cell>
          <cell r="J6481">
            <v>74</v>
          </cell>
          <cell r="L6481" t="str">
            <v>IR</v>
          </cell>
        </row>
        <row r="6482">
          <cell r="A6482" t="str">
            <v>RCY</v>
          </cell>
          <cell r="D6482">
            <v>5</v>
          </cell>
          <cell r="G6482">
            <v>2.57</v>
          </cell>
          <cell r="J6482">
            <v>74</v>
          </cell>
          <cell r="L6482" t="str">
            <v>IR</v>
          </cell>
        </row>
        <row r="6483">
          <cell r="A6483" t="str">
            <v>RCY</v>
          </cell>
          <cell r="D6483">
            <v>7</v>
          </cell>
          <cell r="G6483">
            <v>2.56</v>
          </cell>
          <cell r="J6483">
            <v>74</v>
          </cell>
          <cell r="L6483" t="str">
            <v>IR</v>
          </cell>
        </row>
        <row r="6484">
          <cell r="A6484" t="str">
            <v>RCY</v>
          </cell>
          <cell r="D6484">
            <v>9</v>
          </cell>
          <cell r="G6484">
            <v>6.98</v>
          </cell>
          <cell r="J6484">
            <v>74</v>
          </cell>
          <cell r="L6484" t="str">
            <v>IR</v>
          </cell>
        </row>
        <row r="6485">
          <cell r="A6485" t="str">
            <v>RCY</v>
          </cell>
          <cell r="D6485">
            <v>11</v>
          </cell>
          <cell r="G6485">
            <v>6.13</v>
          </cell>
          <cell r="J6485">
            <v>74</v>
          </cell>
          <cell r="L6485" t="str">
            <v>IR</v>
          </cell>
        </row>
        <row r="6486">
          <cell r="A6486" t="str">
            <v>RCY</v>
          </cell>
          <cell r="D6486">
            <v>1</v>
          </cell>
          <cell r="G6486">
            <v>3.35</v>
          </cell>
          <cell r="J6486" t="str">
            <v>7C</v>
          </cell>
          <cell r="L6486" t="str">
            <v>IR</v>
          </cell>
        </row>
        <row r="6487">
          <cell r="A6487" t="str">
            <v>RCY</v>
          </cell>
          <cell r="D6487">
            <v>1</v>
          </cell>
          <cell r="G6487">
            <v>2.5099999999999998</v>
          </cell>
          <cell r="J6487" t="str">
            <v>7C</v>
          </cell>
          <cell r="L6487" t="str">
            <v>IR</v>
          </cell>
        </row>
        <row r="6488">
          <cell r="A6488" t="str">
            <v>RCY</v>
          </cell>
          <cell r="D6488">
            <v>3</v>
          </cell>
          <cell r="G6488">
            <v>3.15</v>
          </cell>
          <cell r="J6488" t="str">
            <v>7C</v>
          </cell>
          <cell r="L6488" t="str">
            <v>IR</v>
          </cell>
        </row>
        <row r="6489">
          <cell r="A6489" t="str">
            <v>RCY</v>
          </cell>
          <cell r="D6489">
            <v>3</v>
          </cell>
          <cell r="G6489">
            <v>2.04</v>
          </cell>
          <cell r="J6489" t="str">
            <v>7C</v>
          </cell>
          <cell r="L6489" t="str">
            <v>IR</v>
          </cell>
        </row>
        <row r="6490">
          <cell r="A6490" t="str">
            <v>RCY</v>
          </cell>
          <cell r="D6490">
            <v>4</v>
          </cell>
          <cell r="G6490">
            <v>3.88</v>
          </cell>
          <cell r="J6490" t="str">
            <v>7C</v>
          </cell>
          <cell r="L6490" t="str">
            <v>IR</v>
          </cell>
        </row>
        <row r="6491">
          <cell r="A6491" t="str">
            <v>RCY</v>
          </cell>
          <cell r="D6491">
            <v>7</v>
          </cell>
          <cell r="G6491">
            <v>1.18</v>
          </cell>
          <cell r="J6491" t="str">
            <v>7C</v>
          </cell>
          <cell r="L6491" t="str">
            <v>IR</v>
          </cell>
        </row>
        <row r="6492">
          <cell r="A6492" t="str">
            <v>RCY</v>
          </cell>
          <cell r="D6492">
            <v>7</v>
          </cell>
          <cell r="G6492">
            <v>5.01</v>
          </cell>
          <cell r="J6492" t="str">
            <v>7C</v>
          </cell>
          <cell r="L6492" t="str">
            <v>IR</v>
          </cell>
        </row>
        <row r="6493">
          <cell r="A6493" t="str">
            <v>RCY</v>
          </cell>
          <cell r="D6493">
            <v>7</v>
          </cell>
          <cell r="G6493">
            <v>3.06</v>
          </cell>
          <cell r="J6493" t="str">
            <v>7C</v>
          </cell>
          <cell r="L6493" t="str">
            <v>IR</v>
          </cell>
        </row>
        <row r="6494">
          <cell r="A6494" t="str">
            <v>RCY</v>
          </cell>
          <cell r="D6494">
            <v>7</v>
          </cell>
          <cell r="G6494">
            <v>1.39</v>
          </cell>
          <cell r="J6494" t="str">
            <v>7C</v>
          </cell>
          <cell r="L6494" t="str">
            <v>IR</v>
          </cell>
        </row>
        <row r="6495">
          <cell r="A6495" t="str">
            <v>RCY</v>
          </cell>
          <cell r="D6495">
            <v>8</v>
          </cell>
          <cell r="G6495">
            <v>3.32</v>
          </cell>
          <cell r="J6495" t="str">
            <v>7C</v>
          </cell>
          <cell r="L6495" t="str">
            <v>IR</v>
          </cell>
        </row>
        <row r="6496">
          <cell r="A6496" t="str">
            <v>RCY</v>
          </cell>
          <cell r="D6496">
            <v>8</v>
          </cell>
          <cell r="G6496">
            <v>0.74</v>
          </cell>
          <cell r="J6496" t="str">
            <v>7C</v>
          </cell>
          <cell r="L6496" t="str">
            <v>IR</v>
          </cell>
        </row>
        <row r="6497">
          <cell r="A6497" t="str">
            <v>RCY</v>
          </cell>
          <cell r="D6497">
            <v>8</v>
          </cell>
          <cell r="G6497">
            <v>1.7</v>
          </cell>
          <cell r="J6497" t="str">
            <v>7C</v>
          </cell>
          <cell r="L6497" t="str">
            <v>IR</v>
          </cell>
        </row>
        <row r="6498">
          <cell r="A6498" t="str">
            <v>RCY</v>
          </cell>
          <cell r="D6498">
            <v>8</v>
          </cell>
          <cell r="G6498">
            <v>4</v>
          </cell>
          <cell r="J6498" t="str">
            <v>7C</v>
          </cell>
          <cell r="L6498" t="str">
            <v>IR</v>
          </cell>
        </row>
        <row r="6499">
          <cell r="A6499" t="str">
            <v>RCY</v>
          </cell>
          <cell r="D6499">
            <v>8</v>
          </cell>
          <cell r="G6499">
            <v>5.0599999999999996</v>
          </cell>
          <cell r="J6499" t="str">
            <v>7C</v>
          </cell>
          <cell r="L6499" t="str">
            <v>IR</v>
          </cell>
        </row>
        <row r="6500">
          <cell r="A6500" t="str">
            <v>RCY</v>
          </cell>
          <cell r="D6500">
            <v>9</v>
          </cell>
          <cell r="G6500">
            <v>3.05</v>
          </cell>
          <cell r="J6500" t="str">
            <v>7C</v>
          </cell>
          <cell r="L6500" t="str">
            <v>IR</v>
          </cell>
        </row>
        <row r="6501">
          <cell r="A6501" t="str">
            <v>RCY</v>
          </cell>
          <cell r="D6501">
            <v>10</v>
          </cell>
          <cell r="G6501">
            <v>3.48</v>
          </cell>
          <cell r="J6501" t="str">
            <v>7C</v>
          </cell>
          <cell r="L6501" t="str">
            <v>IR</v>
          </cell>
        </row>
        <row r="6502">
          <cell r="A6502" t="str">
            <v>RCY</v>
          </cell>
          <cell r="D6502">
            <v>10</v>
          </cell>
          <cell r="G6502">
            <v>2.59</v>
          </cell>
          <cell r="J6502" t="str">
            <v>7C</v>
          </cell>
          <cell r="L6502" t="str">
            <v>IR</v>
          </cell>
        </row>
        <row r="6503">
          <cell r="A6503" t="str">
            <v>RCY</v>
          </cell>
          <cell r="D6503">
            <v>10</v>
          </cell>
          <cell r="G6503">
            <v>6.11</v>
          </cell>
          <cell r="J6503" t="str">
            <v>7C</v>
          </cell>
          <cell r="L6503" t="str">
            <v>IR</v>
          </cell>
        </row>
        <row r="6504">
          <cell r="A6504" t="str">
            <v>RCY</v>
          </cell>
          <cell r="D6504">
            <v>10</v>
          </cell>
          <cell r="G6504">
            <v>3.99</v>
          </cell>
          <cell r="J6504" t="str">
            <v>7C</v>
          </cell>
          <cell r="L6504" t="str">
            <v>IR</v>
          </cell>
        </row>
        <row r="6505">
          <cell r="A6505" t="str">
            <v>RCY</v>
          </cell>
          <cell r="D6505">
            <v>3</v>
          </cell>
          <cell r="G6505">
            <v>2.61</v>
          </cell>
          <cell r="J6505" t="str">
            <v>7C</v>
          </cell>
          <cell r="L6505" t="str">
            <v>IR</v>
          </cell>
        </row>
        <row r="6506">
          <cell r="A6506" t="str">
            <v>RCY</v>
          </cell>
          <cell r="D6506">
            <v>3</v>
          </cell>
          <cell r="G6506">
            <v>2.33</v>
          </cell>
          <cell r="J6506" t="str">
            <v>7C</v>
          </cell>
          <cell r="L6506" t="str">
            <v>IR</v>
          </cell>
        </row>
        <row r="6507">
          <cell r="A6507" t="str">
            <v>RCY</v>
          </cell>
          <cell r="D6507">
            <v>8</v>
          </cell>
          <cell r="G6507">
            <v>5</v>
          </cell>
          <cell r="J6507" t="str">
            <v>7C</v>
          </cell>
          <cell r="L6507" t="str">
            <v>IR</v>
          </cell>
        </row>
        <row r="6508">
          <cell r="A6508" t="str">
            <v>RCY</v>
          </cell>
          <cell r="D6508">
            <v>9</v>
          </cell>
          <cell r="G6508">
            <v>7.55</v>
          </cell>
          <cell r="J6508" t="str">
            <v>7C</v>
          </cell>
          <cell r="L6508" t="str">
            <v>IR</v>
          </cell>
        </row>
        <row r="6509">
          <cell r="A6509" t="str">
            <v>RCY</v>
          </cell>
          <cell r="D6509">
            <v>10</v>
          </cell>
          <cell r="G6509">
            <v>7.26</v>
          </cell>
          <cell r="J6509" t="str">
            <v>7C</v>
          </cell>
          <cell r="L6509" t="str">
            <v>IR</v>
          </cell>
        </row>
        <row r="6510">
          <cell r="A6510" t="str">
            <v>RCY</v>
          </cell>
          <cell r="D6510">
            <v>10</v>
          </cell>
          <cell r="G6510">
            <v>5.91</v>
          </cell>
          <cell r="J6510" t="str">
            <v>7C</v>
          </cell>
          <cell r="L6510" t="str">
            <v>IR</v>
          </cell>
        </row>
        <row r="6511">
          <cell r="A6511" t="str">
            <v>RCY</v>
          </cell>
          <cell r="D6511">
            <v>11</v>
          </cell>
          <cell r="G6511">
            <v>7.52</v>
          </cell>
          <cell r="J6511" t="str">
            <v>7C</v>
          </cell>
          <cell r="L6511" t="str">
            <v>IR</v>
          </cell>
        </row>
        <row r="6512">
          <cell r="A6512" t="str">
            <v>RCY</v>
          </cell>
          <cell r="D6512">
            <v>12</v>
          </cell>
          <cell r="G6512">
            <v>3.17</v>
          </cell>
          <cell r="J6512" t="str">
            <v>7C</v>
          </cell>
          <cell r="L6512" t="str">
            <v>IR</v>
          </cell>
        </row>
        <row r="6513">
          <cell r="A6513" t="str">
            <v>MSW</v>
          </cell>
          <cell r="D6513">
            <v>1</v>
          </cell>
          <cell r="G6513">
            <v>2.21</v>
          </cell>
          <cell r="J6513">
            <v>25</v>
          </cell>
          <cell r="L6513" t="str">
            <v>RO</v>
          </cell>
        </row>
        <row r="6514">
          <cell r="A6514" t="str">
            <v>MSW</v>
          </cell>
          <cell r="D6514">
            <v>1</v>
          </cell>
          <cell r="G6514">
            <v>3.06</v>
          </cell>
          <cell r="J6514">
            <v>25</v>
          </cell>
          <cell r="L6514" t="str">
            <v>RO</v>
          </cell>
        </row>
        <row r="6515">
          <cell r="A6515" t="str">
            <v>MSW</v>
          </cell>
          <cell r="D6515">
            <v>1</v>
          </cell>
          <cell r="G6515">
            <v>2.95</v>
          </cell>
          <cell r="J6515">
            <v>25</v>
          </cell>
          <cell r="L6515" t="str">
            <v>RO</v>
          </cell>
        </row>
        <row r="6516">
          <cell r="A6516" t="str">
            <v>MSW</v>
          </cell>
          <cell r="D6516">
            <v>3</v>
          </cell>
          <cell r="G6516">
            <v>1.07</v>
          </cell>
          <cell r="J6516">
            <v>25</v>
          </cell>
          <cell r="L6516" t="str">
            <v>RO</v>
          </cell>
        </row>
        <row r="6517">
          <cell r="A6517" t="str">
            <v>MSW</v>
          </cell>
          <cell r="D6517">
            <v>4</v>
          </cell>
          <cell r="G6517">
            <v>1.01</v>
          </cell>
          <cell r="J6517">
            <v>25</v>
          </cell>
          <cell r="L6517" t="str">
            <v>RO</v>
          </cell>
        </row>
        <row r="6518">
          <cell r="A6518" t="str">
            <v>MSW</v>
          </cell>
          <cell r="D6518">
            <v>4</v>
          </cell>
          <cell r="G6518">
            <v>1.05</v>
          </cell>
          <cell r="J6518">
            <v>25</v>
          </cell>
          <cell r="L6518" t="str">
            <v>RO</v>
          </cell>
        </row>
        <row r="6519">
          <cell r="A6519" t="str">
            <v>RCY</v>
          </cell>
          <cell r="D6519">
            <v>1</v>
          </cell>
          <cell r="G6519">
            <v>1.08</v>
          </cell>
          <cell r="J6519">
            <v>72</v>
          </cell>
          <cell r="L6519" t="str">
            <v>IR</v>
          </cell>
        </row>
        <row r="6520">
          <cell r="A6520" t="str">
            <v>RCY</v>
          </cell>
          <cell r="D6520">
            <v>1</v>
          </cell>
          <cell r="G6520">
            <v>0.1</v>
          </cell>
          <cell r="J6520" t="str">
            <v>7B</v>
          </cell>
          <cell r="L6520" t="str">
            <v>IR</v>
          </cell>
        </row>
        <row r="6521">
          <cell r="A6521" t="str">
            <v>RCY</v>
          </cell>
          <cell r="D6521">
            <v>1</v>
          </cell>
          <cell r="G6521">
            <v>0.23</v>
          </cell>
          <cell r="J6521" t="str">
            <v>7B</v>
          </cell>
          <cell r="L6521" t="str">
            <v>IR</v>
          </cell>
        </row>
        <row r="6522">
          <cell r="A6522" t="str">
            <v>RCY</v>
          </cell>
          <cell r="D6522">
            <v>1</v>
          </cell>
          <cell r="G6522">
            <v>0.47</v>
          </cell>
          <cell r="J6522" t="str">
            <v>7B</v>
          </cell>
          <cell r="L6522" t="str">
            <v>IR</v>
          </cell>
        </row>
        <row r="6523">
          <cell r="A6523" t="str">
            <v>RCY</v>
          </cell>
          <cell r="D6523">
            <v>1</v>
          </cell>
          <cell r="G6523">
            <v>0.5</v>
          </cell>
          <cell r="J6523" t="str">
            <v>7B</v>
          </cell>
          <cell r="L6523" t="str">
            <v>IR</v>
          </cell>
        </row>
        <row r="6524">
          <cell r="A6524" t="str">
            <v>RCY</v>
          </cell>
          <cell r="D6524">
            <v>1</v>
          </cell>
          <cell r="G6524">
            <v>0.25</v>
          </cell>
          <cell r="J6524" t="str">
            <v>7B</v>
          </cell>
          <cell r="L6524" t="str">
            <v>IR</v>
          </cell>
        </row>
        <row r="6525">
          <cell r="A6525" t="str">
            <v>RCY</v>
          </cell>
          <cell r="D6525">
            <v>1</v>
          </cell>
          <cell r="G6525">
            <v>0.21</v>
          </cell>
          <cell r="J6525" t="str">
            <v>7B</v>
          </cell>
          <cell r="L6525" t="str">
            <v>IR</v>
          </cell>
        </row>
        <row r="6526">
          <cell r="A6526" t="str">
            <v>RCY</v>
          </cell>
          <cell r="D6526">
            <v>2</v>
          </cell>
          <cell r="G6526">
            <v>0.15</v>
          </cell>
          <cell r="J6526" t="str">
            <v>7B</v>
          </cell>
          <cell r="L6526" t="str">
            <v>IR</v>
          </cell>
        </row>
        <row r="6527">
          <cell r="A6527" t="str">
            <v>RCY</v>
          </cell>
          <cell r="D6527">
            <v>2</v>
          </cell>
          <cell r="G6527">
            <v>0.11</v>
          </cell>
          <cell r="J6527" t="str">
            <v>7B</v>
          </cell>
          <cell r="L6527" t="str">
            <v>IR</v>
          </cell>
        </row>
        <row r="6528">
          <cell r="A6528" t="str">
            <v>RCY</v>
          </cell>
          <cell r="D6528">
            <v>2</v>
          </cell>
          <cell r="G6528">
            <v>0.27</v>
          </cell>
          <cell r="J6528" t="str">
            <v>7B</v>
          </cell>
          <cell r="L6528" t="str">
            <v>IR</v>
          </cell>
        </row>
        <row r="6529">
          <cell r="A6529" t="str">
            <v>RCY</v>
          </cell>
          <cell r="D6529">
            <v>2</v>
          </cell>
          <cell r="G6529">
            <v>0.37</v>
          </cell>
          <cell r="J6529" t="str">
            <v>7B</v>
          </cell>
          <cell r="L6529" t="str">
            <v>IR</v>
          </cell>
        </row>
        <row r="6530">
          <cell r="A6530" t="str">
            <v>RCY</v>
          </cell>
          <cell r="D6530">
            <v>2</v>
          </cell>
          <cell r="G6530">
            <v>0.47</v>
          </cell>
          <cell r="J6530" t="str">
            <v>7B</v>
          </cell>
          <cell r="L6530" t="str">
            <v>IR</v>
          </cell>
        </row>
        <row r="6531">
          <cell r="A6531" t="str">
            <v>RCY</v>
          </cell>
          <cell r="D6531">
            <v>2</v>
          </cell>
          <cell r="G6531">
            <v>0.36</v>
          </cell>
          <cell r="J6531" t="str">
            <v>7B</v>
          </cell>
          <cell r="L6531" t="str">
            <v>IR</v>
          </cell>
        </row>
        <row r="6532">
          <cell r="A6532" t="str">
            <v>RCY</v>
          </cell>
          <cell r="D6532">
            <v>2</v>
          </cell>
          <cell r="G6532">
            <v>0.4</v>
          </cell>
          <cell r="J6532" t="str">
            <v>7B</v>
          </cell>
          <cell r="L6532" t="str">
            <v>IR</v>
          </cell>
        </row>
        <row r="6533">
          <cell r="A6533" t="str">
            <v>RCY</v>
          </cell>
          <cell r="D6533">
            <v>3</v>
          </cell>
          <cell r="G6533">
            <v>0.84</v>
          </cell>
          <cell r="J6533" t="str">
            <v>7B</v>
          </cell>
          <cell r="L6533" t="str">
            <v>IR</v>
          </cell>
        </row>
        <row r="6534">
          <cell r="A6534" t="str">
            <v>RCY</v>
          </cell>
          <cell r="D6534">
            <v>3</v>
          </cell>
          <cell r="G6534">
            <v>0.31</v>
          </cell>
          <cell r="J6534" t="str">
            <v>7B</v>
          </cell>
          <cell r="L6534" t="str">
            <v>IR</v>
          </cell>
        </row>
        <row r="6535">
          <cell r="A6535" t="str">
            <v>RCY</v>
          </cell>
          <cell r="D6535">
            <v>3</v>
          </cell>
          <cell r="G6535">
            <v>0.81</v>
          </cell>
          <cell r="J6535" t="str">
            <v>7B</v>
          </cell>
          <cell r="L6535" t="str">
            <v>IR</v>
          </cell>
        </row>
        <row r="6536">
          <cell r="A6536" t="str">
            <v>RCY</v>
          </cell>
          <cell r="D6536">
            <v>3</v>
          </cell>
          <cell r="G6536">
            <v>0.54</v>
          </cell>
          <cell r="J6536" t="str">
            <v>7B</v>
          </cell>
          <cell r="L6536" t="str">
            <v>IR</v>
          </cell>
        </row>
        <row r="6537">
          <cell r="A6537" t="str">
            <v>RCY</v>
          </cell>
          <cell r="D6537">
            <v>3</v>
          </cell>
          <cell r="G6537">
            <v>0.79</v>
          </cell>
          <cell r="J6537" t="str">
            <v>7B</v>
          </cell>
          <cell r="L6537" t="str">
            <v>IR</v>
          </cell>
        </row>
        <row r="6538">
          <cell r="A6538" t="str">
            <v>RCY</v>
          </cell>
          <cell r="D6538">
            <v>3</v>
          </cell>
          <cell r="G6538">
            <v>0.6</v>
          </cell>
          <cell r="J6538" t="str">
            <v>7B</v>
          </cell>
          <cell r="L6538" t="str">
            <v>IR</v>
          </cell>
        </row>
        <row r="6539">
          <cell r="A6539" t="str">
            <v>RCY</v>
          </cell>
          <cell r="D6539">
            <v>3</v>
          </cell>
          <cell r="G6539">
            <v>0.72</v>
          </cell>
          <cell r="J6539" t="str">
            <v>7B</v>
          </cell>
          <cell r="L6539" t="str">
            <v>IR</v>
          </cell>
        </row>
        <row r="6540">
          <cell r="A6540" t="str">
            <v>RCY</v>
          </cell>
          <cell r="D6540">
            <v>3</v>
          </cell>
          <cell r="G6540">
            <v>0.56999999999999995</v>
          </cell>
          <cell r="J6540" t="str">
            <v>7B</v>
          </cell>
          <cell r="L6540" t="str">
            <v>IR</v>
          </cell>
        </row>
        <row r="6541">
          <cell r="A6541" t="str">
            <v>RCY</v>
          </cell>
          <cell r="D6541">
            <v>3</v>
          </cell>
          <cell r="G6541">
            <v>0.93</v>
          </cell>
          <cell r="J6541" t="str">
            <v>7B</v>
          </cell>
          <cell r="L6541" t="str">
            <v>IR</v>
          </cell>
        </row>
        <row r="6542">
          <cell r="A6542" t="str">
            <v>RCY</v>
          </cell>
          <cell r="D6542">
            <v>3</v>
          </cell>
          <cell r="G6542">
            <v>0.62</v>
          </cell>
          <cell r="J6542" t="str">
            <v>7B</v>
          </cell>
          <cell r="L6542" t="str">
            <v>IR</v>
          </cell>
        </row>
        <row r="6543">
          <cell r="A6543" t="str">
            <v>RCY</v>
          </cell>
          <cell r="D6543">
            <v>4</v>
          </cell>
          <cell r="G6543">
            <v>1.17</v>
          </cell>
          <cell r="J6543" t="str">
            <v>7B</v>
          </cell>
          <cell r="L6543" t="str">
            <v>IR</v>
          </cell>
        </row>
        <row r="6544">
          <cell r="A6544" t="str">
            <v>RCY</v>
          </cell>
          <cell r="D6544">
            <v>4</v>
          </cell>
          <cell r="G6544">
            <v>0.37</v>
          </cell>
          <cell r="J6544" t="str">
            <v>7B</v>
          </cell>
          <cell r="L6544" t="str">
            <v>IR</v>
          </cell>
        </row>
        <row r="6545">
          <cell r="A6545" t="str">
            <v>RCY</v>
          </cell>
          <cell r="D6545">
            <v>4</v>
          </cell>
          <cell r="G6545">
            <v>0.73</v>
          </cell>
          <cell r="J6545" t="str">
            <v>7B</v>
          </cell>
          <cell r="L6545" t="str">
            <v>IR</v>
          </cell>
        </row>
        <row r="6546">
          <cell r="A6546" t="str">
            <v>RCY</v>
          </cell>
          <cell r="D6546">
            <v>4</v>
          </cell>
          <cell r="G6546">
            <v>0.75</v>
          </cell>
          <cell r="J6546" t="str">
            <v>7B</v>
          </cell>
          <cell r="L6546" t="str">
            <v>IR</v>
          </cell>
        </row>
        <row r="6547">
          <cell r="A6547" t="str">
            <v>RCY</v>
          </cell>
          <cell r="D6547">
            <v>4</v>
          </cell>
          <cell r="G6547">
            <v>0.69</v>
          </cell>
          <cell r="J6547" t="str">
            <v>7B</v>
          </cell>
          <cell r="L6547" t="str">
            <v>IR</v>
          </cell>
        </row>
        <row r="6548">
          <cell r="A6548" t="str">
            <v>RCY</v>
          </cell>
          <cell r="D6548">
            <v>4</v>
          </cell>
          <cell r="G6548">
            <v>0.33</v>
          </cell>
          <cell r="J6548" t="str">
            <v>7B</v>
          </cell>
          <cell r="L6548" t="str">
            <v>IR</v>
          </cell>
        </row>
        <row r="6549">
          <cell r="A6549" t="str">
            <v>RCY</v>
          </cell>
          <cell r="D6549">
            <v>4</v>
          </cell>
          <cell r="G6549">
            <v>0.55000000000000004</v>
          </cell>
          <cell r="J6549" t="str">
            <v>7B</v>
          </cell>
          <cell r="L6549" t="str">
            <v>IR</v>
          </cell>
        </row>
        <row r="6550">
          <cell r="A6550" t="str">
            <v>RCY</v>
          </cell>
          <cell r="D6550">
            <v>4</v>
          </cell>
          <cell r="G6550">
            <v>0.78</v>
          </cell>
          <cell r="J6550" t="str">
            <v>7B</v>
          </cell>
          <cell r="L6550" t="str">
            <v>IR</v>
          </cell>
        </row>
        <row r="6551">
          <cell r="A6551" t="str">
            <v>RCY</v>
          </cell>
          <cell r="D6551">
            <v>4</v>
          </cell>
          <cell r="G6551">
            <v>0.39</v>
          </cell>
          <cell r="J6551" t="str">
            <v>7B</v>
          </cell>
          <cell r="L6551" t="str">
            <v>IR</v>
          </cell>
        </row>
        <row r="6552">
          <cell r="A6552" t="str">
            <v>RCY</v>
          </cell>
          <cell r="D6552">
            <v>5</v>
          </cell>
          <cell r="G6552">
            <v>0.42</v>
          </cell>
          <cell r="J6552" t="str">
            <v>7B</v>
          </cell>
          <cell r="L6552" t="str">
            <v>IR</v>
          </cell>
        </row>
        <row r="6553">
          <cell r="A6553" t="str">
            <v>RCY</v>
          </cell>
          <cell r="D6553">
            <v>5</v>
          </cell>
          <cell r="G6553">
            <v>0.28999999999999998</v>
          </cell>
          <cell r="J6553" t="str">
            <v>7B</v>
          </cell>
          <cell r="L6553" t="str">
            <v>IR</v>
          </cell>
        </row>
        <row r="6554">
          <cell r="A6554" t="str">
            <v>RCY</v>
          </cell>
          <cell r="D6554">
            <v>5</v>
          </cell>
          <cell r="G6554">
            <v>0.46</v>
          </cell>
          <cell r="J6554" t="str">
            <v>7B</v>
          </cell>
          <cell r="L6554" t="str">
            <v>IR</v>
          </cell>
        </row>
        <row r="6555">
          <cell r="A6555" t="str">
            <v>RCY</v>
          </cell>
          <cell r="D6555">
            <v>5</v>
          </cell>
          <cell r="G6555">
            <v>0.26</v>
          </cell>
          <cell r="J6555" t="str">
            <v>7B</v>
          </cell>
          <cell r="L6555" t="str">
            <v>IR</v>
          </cell>
        </row>
        <row r="6556">
          <cell r="A6556" t="str">
            <v>RCY</v>
          </cell>
          <cell r="D6556">
            <v>5</v>
          </cell>
          <cell r="G6556">
            <v>0.44</v>
          </cell>
          <cell r="J6556" t="str">
            <v>7B</v>
          </cell>
          <cell r="L6556" t="str">
            <v>IR</v>
          </cell>
        </row>
        <row r="6557">
          <cell r="A6557" t="str">
            <v>RCY</v>
          </cell>
          <cell r="D6557">
            <v>5</v>
          </cell>
          <cell r="G6557">
            <v>0.7</v>
          </cell>
          <cell r="J6557" t="str">
            <v>7B</v>
          </cell>
          <cell r="L6557" t="str">
            <v>IR</v>
          </cell>
        </row>
        <row r="6558">
          <cell r="A6558" t="str">
            <v>RCY</v>
          </cell>
          <cell r="D6558">
            <v>5</v>
          </cell>
          <cell r="G6558">
            <v>0.21</v>
          </cell>
          <cell r="J6558" t="str">
            <v>7B</v>
          </cell>
          <cell r="L6558" t="str">
            <v>IR</v>
          </cell>
        </row>
        <row r="6559">
          <cell r="A6559" t="str">
            <v>RCY</v>
          </cell>
          <cell r="D6559">
            <v>5</v>
          </cell>
          <cell r="G6559">
            <v>0.2</v>
          </cell>
          <cell r="J6559" t="str">
            <v>7B</v>
          </cell>
          <cell r="L6559" t="str">
            <v>IR</v>
          </cell>
        </row>
        <row r="6560">
          <cell r="A6560" t="str">
            <v>RCY</v>
          </cell>
          <cell r="D6560">
            <v>5</v>
          </cell>
          <cell r="G6560">
            <v>0.38</v>
          </cell>
          <cell r="J6560" t="str">
            <v>7B</v>
          </cell>
          <cell r="L6560" t="str">
            <v>IR</v>
          </cell>
        </row>
        <row r="6561">
          <cell r="A6561" t="str">
            <v>RCY</v>
          </cell>
          <cell r="D6561">
            <v>6</v>
          </cell>
          <cell r="G6561">
            <v>0.23</v>
          </cell>
          <cell r="J6561" t="str">
            <v>7B</v>
          </cell>
          <cell r="L6561" t="str">
            <v>IR</v>
          </cell>
        </row>
        <row r="6562">
          <cell r="A6562" t="str">
            <v>RCY</v>
          </cell>
          <cell r="D6562">
            <v>6</v>
          </cell>
          <cell r="G6562">
            <v>0.24</v>
          </cell>
          <cell r="J6562" t="str">
            <v>7B</v>
          </cell>
          <cell r="L6562" t="str">
            <v>IR</v>
          </cell>
        </row>
        <row r="6563">
          <cell r="A6563" t="str">
            <v>RCY</v>
          </cell>
          <cell r="D6563">
            <v>6</v>
          </cell>
          <cell r="G6563">
            <v>0.14000000000000001</v>
          </cell>
          <cell r="J6563" t="str">
            <v>7B</v>
          </cell>
          <cell r="L6563" t="str">
            <v>IR</v>
          </cell>
        </row>
        <row r="6564">
          <cell r="A6564" t="str">
            <v>RCY</v>
          </cell>
          <cell r="D6564">
            <v>6</v>
          </cell>
          <cell r="G6564">
            <v>0.05</v>
          </cell>
          <cell r="J6564" t="str">
            <v>7B</v>
          </cell>
          <cell r="L6564" t="str">
            <v>IR</v>
          </cell>
        </row>
        <row r="6565">
          <cell r="A6565" t="str">
            <v>RCY</v>
          </cell>
          <cell r="D6565">
            <v>6</v>
          </cell>
          <cell r="G6565">
            <v>0.24</v>
          </cell>
          <cell r="J6565" t="str">
            <v>7B</v>
          </cell>
          <cell r="L6565" t="str">
            <v>IR</v>
          </cell>
        </row>
        <row r="6566">
          <cell r="A6566" t="str">
            <v>RCY</v>
          </cell>
          <cell r="D6566">
            <v>6</v>
          </cell>
          <cell r="G6566">
            <v>0.3</v>
          </cell>
          <cell r="J6566" t="str">
            <v>7B</v>
          </cell>
          <cell r="L6566" t="str">
            <v>IR</v>
          </cell>
        </row>
        <row r="6567">
          <cell r="A6567" t="str">
            <v>RCY</v>
          </cell>
          <cell r="D6567">
            <v>7</v>
          </cell>
          <cell r="G6567">
            <v>0.23</v>
          </cell>
          <cell r="J6567" t="str">
            <v>7B</v>
          </cell>
          <cell r="L6567" t="str">
            <v>IR</v>
          </cell>
        </row>
        <row r="6568">
          <cell r="A6568" t="str">
            <v>RCY</v>
          </cell>
          <cell r="D6568">
            <v>7</v>
          </cell>
          <cell r="G6568">
            <v>0.13</v>
          </cell>
          <cell r="J6568" t="str">
            <v>7B</v>
          </cell>
          <cell r="L6568" t="str">
            <v>IR</v>
          </cell>
        </row>
        <row r="6569">
          <cell r="A6569" t="str">
            <v>RCY</v>
          </cell>
          <cell r="D6569">
            <v>7</v>
          </cell>
          <cell r="G6569">
            <v>0.22</v>
          </cell>
          <cell r="J6569" t="str">
            <v>7B</v>
          </cell>
          <cell r="L6569" t="str">
            <v>IR</v>
          </cell>
        </row>
        <row r="6570">
          <cell r="A6570" t="str">
            <v>RCY</v>
          </cell>
          <cell r="D6570">
            <v>7</v>
          </cell>
          <cell r="G6570">
            <v>0.22</v>
          </cell>
          <cell r="J6570" t="str">
            <v>7B</v>
          </cell>
          <cell r="L6570" t="str">
            <v>IR</v>
          </cell>
        </row>
        <row r="6571">
          <cell r="A6571" t="str">
            <v>RCY</v>
          </cell>
          <cell r="D6571">
            <v>8</v>
          </cell>
          <cell r="G6571">
            <v>0.25</v>
          </cell>
          <cell r="J6571" t="str">
            <v>7B</v>
          </cell>
          <cell r="L6571" t="str">
            <v>IR</v>
          </cell>
        </row>
        <row r="6572">
          <cell r="A6572" t="str">
            <v>RCY</v>
          </cell>
          <cell r="D6572">
            <v>8</v>
          </cell>
          <cell r="G6572">
            <v>0.15</v>
          </cell>
          <cell r="J6572" t="str">
            <v>7B</v>
          </cell>
          <cell r="L6572" t="str">
            <v>IR</v>
          </cell>
        </row>
        <row r="6573">
          <cell r="A6573" t="str">
            <v>RCY</v>
          </cell>
          <cell r="D6573">
            <v>8</v>
          </cell>
          <cell r="G6573">
            <v>0.38</v>
          </cell>
          <cell r="J6573" t="str">
            <v>7B</v>
          </cell>
          <cell r="L6573" t="str">
            <v>IR</v>
          </cell>
        </row>
        <row r="6574">
          <cell r="A6574" t="str">
            <v>RCY</v>
          </cell>
          <cell r="D6574">
            <v>8</v>
          </cell>
          <cell r="G6574">
            <v>0.59</v>
          </cell>
          <cell r="J6574" t="str">
            <v>7B</v>
          </cell>
          <cell r="L6574" t="str">
            <v>IR</v>
          </cell>
        </row>
        <row r="6575">
          <cell r="A6575" t="str">
            <v>RCY</v>
          </cell>
          <cell r="D6575">
            <v>8</v>
          </cell>
          <cell r="G6575">
            <v>0.28999999999999998</v>
          </cell>
          <cell r="J6575" t="str">
            <v>7B</v>
          </cell>
          <cell r="L6575" t="str">
            <v>IR</v>
          </cell>
        </row>
        <row r="6576">
          <cell r="A6576" t="str">
            <v>RCY</v>
          </cell>
          <cell r="D6576">
            <v>8</v>
          </cell>
          <cell r="G6576">
            <v>0.43</v>
          </cell>
          <cell r="J6576" t="str">
            <v>7B</v>
          </cell>
          <cell r="L6576" t="str">
            <v>IR</v>
          </cell>
        </row>
        <row r="6577">
          <cell r="A6577" t="str">
            <v>RCY</v>
          </cell>
          <cell r="D6577">
            <v>8</v>
          </cell>
          <cell r="G6577">
            <v>0.24</v>
          </cell>
          <cell r="J6577" t="str">
            <v>7B</v>
          </cell>
          <cell r="L6577" t="str">
            <v>IR</v>
          </cell>
        </row>
        <row r="6578">
          <cell r="A6578" t="str">
            <v>RCY</v>
          </cell>
          <cell r="D6578">
            <v>8</v>
          </cell>
          <cell r="G6578">
            <v>0.31</v>
          </cell>
          <cell r="J6578" t="str">
            <v>7B</v>
          </cell>
          <cell r="L6578" t="str">
            <v>IR</v>
          </cell>
        </row>
        <row r="6579">
          <cell r="A6579" t="str">
            <v>RCY</v>
          </cell>
          <cell r="D6579">
            <v>8</v>
          </cell>
          <cell r="G6579">
            <v>0.56000000000000005</v>
          </cell>
          <cell r="J6579" t="str">
            <v>7B</v>
          </cell>
          <cell r="L6579" t="str">
            <v>IR</v>
          </cell>
        </row>
        <row r="6580">
          <cell r="A6580" t="str">
            <v>RCY</v>
          </cell>
          <cell r="D6580">
            <v>9</v>
          </cell>
          <cell r="G6580">
            <v>0.61</v>
          </cell>
          <cell r="J6580" t="str">
            <v>7B</v>
          </cell>
          <cell r="L6580" t="str">
            <v>IR</v>
          </cell>
        </row>
        <row r="6581">
          <cell r="A6581" t="str">
            <v>RCY</v>
          </cell>
          <cell r="D6581">
            <v>9</v>
          </cell>
          <cell r="G6581">
            <v>0.2</v>
          </cell>
          <cell r="J6581" t="str">
            <v>7B</v>
          </cell>
          <cell r="L6581" t="str">
            <v>IR</v>
          </cell>
        </row>
        <row r="6582">
          <cell r="A6582" t="str">
            <v>RCY</v>
          </cell>
          <cell r="D6582">
            <v>9</v>
          </cell>
          <cell r="G6582">
            <v>0.42</v>
          </cell>
          <cell r="J6582" t="str">
            <v>7B</v>
          </cell>
          <cell r="L6582" t="str">
            <v>IR</v>
          </cell>
        </row>
        <row r="6583">
          <cell r="A6583" t="str">
            <v>RCY</v>
          </cell>
          <cell r="D6583">
            <v>9</v>
          </cell>
          <cell r="G6583">
            <v>0.54</v>
          </cell>
          <cell r="J6583" t="str">
            <v>7B</v>
          </cell>
          <cell r="L6583" t="str">
            <v>IR</v>
          </cell>
        </row>
        <row r="6584">
          <cell r="A6584" t="str">
            <v>RCY</v>
          </cell>
          <cell r="D6584">
            <v>9</v>
          </cell>
          <cell r="G6584">
            <v>0.3</v>
          </cell>
          <cell r="J6584" t="str">
            <v>7B</v>
          </cell>
          <cell r="L6584" t="str">
            <v>IR</v>
          </cell>
        </row>
        <row r="6585">
          <cell r="A6585" t="str">
            <v>RCY</v>
          </cell>
          <cell r="D6585">
            <v>9</v>
          </cell>
          <cell r="G6585">
            <v>0.54</v>
          </cell>
          <cell r="J6585" t="str">
            <v>7B</v>
          </cell>
          <cell r="L6585" t="str">
            <v>IR</v>
          </cell>
        </row>
        <row r="6586">
          <cell r="A6586" t="str">
            <v>RCY</v>
          </cell>
          <cell r="D6586">
            <v>9</v>
          </cell>
          <cell r="G6586">
            <v>0.49</v>
          </cell>
          <cell r="J6586" t="str">
            <v>7B</v>
          </cell>
          <cell r="L6586" t="str">
            <v>IR</v>
          </cell>
        </row>
        <row r="6587">
          <cell r="A6587" t="str">
            <v>RCY</v>
          </cell>
          <cell r="D6587">
            <v>9</v>
          </cell>
          <cell r="G6587">
            <v>0.8</v>
          </cell>
          <cell r="J6587" t="str">
            <v>7B</v>
          </cell>
          <cell r="L6587" t="str">
            <v>IR</v>
          </cell>
        </row>
        <row r="6588">
          <cell r="A6588" t="str">
            <v>RCY</v>
          </cell>
          <cell r="D6588">
            <v>9</v>
          </cell>
          <cell r="G6588">
            <v>0.6</v>
          </cell>
          <cell r="J6588" t="str">
            <v>7B</v>
          </cell>
          <cell r="L6588" t="str">
            <v>IR</v>
          </cell>
        </row>
        <row r="6589">
          <cell r="A6589" t="str">
            <v>RCY</v>
          </cell>
          <cell r="D6589">
            <v>10</v>
          </cell>
          <cell r="G6589">
            <v>0.87</v>
          </cell>
          <cell r="J6589" t="str">
            <v>7B</v>
          </cell>
          <cell r="L6589" t="str">
            <v>IR</v>
          </cell>
        </row>
        <row r="6590">
          <cell r="A6590" t="str">
            <v>RCY</v>
          </cell>
          <cell r="D6590">
            <v>10</v>
          </cell>
          <cell r="G6590">
            <v>0.62</v>
          </cell>
          <cell r="J6590" t="str">
            <v>7B</v>
          </cell>
          <cell r="L6590" t="str">
            <v>IR</v>
          </cell>
        </row>
        <row r="6591">
          <cell r="A6591" t="str">
            <v>RCY</v>
          </cell>
          <cell r="D6591">
            <v>10</v>
          </cell>
          <cell r="G6591">
            <v>0.92</v>
          </cell>
          <cell r="J6591" t="str">
            <v>7B</v>
          </cell>
          <cell r="L6591" t="str">
            <v>IR</v>
          </cell>
        </row>
        <row r="6592">
          <cell r="A6592" t="str">
            <v>RCY</v>
          </cell>
          <cell r="D6592">
            <v>10</v>
          </cell>
          <cell r="G6592">
            <v>0.57999999999999996</v>
          </cell>
          <cell r="J6592" t="str">
            <v>7B</v>
          </cell>
          <cell r="L6592" t="str">
            <v>IR</v>
          </cell>
        </row>
        <row r="6593">
          <cell r="A6593" t="str">
            <v>RCY</v>
          </cell>
          <cell r="D6593">
            <v>10</v>
          </cell>
          <cell r="G6593">
            <v>0.67</v>
          </cell>
          <cell r="J6593" t="str">
            <v>7B</v>
          </cell>
          <cell r="L6593" t="str">
            <v>IR</v>
          </cell>
        </row>
        <row r="6594">
          <cell r="A6594" t="str">
            <v>RCY</v>
          </cell>
          <cell r="D6594">
            <v>10</v>
          </cell>
          <cell r="G6594">
            <v>0.42</v>
          </cell>
          <cell r="J6594" t="str">
            <v>7B</v>
          </cell>
          <cell r="L6594" t="str">
            <v>IR</v>
          </cell>
        </row>
        <row r="6595">
          <cell r="A6595" t="str">
            <v>RCY</v>
          </cell>
          <cell r="D6595">
            <v>10</v>
          </cell>
          <cell r="G6595">
            <v>0.95</v>
          </cell>
          <cell r="J6595" t="str">
            <v>7B</v>
          </cell>
          <cell r="L6595" t="str">
            <v>IR</v>
          </cell>
        </row>
        <row r="6596">
          <cell r="A6596" t="str">
            <v>RCY</v>
          </cell>
          <cell r="D6596">
            <v>10</v>
          </cell>
          <cell r="G6596">
            <v>0.67</v>
          </cell>
          <cell r="J6596" t="str">
            <v>7B</v>
          </cell>
          <cell r="L6596" t="str">
            <v>IR</v>
          </cell>
        </row>
        <row r="6597">
          <cell r="A6597" t="str">
            <v>RCY</v>
          </cell>
          <cell r="D6597">
            <v>11</v>
          </cell>
          <cell r="G6597">
            <v>0.98</v>
          </cell>
          <cell r="J6597" t="str">
            <v>7B</v>
          </cell>
          <cell r="L6597" t="str">
            <v>IR</v>
          </cell>
        </row>
        <row r="6598">
          <cell r="A6598" t="str">
            <v>RCY</v>
          </cell>
          <cell r="D6598">
            <v>11</v>
          </cell>
          <cell r="G6598">
            <v>0.69</v>
          </cell>
          <cell r="J6598" t="str">
            <v>7B</v>
          </cell>
          <cell r="L6598" t="str">
            <v>IR</v>
          </cell>
        </row>
        <row r="6599">
          <cell r="A6599" t="str">
            <v>RCY</v>
          </cell>
          <cell r="D6599">
            <v>11</v>
          </cell>
          <cell r="G6599">
            <v>1.08</v>
          </cell>
          <cell r="J6599" t="str">
            <v>7B</v>
          </cell>
          <cell r="L6599" t="str">
            <v>IR</v>
          </cell>
        </row>
        <row r="6600">
          <cell r="A6600" t="str">
            <v>RCY</v>
          </cell>
          <cell r="D6600">
            <v>11</v>
          </cell>
          <cell r="G6600">
            <v>0.44</v>
          </cell>
          <cell r="J6600" t="str">
            <v>7B</v>
          </cell>
          <cell r="L6600" t="str">
            <v>IR</v>
          </cell>
        </row>
        <row r="6601">
          <cell r="A6601" t="str">
            <v>RCY</v>
          </cell>
          <cell r="D6601">
            <v>11</v>
          </cell>
          <cell r="G6601">
            <v>0.9</v>
          </cell>
          <cell r="J6601" t="str">
            <v>7B</v>
          </cell>
          <cell r="L6601" t="str">
            <v>IR</v>
          </cell>
        </row>
        <row r="6602">
          <cell r="A6602" t="str">
            <v>RCY</v>
          </cell>
          <cell r="D6602">
            <v>11</v>
          </cell>
          <cell r="G6602">
            <v>0.55000000000000004</v>
          </cell>
          <cell r="J6602" t="str">
            <v>7B</v>
          </cell>
          <cell r="L6602" t="str">
            <v>IR</v>
          </cell>
        </row>
        <row r="6603">
          <cell r="A6603" t="str">
            <v>RCY</v>
          </cell>
          <cell r="D6603">
            <v>11</v>
          </cell>
          <cell r="G6603">
            <v>0.66</v>
          </cell>
          <cell r="J6603" t="str">
            <v>7B</v>
          </cell>
          <cell r="L6603" t="str">
            <v>IR</v>
          </cell>
        </row>
        <row r="6604">
          <cell r="A6604" t="str">
            <v>RCY</v>
          </cell>
          <cell r="D6604">
            <v>11</v>
          </cell>
          <cell r="G6604">
            <v>0.51</v>
          </cell>
          <cell r="J6604" t="str">
            <v>7B</v>
          </cell>
          <cell r="L6604" t="str">
            <v>IR</v>
          </cell>
        </row>
        <row r="6605">
          <cell r="A6605" t="str">
            <v>RCY</v>
          </cell>
          <cell r="D6605">
            <v>11</v>
          </cell>
          <cell r="G6605">
            <v>0.23</v>
          </cell>
          <cell r="J6605" t="str">
            <v>7B</v>
          </cell>
          <cell r="L6605" t="str">
            <v>IR</v>
          </cell>
        </row>
        <row r="6606">
          <cell r="A6606" t="str">
            <v>RCY</v>
          </cell>
          <cell r="D6606">
            <v>12</v>
          </cell>
          <cell r="G6606">
            <v>0.66</v>
          </cell>
          <cell r="J6606" t="str">
            <v>7B</v>
          </cell>
          <cell r="L6606" t="str">
            <v>IR</v>
          </cell>
        </row>
        <row r="6607">
          <cell r="A6607" t="str">
            <v>RCY</v>
          </cell>
          <cell r="D6607">
            <v>12</v>
          </cell>
          <cell r="G6607">
            <v>0.16</v>
          </cell>
          <cell r="J6607" t="str">
            <v>7B</v>
          </cell>
          <cell r="L6607" t="str">
            <v>IR</v>
          </cell>
        </row>
        <row r="6608">
          <cell r="A6608" t="str">
            <v>RCY</v>
          </cell>
          <cell r="D6608">
            <v>12</v>
          </cell>
          <cell r="G6608">
            <v>0.43</v>
          </cell>
          <cell r="J6608" t="str">
            <v>7B</v>
          </cell>
          <cell r="L6608" t="str">
            <v>IR</v>
          </cell>
        </row>
        <row r="6609">
          <cell r="A6609" t="str">
            <v>RCY</v>
          </cell>
          <cell r="D6609">
            <v>12</v>
          </cell>
          <cell r="G6609">
            <v>0.56999999999999995</v>
          </cell>
          <cell r="J6609" t="str">
            <v>7B</v>
          </cell>
          <cell r="L6609" t="str">
            <v>IR</v>
          </cell>
        </row>
        <row r="6610">
          <cell r="A6610" t="str">
            <v>RCY</v>
          </cell>
          <cell r="D6610">
            <v>12</v>
          </cell>
          <cell r="G6610">
            <v>0.75</v>
          </cell>
          <cell r="J6610" t="str">
            <v>7B</v>
          </cell>
          <cell r="L6610" t="str">
            <v>IR</v>
          </cell>
        </row>
        <row r="6611">
          <cell r="A6611" t="str">
            <v>RCY</v>
          </cell>
          <cell r="D6611">
            <v>12</v>
          </cell>
          <cell r="G6611">
            <v>0.24</v>
          </cell>
          <cell r="J6611" t="str">
            <v>7B</v>
          </cell>
          <cell r="L6611" t="str">
            <v>IR</v>
          </cell>
        </row>
        <row r="6612">
          <cell r="A6612" t="str">
            <v>RCY</v>
          </cell>
          <cell r="D6612">
            <v>12</v>
          </cell>
          <cell r="G6612">
            <v>1.02</v>
          </cell>
          <cell r="J6612" t="str">
            <v>7B</v>
          </cell>
          <cell r="L6612" t="str">
            <v>IR</v>
          </cell>
        </row>
        <row r="6613">
          <cell r="A6613" t="str">
            <v>RCY</v>
          </cell>
          <cell r="D6613">
            <v>12</v>
          </cell>
          <cell r="G6613">
            <v>0.28000000000000003</v>
          </cell>
          <cell r="J6613" t="str">
            <v>7B</v>
          </cell>
          <cell r="L6613" t="str">
            <v>IR</v>
          </cell>
        </row>
        <row r="6614">
          <cell r="A6614" t="str">
            <v>RCY</v>
          </cell>
          <cell r="D6614">
            <v>12</v>
          </cell>
          <cell r="G6614">
            <v>0.21</v>
          </cell>
          <cell r="J6614" t="str">
            <v>7B</v>
          </cell>
          <cell r="L6614" t="str">
            <v>IR</v>
          </cell>
        </row>
        <row r="6615">
          <cell r="A6615" t="str">
            <v>RCY</v>
          </cell>
          <cell r="D6615">
            <v>12</v>
          </cell>
          <cell r="G6615">
            <v>0.35</v>
          </cell>
          <cell r="J6615" t="str">
            <v>7B</v>
          </cell>
          <cell r="L6615" t="str">
            <v>IR</v>
          </cell>
        </row>
        <row r="6616">
          <cell r="A6616" t="str">
            <v>MSW</v>
          </cell>
          <cell r="D6616">
            <v>1</v>
          </cell>
          <cell r="G6616">
            <v>6.24</v>
          </cell>
          <cell r="J6616">
            <v>25</v>
          </cell>
          <cell r="L6616" t="str">
            <v>RO</v>
          </cell>
        </row>
        <row r="6617">
          <cell r="A6617" t="str">
            <v>MSW</v>
          </cell>
          <cell r="D6617">
            <v>1</v>
          </cell>
          <cell r="G6617">
            <v>5.48</v>
          </cell>
          <cell r="J6617">
            <v>25</v>
          </cell>
          <cell r="L6617" t="str">
            <v>RO</v>
          </cell>
        </row>
        <row r="6618">
          <cell r="A6618" t="str">
            <v>MSW</v>
          </cell>
          <cell r="D6618">
            <v>2</v>
          </cell>
          <cell r="G6618">
            <v>6.25</v>
          </cell>
          <cell r="J6618">
            <v>25</v>
          </cell>
          <cell r="L6618" t="str">
            <v>RO</v>
          </cell>
        </row>
        <row r="6619">
          <cell r="A6619" t="str">
            <v>MSW</v>
          </cell>
          <cell r="D6619">
            <v>3</v>
          </cell>
          <cell r="G6619">
            <v>5.4</v>
          </cell>
          <cell r="J6619">
            <v>25</v>
          </cell>
          <cell r="L6619" t="str">
            <v>RO</v>
          </cell>
        </row>
        <row r="6620">
          <cell r="A6620" t="str">
            <v>MSW</v>
          </cell>
          <cell r="D6620">
            <v>4</v>
          </cell>
          <cell r="G6620">
            <v>5.36</v>
          </cell>
          <cell r="J6620">
            <v>25</v>
          </cell>
          <cell r="L6620" t="str">
            <v>RO</v>
          </cell>
        </row>
        <row r="6621">
          <cell r="A6621" t="str">
            <v>MSW</v>
          </cell>
          <cell r="D6621">
            <v>5</v>
          </cell>
          <cell r="G6621">
            <v>6.63</v>
          </cell>
          <cell r="J6621">
            <v>25</v>
          </cell>
          <cell r="L6621" t="str">
            <v>RO</v>
          </cell>
        </row>
        <row r="6622">
          <cell r="A6622" t="str">
            <v>MSW</v>
          </cell>
          <cell r="D6622">
            <v>6</v>
          </cell>
          <cell r="G6622">
            <v>6.28</v>
          </cell>
          <cell r="J6622">
            <v>25</v>
          </cell>
          <cell r="L6622" t="str">
            <v>RO</v>
          </cell>
        </row>
        <row r="6623">
          <cell r="A6623" t="str">
            <v>MSW</v>
          </cell>
          <cell r="D6623">
            <v>6</v>
          </cell>
          <cell r="G6623">
            <v>4.43</v>
          </cell>
          <cell r="J6623">
            <v>25</v>
          </cell>
          <cell r="L6623" t="str">
            <v>RO</v>
          </cell>
        </row>
        <row r="6624">
          <cell r="A6624" t="str">
            <v>MSW</v>
          </cell>
          <cell r="D6624">
            <v>7</v>
          </cell>
          <cell r="G6624">
            <v>6.14</v>
          </cell>
          <cell r="J6624">
            <v>25</v>
          </cell>
          <cell r="L6624" t="str">
            <v>RO</v>
          </cell>
        </row>
        <row r="6625">
          <cell r="A6625" t="str">
            <v>MSW</v>
          </cell>
          <cell r="D6625">
            <v>8</v>
          </cell>
          <cell r="G6625">
            <v>6.3</v>
          </cell>
          <cell r="J6625">
            <v>25</v>
          </cell>
          <cell r="L6625" t="str">
            <v>RO</v>
          </cell>
        </row>
        <row r="6626">
          <cell r="A6626" t="str">
            <v>MSW</v>
          </cell>
          <cell r="D6626">
            <v>9</v>
          </cell>
          <cell r="G6626">
            <v>5.56</v>
          </cell>
          <cell r="J6626">
            <v>25</v>
          </cell>
          <cell r="L6626" t="str">
            <v>RO</v>
          </cell>
        </row>
        <row r="6627">
          <cell r="A6627" t="str">
            <v>MSW</v>
          </cell>
          <cell r="D6627">
            <v>10</v>
          </cell>
          <cell r="G6627">
            <v>6.91</v>
          </cell>
          <cell r="J6627">
            <v>25</v>
          </cell>
          <cell r="L6627" t="str">
            <v>RO</v>
          </cell>
        </row>
        <row r="6628">
          <cell r="A6628" t="str">
            <v>MSW</v>
          </cell>
          <cell r="D6628">
            <v>11</v>
          </cell>
          <cell r="G6628">
            <v>6.38</v>
          </cell>
          <cell r="J6628">
            <v>25</v>
          </cell>
          <cell r="L6628" t="str">
            <v>RO</v>
          </cell>
        </row>
        <row r="6629">
          <cell r="A6629" t="str">
            <v>MSW</v>
          </cell>
          <cell r="D6629">
            <v>12</v>
          </cell>
          <cell r="G6629">
            <v>5.21</v>
          </cell>
          <cell r="J6629">
            <v>25</v>
          </cell>
          <cell r="L6629" t="str">
            <v>RO</v>
          </cell>
        </row>
        <row r="6630">
          <cell r="A6630" t="str">
            <v>MSW</v>
          </cell>
          <cell r="D6630">
            <v>1</v>
          </cell>
          <cell r="G6630">
            <v>3.67</v>
          </cell>
          <cell r="J6630">
            <v>25</v>
          </cell>
          <cell r="L6630" t="str">
            <v>RO</v>
          </cell>
        </row>
        <row r="6631">
          <cell r="A6631" t="str">
            <v>MSW</v>
          </cell>
          <cell r="D6631">
            <v>1</v>
          </cell>
          <cell r="G6631">
            <v>2.38</v>
          </cell>
          <cell r="J6631">
            <v>25</v>
          </cell>
          <cell r="L6631" t="str">
            <v>RO</v>
          </cell>
        </row>
        <row r="6632">
          <cell r="A6632" t="str">
            <v>MSW</v>
          </cell>
          <cell r="D6632">
            <v>1</v>
          </cell>
          <cell r="G6632">
            <v>2.16</v>
          </cell>
          <cell r="J6632">
            <v>25</v>
          </cell>
          <cell r="L6632" t="str">
            <v>RO</v>
          </cell>
        </row>
        <row r="6633">
          <cell r="A6633" t="str">
            <v>MSW</v>
          </cell>
          <cell r="D6633">
            <v>1</v>
          </cell>
          <cell r="G6633">
            <v>1.42</v>
          </cell>
          <cell r="J6633">
            <v>25</v>
          </cell>
          <cell r="L6633" t="str">
            <v>RO</v>
          </cell>
        </row>
        <row r="6634">
          <cell r="A6634" t="str">
            <v>MSW</v>
          </cell>
          <cell r="D6634">
            <v>1</v>
          </cell>
          <cell r="G6634">
            <v>1.08</v>
          </cell>
          <cell r="J6634">
            <v>25</v>
          </cell>
          <cell r="L6634" t="str">
            <v>RO</v>
          </cell>
        </row>
        <row r="6635">
          <cell r="A6635" t="str">
            <v>MSW</v>
          </cell>
          <cell r="D6635">
            <v>1</v>
          </cell>
          <cell r="G6635">
            <v>1.22</v>
          </cell>
          <cell r="J6635">
            <v>25</v>
          </cell>
          <cell r="L6635" t="str">
            <v>RO</v>
          </cell>
        </row>
        <row r="6636">
          <cell r="A6636" t="str">
            <v>MSW</v>
          </cell>
          <cell r="D6636">
            <v>2</v>
          </cell>
          <cell r="G6636">
            <v>2.93</v>
          </cell>
          <cell r="J6636">
            <v>25</v>
          </cell>
          <cell r="L6636" t="str">
            <v>RO</v>
          </cell>
        </row>
        <row r="6637">
          <cell r="A6637" t="str">
            <v>MSW</v>
          </cell>
          <cell r="D6637">
            <v>2</v>
          </cell>
          <cell r="G6637">
            <v>1.81</v>
          </cell>
          <cell r="J6637">
            <v>25</v>
          </cell>
          <cell r="L6637" t="str">
            <v>RO</v>
          </cell>
        </row>
        <row r="6638">
          <cell r="A6638" t="str">
            <v>MSW</v>
          </cell>
          <cell r="D6638">
            <v>2</v>
          </cell>
          <cell r="G6638">
            <v>1.54</v>
          </cell>
          <cell r="J6638">
            <v>25</v>
          </cell>
          <cell r="L6638" t="str">
            <v>RO</v>
          </cell>
        </row>
        <row r="6639">
          <cell r="A6639" t="str">
            <v>MSW</v>
          </cell>
          <cell r="D6639">
            <v>2</v>
          </cell>
          <cell r="G6639">
            <v>1.63</v>
          </cell>
          <cell r="J6639">
            <v>25</v>
          </cell>
          <cell r="L6639" t="str">
            <v>RO</v>
          </cell>
        </row>
        <row r="6640">
          <cell r="A6640" t="str">
            <v>MSW</v>
          </cell>
          <cell r="D6640">
            <v>2</v>
          </cell>
          <cell r="G6640">
            <v>1.39</v>
          </cell>
          <cell r="J6640">
            <v>25</v>
          </cell>
          <cell r="L6640" t="str">
            <v>RO</v>
          </cell>
        </row>
        <row r="6641">
          <cell r="A6641" t="str">
            <v>MSW</v>
          </cell>
          <cell r="D6641">
            <v>2</v>
          </cell>
          <cell r="G6641">
            <v>1.1000000000000001</v>
          </cell>
          <cell r="J6641">
            <v>25</v>
          </cell>
          <cell r="L6641" t="str">
            <v>RO</v>
          </cell>
        </row>
        <row r="6642">
          <cell r="A6642" t="str">
            <v>RCY</v>
          </cell>
          <cell r="D6642">
            <v>2</v>
          </cell>
          <cell r="G6642">
            <v>11.03</v>
          </cell>
          <cell r="J6642">
            <v>25</v>
          </cell>
          <cell r="L6642" t="str">
            <v>RO</v>
          </cell>
        </row>
        <row r="6643">
          <cell r="A6643" t="str">
            <v>MSW</v>
          </cell>
          <cell r="D6643">
            <v>2</v>
          </cell>
          <cell r="G6643">
            <v>1.72</v>
          </cell>
          <cell r="J6643">
            <v>25</v>
          </cell>
          <cell r="L6643" t="str">
            <v>RO</v>
          </cell>
        </row>
        <row r="6644">
          <cell r="A6644" t="str">
            <v>MSW</v>
          </cell>
          <cell r="D6644">
            <v>2</v>
          </cell>
          <cell r="G6644">
            <v>0.73</v>
          </cell>
          <cell r="J6644">
            <v>25</v>
          </cell>
          <cell r="L6644" t="str">
            <v>RO</v>
          </cell>
        </row>
        <row r="6645">
          <cell r="A6645" t="str">
            <v>RCY</v>
          </cell>
          <cell r="D6645">
            <v>3</v>
          </cell>
          <cell r="G6645">
            <v>4.46</v>
          </cell>
          <cell r="J6645">
            <v>25</v>
          </cell>
          <cell r="L6645" t="str">
            <v>RO</v>
          </cell>
        </row>
        <row r="6646">
          <cell r="A6646" t="str">
            <v>MSW</v>
          </cell>
          <cell r="D6646">
            <v>3</v>
          </cell>
          <cell r="G6646">
            <v>0.7</v>
          </cell>
          <cell r="J6646">
            <v>25</v>
          </cell>
          <cell r="L6646" t="str">
            <v>RO</v>
          </cell>
        </row>
        <row r="6647">
          <cell r="A6647" t="str">
            <v>MSW</v>
          </cell>
          <cell r="D6647">
            <v>3</v>
          </cell>
          <cell r="G6647">
            <v>3.59</v>
          </cell>
          <cell r="J6647">
            <v>25</v>
          </cell>
          <cell r="L6647" t="str">
            <v>RO</v>
          </cell>
        </row>
        <row r="6648">
          <cell r="A6648" t="str">
            <v>MSW</v>
          </cell>
          <cell r="D6648">
            <v>3</v>
          </cell>
          <cell r="G6648">
            <v>1.54</v>
          </cell>
          <cell r="J6648">
            <v>25</v>
          </cell>
          <cell r="L6648" t="str">
            <v>RO</v>
          </cell>
        </row>
        <row r="6649">
          <cell r="A6649" t="str">
            <v>MSW</v>
          </cell>
          <cell r="D6649">
            <v>3</v>
          </cell>
          <cell r="G6649">
            <v>2.82</v>
          </cell>
          <cell r="J6649">
            <v>25</v>
          </cell>
          <cell r="L6649" t="str">
            <v>RO</v>
          </cell>
        </row>
        <row r="6650">
          <cell r="A6650" t="str">
            <v>MSW</v>
          </cell>
          <cell r="D6650">
            <v>3</v>
          </cell>
          <cell r="G6650">
            <v>2.7</v>
          </cell>
          <cell r="J6650">
            <v>25</v>
          </cell>
          <cell r="L6650" t="str">
            <v>RO</v>
          </cell>
        </row>
        <row r="6651">
          <cell r="A6651" t="str">
            <v>RCY</v>
          </cell>
          <cell r="D6651">
            <v>3</v>
          </cell>
          <cell r="G6651">
            <v>7.21</v>
          </cell>
          <cell r="J6651">
            <v>25</v>
          </cell>
          <cell r="L6651" t="str">
            <v>RO</v>
          </cell>
        </row>
        <row r="6652">
          <cell r="A6652" t="str">
            <v>RCY</v>
          </cell>
          <cell r="D6652">
            <v>3</v>
          </cell>
          <cell r="G6652">
            <v>2.4300000000000002</v>
          </cell>
          <cell r="J6652">
            <v>25</v>
          </cell>
          <cell r="L6652" t="str">
            <v>RO</v>
          </cell>
        </row>
        <row r="6653">
          <cell r="A6653" t="str">
            <v>RCY</v>
          </cell>
          <cell r="D6653">
            <v>1</v>
          </cell>
          <cell r="G6653">
            <v>1.1100000000000001</v>
          </cell>
          <cell r="J6653">
            <v>72</v>
          </cell>
          <cell r="L6653" t="str">
            <v>IR</v>
          </cell>
        </row>
        <row r="6654">
          <cell r="A6654" t="str">
            <v>RCY</v>
          </cell>
          <cell r="D6654">
            <v>1</v>
          </cell>
          <cell r="G6654">
            <v>1.42</v>
          </cell>
          <cell r="J6654">
            <v>72</v>
          </cell>
          <cell r="L6654" t="str">
            <v>IR</v>
          </cell>
        </row>
        <row r="6655">
          <cell r="A6655" t="str">
            <v>RCY</v>
          </cell>
          <cell r="D6655">
            <v>2</v>
          </cell>
          <cell r="G6655">
            <v>2.75</v>
          </cell>
          <cell r="J6655">
            <v>72</v>
          </cell>
          <cell r="L6655" t="str">
            <v>IR</v>
          </cell>
        </row>
        <row r="6656">
          <cell r="A6656" t="str">
            <v>RCY</v>
          </cell>
          <cell r="D6656">
            <v>4</v>
          </cell>
          <cell r="G6656">
            <v>1.61</v>
          </cell>
          <cell r="J6656">
            <v>72</v>
          </cell>
          <cell r="L6656" t="str">
            <v>IR</v>
          </cell>
        </row>
        <row r="6657">
          <cell r="A6657" t="str">
            <v>RCY</v>
          </cell>
          <cell r="D6657">
            <v>1</v>
          </cell>
          <cell r="G6657">
            <v>2.62</v>
          </cell>
          <cell r="J6657" t="str">
            <v>7C</v>
          </cell>
          <cell r="L6657" t="str">
            <v>IR</v>
          </cell>
        </row>
        <row r="6658">
          <cell r="A6658" t="str">
            <v>RCY</v>
          </cell>
          <cell r="D6658">
            <v>1</v>
          </cell>
          <cell r="G6658">
            <v>1.28</v>
          </cell>
          <cell r="J6658" t="str">
            <v>7C</v>
          </cell>
          <cell r="L6658" t="str">
            <v>IR</v>
          </cell>
        </row>
        <row r="6659">
          <cell r="A6659" t="str">
            <v>RCY</v>
          </cell>
          <cell r="D6659">
            <v>3</v>
          </cell>
          <cell r="G6659">
            <v>2.1800000000000002</v>
          </cell>
          <cell r="J6659" t="str">
            <v>7C</v>
          </cell>
          <cell r="L6659" t="str">
            <v>IR</v>
          </cell>
        </row>
        <row r="6660">
          <cell r="A6660" t="str">
            <v>RCY</v>
          </cell>
          <cell r="D6660">
            <v>3</v>
          </cell>
          <cell r="G6660">
            <v>1.88</v>
          </cell>
          <cell r="J6660" t="str">
            <v>7C</v>
          </cell>
          <cell r="L6660" t="str">
            <v>IR</v>
          </cell>
        </row>
        <row r="6661">
          <cell r="A6661" t="str">
            <v>RCY</v>
          </cell>
          <cell r="D6661">
            <v>5</v>
          </cell>
          <cell r="G6661">
            <v>1.79</v>
          </cell>
          <cell r="J6661" t="str">
            <v>7C</v>
          </cell>
          <cell r="L6661" t="str">
            <v>IR</v>
          </cell>
        </row>
        <row r="6662">
          <cell r="A6662" t="str">
            <v>RCY</v>
          </cell>
          <cell r="D6662">
            <v>6</v>
          </cell>
          <cell r="G6662">
            <v>1.08</v>
          </cell>
          <cell r="J6662" t="str">
            <v>7C</v>
          </cell>
          <cell r="L6662" t="str">
            <v>IR</v>
          </cell>
        </row>
        <row r="6663">
          <cell r="A6663" t="str">
            <v>RCY</v>
          </cell>
          <cell r="D6663">
            <v>7</v>
          </cell>
          <cell r="G6663">
            <v>1.18</v>
          </cell>
          <cell r="J6663" t="str">
            <v>7C</v>
          </cell>
          <cell r="L6663" t="str">
            <v>IR</v>
          </cell>
        </row>
        <row r="6664">
          <cell r="A6664" t="str">
            <v>RCY</v>
          </cell>
          <cell r="D6664">
            <v>8</v>
          </cell>
          <cell r="G6664">
            <v>3.82</v>
          </cell>
          <cell r="J6664" t="str">
            <v>7C</v>
          </cell>
          <cell r="L6664" t="str">
            <v>IR</v>
          </cell>
        </row>
        <row r="6665">
          <cell r="A6665" t="str">
            <v>RCY</v>
          </cell>
          <cell r="D6665">
            <v>9</v>
          </cell>
          <cell r="G6665">
            <v>1.6</v>
          </cell>
          <cell r="J6665" t="str">
            <v>7C</v>
          </cell>
          <cell r="L6665" t="str">
            <v>IR</v>
          </cell>
        </row>
        <row r="6666">
          <cell r="A6666" t="str">
            <v>RCY</v>
          </cell>
          <cell r="D6666">
            <v>9</v>
          </cell>
          <cell r="G6666">
            <v>1.71</v>
          </cell>
          <cell r="J6666" t="str">
            <v>7C</v>
          </cell>
          <cell r="L6666" t="str">
            <v>IR</v>
          </cell>
        </row>
        <row r="6667">
          <cell r="A6667" t="str">
            <v>RCY</v>
          </cell>
          <cell r="D6667">
            <v>10</v>
          </cell>
          <cell r="G6667">
            <v>2.15</v>
          </cell>
          <cell r="J6667" t="str">
            <v>7C</v>
          </cell>
          <cell r="L6667" t="str">
            <v>IR</v>
          </cell>
        </row>
        <row r="6668">
          <cell r="A6668" t="str">
            <v>MSW</v>
          </cell>
          <cell r="D6668">
            <v>1</v>
          </cell>
          <cell r="G6668">
            <v>5.38</v>
          </cell>
          <cell r="J6668">
            <v>25</v>
          </cell>
          <cell r="L6668" t="str">
            <v>RO</v>
          </cell>
        </row>
        <row r="6669">
          <cell r="A6669" t="str">
            <v>MSW</v>
          </cell>
          <cell r="D6669">
            <v>1</v>
          </cell>
          <cell r="G6669">
            <v>1.47</v>
          </cell>
          <cell r="J6669">
            <v>25</v>
          </cell>
          <cell r="L6669" t="str">
            <v>RO</v>
          </cell>
        </row>
        <row r="6670">
          <cell r="A6670" t="str">
            <v>MSW</v>
          </cell>
          <cell r="D6670">
            <v>1</v>
          </cell>
          <cell r="G6670">
            <v>4.12</v>
          </cell>
          <cell r="J6670">
            <v>25</v>
          </cell>
          <cell r="L6670" t="str">
            <v>RO</v>
          </cell>
        </row>
        <row r="6671">
          <cell r="A6671" t="str">
            <v>MSW</v>
          </cell>
          <cell r="D6671">
            <v>1</v>
          </cell>
          <cell r="G6671">
            <v>3.11</v>
          </cell>
          <cell r="J6671">
            <v>25</v>
          </cell>
          <cell r="L6671" t="str">
            <v>RO</v>
          </cell>
        </row>
        <row r="6672">
          <cell r="A6672" t="str">
            <v>MSW</v>
          </cell>
          <cell r="D6672">
            <v>1</v>
          </cell>
          <cell r="G6672">
            <v>3.56</v>
          </cell>
          <cell r="J6672">
            <v>25</v>
          </cell>
          <cell r="L6672" t="str">
            <v>RO</v>
          </cell>
        </row>
        <row r="6673">
          <cell r="A6673" t="str">
            <v>MSW</v>
          </cell>
          <cell r="D6673">
            <v>2</v>
          </cell>
          <cell r="G6673">
            <v>3.15</v>
          </cell>
          <cell r="J6673">
            <v>25</v>
          </cell>
          <cell r="L6673" t="str">
            <v>RO</v>
          </cell>
        </row>
        <row r="6674">
          <cell r="A6674" t="str">
            <v>MSW</v>
          </cell>
          <cell r="D6674">
            <v>2</v>
          </cell>
          <cell r="G6674">
            <v>2.89</v>
          </cell>
          <cell r="J6674">
            <v>25</v>
          </cell>
          <cell r="L6674" t="str">
            <v>RO</v>
          </cell>
        </row>
        <row r="6675">
          <cell r="A6675" t="str">
            <v>MSW</v>
          </cell>
          <cell r="D6675">
            <v>2</v>
          </cell>
          <cell r="G6675">
            <v>2.74</v>
          </cell>
          <cell r="J6675">
            <v>25</v>
          </cell>
          <cell r="L6675" t="str">
            <v>RO</v>
          </cell>
        </row>
        <row r="6676">
          <cell r="A6676" t="str">
            <v>MSW</v>
          </cell>
          <cell r="D6676">
            <v>2</v>
          </cell>
          <cell r="G6676">
            <v>3.6</v>
          </cell>
          <cell r="J6676">
            <v>25</v>
          </cell>
          <cell r="L6676" t="str">
            <v>RO</v>
          </cell>
        </row>
        <row r="6677">
          <cell r="A6677" t="str">
            <v>MSW</v>
          </cell>
          <cell r="D6677">
            <v>3</v>
          </cell>
          <cell r="G6677">
            <v>3.84</v>
          </cell>
          <cell r="J6677">
            <v>25</v>
          </cell>
          <cell r="L6677" t="str">
            <v>RO</v>
          </cell>
        </row>
        <row r="6678">
          <cell r="A6678" t="str">
            <v>MSW</v>
          </cell>
          <cell r="D6678">
            <v>3</v>
          </cell>
          <cell r="G6678">
            <v>3.29</v>
          </cell>
          <cell r="J6678">
            <v>25</v>
          </cell>
          <cell r="L6678" t="str">
            <v>RO</v>
          </cell>
        </row>
        <row r="6679">
          <cell r="A6679" t="str">
            <v>MSW</v>
          </cell>
          <cell r="D6679">
            <v>3</v>
          </cell>
          <cell r="G6679">
            <v>3.36</v>
          </cell>
          <cell r="J6679">
            <v>25</v>
          </cell>
          <cell r="L6679" t="str">
            <v>RO</v>
          </cell>
        </row>
        <row r="6680">
          <cell r="A6680" t="str">
            <v>MSW</v>
          </cell>
          <cell r="D6680">
            <v>3</v>
          </cell>
          <cell r="G6680">
            <v>3.04</v>
          </cell>
          <cell r="J6680">
            <v>25</v>
          </cell>
          <cell r="L6680" t="str">
            <v>RO</v>
          </cell>
        </row>
        <row r="6681">
          <cell r="A6681" t="str">
            <v>MSW</v>
          </cell>
          <cell r="D6681">
            <v>3</v>
          </cell>
          <cell r="G6681">
            <v>3.08</v>
          </cell>
          <cell r="J6681">
            <v>25</v>
          </cell>
          <cell r="L6681" t="str">
            <v>RO</v>
          </cell>
        </row>
        <row r="6682">
          <cell r="A6682" t="str">
            <v>MSW</v>
          </cell>
          <cell r="D6682">
            <v>4</v>
          </cell>
          <cell r="G6682">
            <v>3.75</v>
          </cell>
          <cell r="J6682">
            <v>25</v>
          </cell>
          <cell r="L6682" t="str">
            <v>RO</v>
          </cell>
        </row>
        <row r="6683">
          <cell r="A6683" t="str">
            <v>MSW</v>
          </cell>
          <cell r="D6683">
            <v>4</v>
          </cell>
          <cell r="G6683">
            <v>3.51</v>
          </cell>
          <cell r="J6683">
            <v>25</v>
          </cell>
          <cell r="L6683" t="str">
            <v>RO</v>
          </cell>
        </row>
        <row r="6684">
          <cell r="A6684" t="str">
            <v>MSW</v>
          </cell>
          <cell r="D6684">
            <v>4</v>
          </cell>
          <cell r="G6684">
            <v>3.7</v>
          </cell>
          <cell r="J6684">
            <v>25</v>
          </cell>
          <cell r="L6684" t="str">
            <v>RO</v>
          </cell>
        </row>
        <row r="6685">
          <cell r="A6685" t="str">
            <v>MSW</v>
          </cell>
          <cell r="D6685">
            <v>4</v>
          </cell>
          <cell r="G6685">
            <v>4.05</v>
          </cell>
          <cell r="J6685">
            <v>25</v>
          </cell>
          <cell r="L6685" t="str">
            <v>RO</v>
          </cell>
        </row>
        <row r="6686">
          <cell r="A6686" t="str">
            <v>MSW</v>
          </cell>
          <cell r="D6686">
            <v>5</v>
          </cell>
          <cell r="G6686">
            <v>4.5199999999999996</v>
          </cell>
          <cell r="J6686">
            <v>25</v>
          </cell>
          <cell r="L6686" t="str">
            <v>RO</v>
          </cell>
        </row>
        <row r="6687">
          <cell r="A6687" t="str">
            <v>MSW</v>
          </cell>
          <cell r="D6687">
            <v>5</v>
          </cell>
          <cell r="G6687">
            <v>2.84</v>
          </cell>
          <cell r="J6687">
            <v>25</v>
          </cell>
          <cell r="L6687" t="str">
            <v>RO</v>
          </cell>
        </row>
        <row r="6688">
          <cell r="A6688" t="str">
            <v>MSW</v>
          </cell>
          <cell r="D6688">
            <v>5</v>
          </cell>
          <cell r="G6688">
            <v>3.74</v>
          </cell>
          <cell r="J6688">
            <v>25</v>
          </cell>
          <cell r="L6688" t="str">
            <v>RO</v>
          </cell>
        </row>
        <row r="6689">
          <cell r="A6689" t="str">
            <v>MSW</v>
          </cell>
          <cell r="D6689">
            <v>5</v>
          </cell>
          <cell r="G6689">
            <v>3.63</v>
          </cell>
          <cell r="J6689">
            <v>25</v>
          </cell>
          <cell r="L6689" t="str">
            <v>RO</v>
          </cell>
        </row>
        <row r="6690">
          <cell r="A6690" t="str">
            <v>MSW</v>
          </cell>
          <cell r="D6690">
            <v>5</v>
          </cell>
          <cell r="G6690">
            <v>3.49</v>
          </cell>
          <cell r="J6690">
            <v>25</v>
          </cell>
          <cell r="L6690" t="str">
            <v>RO</v>
          </cell>
        </row>
        <row r="6691">
          <cell r="A6691" t="str">
            <v>MSW</v>
          </cell>
          <cell r="D6691">
            <v>6</v>
          </cell>
          <cell r="G6691">
            <v>3.78</v>
          </cell>
          <cell r="J6691">
            <v>25</v>
          </cell>
          <cell r="L6691" t="str">
            <v>RO</v>
          </cell>
        </row>
        <row r="6692">
          <cell r="A6692" t="str">
            <v>MSW</v>
          </cell>
          <cell r="D6692">
            <v>6</v>
          </cell>
          <cell r="G6692">
            <v>3.78</v>
          </cell>
          <cell r="J6692">
            <v>25</v>
          </cell>
          <cell r="L6692" t="str">
            <v>RO</v>
          </cell>
        </row>
        <row r="6693">
          <cell r="A6693" t="str">
            <v>MSW</v>
          </cell>
          <cell r="D6693">
            <v>6</v>
          </cell>
          <cell r="G6693">
            <v>3.21</v>
          </cell>
          <cell r="J6693">
            <v>25</v>
          </cell>
          <cell r="L6693" t="str">
            <v>RO</v>
          </cell>
        </row>
        <row r="6694">
          <cell r="A6694" t="str">
            <v>MSW</v>
          </cell>
          <cell r="D6694">
            <v>6</v>
          </cell>
          <cell r="G6694">
            <v>3.5</v>
          </cell>
          <cell r="J6694">
            <v>25</v>
          </cell>
          <cell r="L6694" t="str">
            <v>RO</v>
          </cell>
        </row>
        <row r="6695">
          <cell r="A6695" t="str">
            <v>MSW</v>
          </cell>
          <cell r="D6695">
            <v>7</v>
          </cell>
          <cell r="G6695">
            <v>3.69</v>
          </cell>
          <cell r="J6695">
            <v>25</v>
          </cell>
          <cell r="L6695" t="str">
            <v>RO</v>
          </cell>
        </row>
        <row r="6696">
          <cell r="A6696" t="str">
            <v>MSW</v>
          </cell>
          <cell r="D6696">
            <v>7</v>
          </cell>
          <cell r="G6696">
            <v>4.33</v>
          </cell>
          <cell r="J6696">
            <v>25</v>
          </cell>
          <cell r="L6696" t="str">
            <v>RO</v>
          </cell>
        </row>
        <row r="6697">
          <cell r="A6697" t="str">
            <v>MSW</v>
          </cell>
          <cell r="D6697">
            <v>7</v>
          </cell>
          <cell r="G6697">
            <v>3.31</v>
          </cell>
          <cell r="J6697">
            <v>25</v>
          </cell>
          <cell r="L6697" t="str">
            <v>RO</v>
          </cell>
        </row>
        <row r="6698">
          <cell r="A6698" t="str">
            <v>MSW</v>
          </cell>
          <cell r="D6698">
            <v>7</v>
          </cell>
          <cell r="G6698">
            <v>2.89</v>
          </cell>
          <cell r="J6698">
            <v>25</v>
          </cell>
          <cell r="L6698" t="str">
            <v>RO</v>
          </cell>
        </row>
        <row r="6699">
          <cell r="A6699" t="str">
            <v>MSW</v>
          </cell>
          <cell r="D6699">
            <v>8</v>
          </cell>
          <cell r="G6699">
            <v>3.23</v>
          </cell>
          <cell r="J6699">
            <v>25</v>
          </cell>
          <cell r="L6699" t="str">
            <v>RO</v>
          </cell>
        </row>
        <row r="6700">
          <cell r="A6700" t="str">
            <v>MSW</v>
          </cell>
          <cell r="D6700">
            <v>8</v>
          </cell>
          <cell r="G6700">
            <v>3.26</v>
          </cell>
          <cell r="J6700">
            <v>25</v>
          </cell>
          <cell r="L6700" t="str">
            <v>RO</v>
          </cell>
        </row>
        <row r="6701">
          <cell r="A6701" t="str">
            <v>MSW</v>
          </cell>
          <cell r="D6701">
            <v>8</v>
          </cell>
          <cell r="G6701">
            <v>3.43</v>
          </cell>
          <cell r="J6701">
            <v>25</v>
          </cell>
          <cell r="L6701" t="str">
            <v>RO</v>
          </cell>
        </row>
        <row r="6702">
          <cell r="A6702" t="str">
            <v>MSW</v>
          </cell>
          <cell r="D6702">
            <v>8</v>
          </cell>
          <cell r="G6702">
            <v>3.81</v>
          </cell>
          <cell r="J6702">
            <v>25</v>
          </cell>
          <cell r="L6702" t="str">
            <v>RO</v>
          </cell>
        </row>
        <row r="6703">
          <cell r="A6703" t="str">
            <v>MSW</v>
          </cell>
          <cell r="D6703">
            <v>8</v>
          </cell>
          <cell r="G6703">
            <v>3.06</v>
          </cell>
          <cell r="J6703">
            <v>25</v>
          </cell>
          <cell r="L6703" t="str">
            <v>RO</v>
          </cell>
        </row>
        <row r="6704">
          <cell r="A6704" t="str">
            <v>MSW</v>
          </cell>
          <cell r="D6704">
            <v>9</v>
          </cell>
          <cell r="G6704">
            <v>4.03</v>
          </cell>
          <cell r="J6704">
            <v>25</v>
          </cell>
          <cell r="L6704" t="str">
            <v>RO</v>
          </cell>
        </row>
        <row r="6705">
          <cell r="A6705" t="str">
            <v>MSW</v>
          </cell>
          <cell r="D6705">
            <v>9</v>
          </cell>
          <cell r="G6705">
            <v>3.54</v>
          </cell>
          <cell r="J6705">
            <v>25</v>
          </cell>
          <cell r="L6705" t="str">
            <v>RO</v>
          </cell>
        </row>
        <row r="6706">
          <cell r="A6706" t="str">
            <v>MSW</v>
          </cell>
          <cell r="D6706">
            <v>9</v>
          </cell>
          <cell r="G6706">
            <v>3.51</v>
          </cell>
          <cell r="J6706">
            <v>25</v>
          </cell>
          <cell r="L6706" t="str">
            <v>RO</v>
          </cell>
        </row>
        <row r="6707">
          <cell r="A6707" t="str">
            <v>MSW</v>
          </cell>
          <cell r="D6707">
            <v>9</v>
          </cell>
          <cell r="G6707">
            <v>3.28</v>
          </cell>
          <cell r="J6707">
            <v>25</v>
          </cell>
          <cell r="L6707" t="str">
            <v>RO</v>
          </cell>
        </row>
        <row r="6708">
          <cell r="A6708" t="str">
            <v>MSW</v>
          </cell>
          <cell r="D6708">
            <v>10</v>
          </cell>
          <cell r="G6708">
            <v>4.84</v>
          </cell>
          <cell r="J6708">
            <v>25</v>
          </cell>
          <cell r="L6708" t="str">
            <v>RO</v>
          </cell>
        </row>
        <row r="6709">
          <cell r="A6709" t="str">
            <v>MSW</v>
          </cell>
          <cell r="D6709">
            <v>10</v>
          </cell>
          <cell r="G6709">
            <v>3.58</v>
          </cell>
          <cell r="J6709">
            <v>25</v>
          </cell>
          <cell r="L6709" t="str">
            <v>RO</v>
          </cell>
        </row>
        <row r="6710">
          <cell r="A6710" t="str">
            <v>MSW</v>
          </cell>
          <cell r="D6710">
            <v>10</v>
          </cell>
          <cell r="G6710">
            <v>3.25</v>
          </cell>
          <cell r="J6710">
            <v>25</v>
          </cell>
          <cell r="L6710" t="str">
            <v>RO</v>
          </cell>
        </row>
        <row r="6711">
          <cell r="A6711" t="str">
            <v>MSW</v>
          </cell>
          <cell r="D6711">
            <v>10</v>
          </cell>
          <cell r="G6711">
            <v>2.95</v>
          </cell>
          <cell r="J6711">
            <v>25</v>
          </cell>
          <cell r="L6711" t="str">
            <v>RO</v>
          </cell>
        </row>
        <row r="6712">
          <cell r="A6712" t="str">
            <v>MSW</v>
          </cell>
          <cell r="D6712">
            <v>11</v>
          </cell>
          <cell r="G6712">
            <v>3.79</v>
          </cell>
          <cell r="J6712">
            <v>25</v>
          </cell>
          <cell r="L6712" t="str">
            <v>RO</v>
          </cell>
        </row>
        <row r="6713">
          <cell r="A6713" t="str">
            <v>MSW</v>
          </cell>
          <cell r="D6713">
            <v>11</v>
          </cell>
          <cell r="G6713">
            <v>3.79</v>
          </cell>
          <cell r="J6713">
            <v>25</v>
          </cell>
          <cell r="L6713" t="str">
            <v>RO</v>
          </cell>
        </row>
        <row r="6714">
          <cell r="A6714" t="str">
            <v>MSW</v>
          </cell>
          <cell r="D6714">
            <v>11</v>
          </cell>
          <cell r="G6714">
            <v>3.36</v>
          </cell>
          <cell r="J6714">
            <v>25</v>
          </cell>
          <cell r="L6714" t="str">
            <v>RO</v>
          </cell>
        </row>
        <row r="6715">
          <cell r="A6715" t="str">
            <v>MSW</v>
          </cell>
          <cell r="D6715">
            <v>11</v>
          </cell>
          <cell r="G6715">
            <v>2.92</v>
          </cell>
          <cell r="J6715">
            <v>25</v>
          </cell>
          <cell r="L6715" t="str">
            <v>RO</v>
          </cell>
        </row>
        <row r="6716">
          <cell r="A6716" t="str">
            <v>MSW</v>
          </cell>
          <cell r="D6716">
            <v>11</v>
          </cell>
          <cell r="G6716">
            <v>3.8</v>
          </cell>
          <cell r="J6716">
            <v>25</v>
          </cell>
          <cell r="L6716" t="str">
            <v>RO</v>
          </cell>
        </row>
        <row r="6717">
          <cell r="A6717" t="str">
            <v>MSW</v>
          </cell>
          <cell r="D6717">
            <v>12</v>
          </cell>
          <cell r="G6717">
            <v>4.22</v>
          </cell>
          <cell r="J6717">
            <v>25</v>
          </cell>
          <cell r="L6717" t="str">
            <v>RO</v>
          </cell>
        </row>
        <row r="6718">
          <cell r="A6718" t="str">
            <v>MSW</v>
          </cell>
          <cell r="D6718">
            <v>12</v>
          </cell>
          <cell r="G6718">
            <v>3.43</v>
          </cell>
          <cell r="J6718">
            <v>25</v>
          </cell>
          <cell r="L6718" t="str">
            <v>RO</v>
          </cell>
        </row>
        <row r="6719">
          <cell r="A6719" t="str">
            <v>MSW</v>
          </cell>
          <cell r="D6719">
            <v>12</v>
          </cell>
          <cell r="G6719">
            <v>3.31</v>
          </cell>
          <cell r="J6719">
            <v>25</v>
          </cell>
          <cell r="L6719" t="str">
            <v>RO</v>
          </cell>
        </row>
        <row r="6720">
          <cell r="A6720" t="str">
            <v>MSW</v>
          </cell>
          <cell r="D6720">
            <v>12</v>
          </cell>
          <cell r="G6720">
            <v>1.78</v>
          </cell>
          <cell r="J6720">
            <v>25</v>
          </cell>
          <cell r="L6720" t="str">
            <v>RO</v>
          </cell>
        </row>
        <row r="6721">
          <cell r="A6721" t="str">
            <v>RCY</v>
          </cell>
          <cell r="D6721">
            <v>1</v>
          </cell>
          <cell r="G6721">
            <v>0.73</v>
          </cell>
          <cell r="J6721" t="str">
            <v>7B</v>
          </cell>
          <cell r="L6721" t="str">
            <v>IR</v>
          </cell>
        </row>
        <row r="6722">
          <cell r="A6722" t="str">
            <v>RCY</v>
          </cell>
          <cell r="D6722">
            <v>2</v>
          </cell>
          <cell r="G6722">
            <v>0.97</v>
          </cell>
          <cell r="J6722" t="str">
            <v>7B</v>
          </cell>
          <cell r="L6722" t="str">
            <v>IR</v>
          </cell>
        </row>
        <row r="6723">
          <cell r="A6723" t="str">
            <v>RCY</v>
          </cell>
          <cell r="D6723">
            <v>3</v>
          </cell>
          <cell r="G6723">
            <v>1.38</v>
          </cell>
          <cell r="J6723" t="str">
            <v>7B</v>
          </cell>
          <cell r="L6723" t="str">
            <v>IR</v>
          </cell>
        </row>
        <row r="6724">
          <cell r="A6724" t="str">
            <v>RCY</v>
          </cell>
          <cell r="D6724">
            <v>4</v>
          </cell>
          <cell r="G6724">
            <v>1.1299999999999999</v>
          </cell>
          <cell r="J6724" t="str">
            <v>7B</v>
          </cell>
          <cell r="L6724" t="str">
            <v>IR</v>
          </cell>
        </row>
        <row r="6725">
          <cell r="A6725" t="str">
            <v>RCY</v>
          </cell>
          <cell r="D6725">
            <v>5</v>
          </cell>
          <cell r="G6725">
            <v>1.1399999999999999</v>
          </cell>
          <cell r="J6725" t="str">
            <v>7B</v>
          </cell>
          <cell r="L6725" t="str">
            <v>IR</v>
          </cell>
        </row>
        <row r="6726">
          <cell r="A6726" t="str">
            <v>RCY</v>
          </cell>
          <cell r="D6726">
            <v>1</v>
          </cell>
          <cell r="G6726">
            <v>4.05</v>
          </cell>
          <cell r="J6726">
            <v>72</v>
          </cell>
          <cell r="L6726" t="str">
            <v>IR</v>
          </cell>
        </row>
        <row r="6727">
          <cell r="A6727" t="str">
            <v>RCY</v>
          </cell>
          <cell r="D6727">
            <v>2</v>
          </cell>
          <cell r="G6727">
            <v>5.7</v>
          </cell>
          <cell r="J6727">
            <v>72</v>
          </cell>
          <cell r="L6727" t="str">
            <v>IR</v>
          </cell>
        </row>
        <row r="6728">
          <cell r="A6728" t="str">
            <v>RCY</v>
          </cell>
          <cell r="D6728">
            <v>2</v>
          </cell>
          <cell r="G6728">
            <v>3.21</v>
          </cell>
          <cell r="J6728">
            <v>72</v>
          </cell>
          <cell r="L6728" t="str">
            <v>IR</v>
          </cell>
        </row>
        <row r="6729">
          <cell r="A6729" t="str">
            <v>RCY</v>
          </cell>
          <cell r="D6729">
            <v>2</v>
          </cell>
          <cell r="G6729">
            <v>3.3</v>
          </cell>
          <cell r="J6729">
            <v>72</v>
          </cell>
          <cell r="L6729" t="str">
            <v>IR</v>
          </cell>
        </row>
        <row r="6730">
          <cell r="A6730" t="str">
            <v>RCY</v>
          </cell>
          <cell r="D6730">
            <v>3</v>
          </cell>
          <cell r="G6730">
            <v>1.99</v>
          </cell>
          <cell r="J6730">
            <v>72</v>
          </cell>
          <cell r="L6730" t="str">
            <v>IR</v>
          </cell>
        </row>
        <row r="6731">
          <cell r="A6731" t="str">
            <v>RCY</v>
          </cell>
          <cell r="D6731">
            <v>3</v>
          </cell>
          <cell r="G6731">
            <v>5.65</v>
          </cell>
          <cell r="J6731">
            <v>72</v>
          </cell>
          <cell r="L6731" t="str">
            <v>IR</v>
          </cell>
        </row>
        <row r="6732">
          <cell r="A6732" t="str">
            <v>RCY</v>
          </cell>
          <cell r="D6732">
            <v>4</v>
          </cell>
          <cell r="G6732">
            <v>2.95</v>
          </cell>
          <cell r="J6732">
            <v>72</v>
          </cell>
          <cell r="L6732" t="str">
            <v>IR</v>
          </cell>
        </row>
        <row r="6733">
          <cell r="A6733" t="str">
            <v>RCY</v>
          </cell>
          <cell r="D6733">
            <v>4</v>
          </cell>
          <cell r="G6733">
            <v>3.19</v>
          </cell>
          <cell r="J6733">
            <v>72</v>
          </cell>
          <cell r="L6733" t="str">
            <v>IR</v>
          </cell>
        </row>
        <row r="6734">
          <cell r="A6734" t="str">
            <v>RCY</v>
          </cell>
          <cell r="D6734">
            <v>5</v>
          </cell>
          <cell r="G6734">
            <v>4.13</v>
          </cell>
          <cell r="J6734">
            <v>72</v>
          </cell>
          <cell r="L6734" t="str">
            <v>IR</v>
          </cell>
        </row>
        <row r="6735">
          <cell r="A6735" t="str">
            <v>RCY</v>
          </cell>
          <cell r="D6735">
            <v>5</v>
          </cell>
          <cell r="G6735">
            <v>1.71</v>
          </cell>
          <cell r="J6735">
            <v>72</v>
          </cell>
          <cell r="L6735" t="str">
            <v>IR</v>
          </cell>
        </row>
        <row r="6736">
          <cell r="A6736" t="str">
            <v>RCY</v>
          </cell>
          <cell r="D6736">
            <v>5</v>
          </cell>
          <cell r="G6736">
            <v>2.92</v>
          </cell>
          <cell r="J6736">
            <v>72</v>
          </cell>
          <cell r="L6736" t="str">
            <v>IR</v>
          </cell>
        </row>
        <row r="6737">
          <cell r="A6737" t="str">
            <v>RCY</v>
          </cell>
          <cell r="D6737">
            <v>6</v>
          </cell>
          <cell r="G6737">
            <v>3.55</v>
          </cell>
          <cell r="J6737">
            <v>72</v>
          </cell>
          <cell r="L6737" t="str">
            <v>IR</v>
          </cell>
        </row>
        <row r="6738">
          <cell r="A6738" t="str">
            <v>RCY</v>
          </cell>
          <cell r="D6738">
            <v>6</v>
          </cell>
          <cell r="G6738">
            <v>2.65</v>
          </cell>
          <cell r="J6738">
            <v>72</v>
          </cell>
          <cell r="L6738" t="str">
            <v>IR</v>
          </cell>
        </row>
        <row r="6739">
          <cell r="A6739" t="str">
            <v>RCY</v>
          </cell>
          <cell r="D6739">
            <v>6</v>
          </cell>
          <cell r="G6739">
            <v>3.84</v>
          </cell>
          <cell r="J6739">
            <v>72</v>
          </cell>
          <cell r="L6739" t="str">
            <v>IR</v>
          </cell>
        </row>
        <row r="6740">
          <cell r="A6740" t="str">
            <v>RCY</v>
          </cell>
          <cell r="D6740">
            <v>8</v>
          </cell>
          <cell r="G6740">
            <v>4.1500000000000004</v>
          </cell>
          <cell r="J6740">
            <v>72</v>
          </cell>
          <cell r="L6740" t="str">
            <v>IR</v>
          </cell>
        </row>
        <row r="6741">
          <cell r="A6741" t="str">
            <v>RCY</v>
          </cell>
          <cell r="D6741">
            <v>8</v>
          </cell>
          <cell r="G6741">
            <v>3.29</v>
          </cell>
          <cell r="J6741">
            <v>72</v>
          </cell>
          <cell r="L6741" t="str">
            <v>IR</v>
          </cell>
        </row>
        <row r="6742">
          <cell r="A6742" t="str">
            <v>RCY</v>
          </cell>
          <cell r="D6742">
            <v>8</v>
          </cell>
          <cell r="G6742">
            <v>2.83</v>
          </cell>
          <cell r="J6742">
            <v>72</v>
          </cell>
          <cell r="L6742" t="str">
            <v>IR</v>
          </cell>
        </row>
        <row r="6743">
          <cell r="A6743" t="str">
            <v>RCY</v>
          </cell>
          <cell r="D6743">
            <v>9</v>
          </cell>
          <cell r="G6743">
            <v>2.79</v>
          </cell>
          <cell r="J6743">
            <v>72</v>
          </cell>
          <cell r="L6743" t="str">
            <v>IR</v>
          </cell>
        </row>
        <row r="6744">
          <cell r="A6744" t="str">
            <v>RCY</v>
          </cell>
          <cell r="D6744">
            <v>9</v>
          </cell>
          <cell r="G6744">
            <v>2.91</v>
          </cell>
          <cell r="J6744">
            <v>72</v>
          </cell>
          <cell r="L6744" t="str">
            <v>IR</v>
          </cell>
        </row>
        <row r="6745">
          <cell r="A6745" t="str">
            <v>RCY</v>
          </cell>
          <cell r="D6745">
            <v>9</v>
          </cell>
          <cell r="G6745">
            <v>3.14</v>
          </cell>
          <cell r="J6745">
            <v>72</v>
          </cell>
          <cell r="L6745" t="str">
            <v>IR</v>
          </cell>
        </row>
        <row r="6746">
          <cell r="A6746" t="str">
            <v>RCY</v>
          </cell>
          <cell r="D6746">
            <v>9</v>
          </cell>
          <cell r="G6746">
            <v>1.44</v>
          </cell>
          <cell r="J6746">
            <v>72</v>
          </cell>
          <cell r="L6746" t="str">
            <v>IR</v>
          </cell>
        </row>
        <row r="6747">
          <cell r="A6747" t="str">
            <v>RCY</v>
          </cell>
          <cell r="D6747">
            <v>10</v>
          </cell>
          <cell r="G6747">
            <v>2.81</v>
          </cell>
          <cell r="J6747">
            <v>72</v>
          </cell>
          <cell r="L6747" t="str">
            <v>IR</v>
          </cell>
        </row>
        <row r="6748">
          <cell r="A6748" t="str">
            <v>RCY</v>
          </cell>
          <cell r="D6748">
            <v>11</v>
          </cell>
          <cell r="G6748">
            <v>0.78</v>
          </cell>
          <cell r="J6748">
            <v>72</v>
          </cell>
          <cell r="L6748" t="str">
            <v>IR</v>
          </cell>
        </row>
        <row r="6749">
          <cell r="A6749" t="str">
            <v>MSW</v>
          </cell>
          <cell r="D6749">
            <v>1</v>
          </cell>
          <cell r="G6749">
            <v>1.51</v>
          </cell>
          <cell r="J6749">
            <v>25</v>
          </cell>
          <cell r="L6749" t="str">
            <v>RO</v>
          </cell>
        </row>
        <row r="6750">
          <cell r="A6750" t="str">
            <v>MSW</v>
          </cell>
          <cell r="D6750">
            <v>1</v>
          </cell>
          <cell r="G6750">
            <v>2.15</v>
          </cell>
          <cell r="J6750">
            <v>25</v>
          </cell>
          <cell r="L6750" t="str">
            <v>RO</v>
          </cell>
        </row>
        <row r="6751">
          <cell r="A6751" t="str">
            <v>MSW</v>
          </cell>
          <cell r="D6751">
            <v>1</v>
          </cell>
          <cell r="G6751">
            <v>2.37</v>
          </cell>
          <cell r="J6751">
            <v>25</v>
          </cell>
          <cell r="L6751" t="str">
            <v>RO</v>
          </cell>
        </row>
        <row r="6752">
          <cell r="A6752" t="str">
            <v>MSW</v>
          </cell>
          <cell r="D6752">
            <v>1</v>
          </cell>
          <cell r="G6752">
            <v>1.67</v>
          </cell>
          <cell r="J6752">
            <v>25</v>
          </cell>
          <cell r="L6752" t="str">
            <v>RO</v>
          </cell>
        </row>
        <row r="6753">
          <cell r="A6753" t="str">
            <v>MSW</v>
          </cell>
          <cell r="D6753">
            <v>2</v>
          </cell>
          <cell r="G6753">
            <v>1.93</v>
          </cell>
          <cell r="J6753">
            <v>25</v>
          </cell>
          <cell r="L6753" t="str">
            <v>RO</v>
          </cell>
        </row>
        <row r="6754">
          <cell r="A6754" t="str">
            <v>MSW</v>
          </cell>
          <cell r="D6754">
            <v>2</v>
          </cell>
          <cell r="G6754">
            <v>2.04</v>
          </cell>
          <cell r="J6754">
            <v>25</v>
          </cell>
          <cell r="L6754" t="str">
            <v>RO</v>
          </cell>
        </row>
        <row r="6755">
          <cell r="A6755" t="str">
            <v>MSW</v>
          </cell>
          <cell r="D6755">
            <v>2</v>
          </cell>
          <cell r="G6755">
            <v>2.36</v>
          </cell>
          <cell r="J6755">
            <v>25</v>
          </cell>
          <cell r="L6755" t="str">
            <v>RO</v>
          </cell>
        </row>
        <row r="6756">
          <cell r="A6756" t="str">
            <v>MSW</v>
          </cell>
          <cell r="D6756">
            <v>2</v>
          </cell>
          <cell r="G6756">
            <v>2.4500000000000002</v>
          </cell>
          <cell r="J6756">
            <v>25</v>
          </cell>
          <cell r="L6756" t="str">
            <v>RO</v>
          </cell>
        </row>
        <row r="6757">
          <cell r="A6757" t="str">
            <v>MSW</v>
          </cell>
          <cell r="D6757">
            <v>3</v>
          </cell>
          <cell r="G6757">
            <v>2.4500000000000002</v>
          </cell>
          <cell r="J6757">
            <v>25</v>
          </cell>
          <cell r="L6757" t="str">
            <v>RO</v>
          </cell>
        </row>
        <row r="6758">
          <cell r="A6758" t="str">
            <v>MSW</v>
          </cell>
          <cell r="D6758">
            <v>3</v>
          </cell>
          <cell r="G6758">
            <v>1.96</v>
          </cell>
          <cell r="J6758">
            <v>25</v>
          </cell>
          <cell r="L6758" t="str">
            <v>RO</v>
          </cell>
        </row>
        <row r="6759">
          <cell r="A6759" t="str">
            <v>MSW</v>
          </cell>
          <cell r="D6759">
            <v>3</v>
          </cell>
          <cell r="G6759">
            <v>2.36</v>
          </cell>
          <cell r="J6759">
            <v>25</v>
          </cell>
          <cell r="L6759" t="str">
            <v>RO</v>
          </cell>
        </row>
        <row r="6760">
          <cell r="A6760" t="str">
            <v>MSW</v>
          </cell>
          <cell r="D6760">
            <v>3</v>
          </cell>
          <cell r="G6760">
            <v>2.16</v>
          </cell>
          <cell r="J6760">
            <v>25</v>
          </cell>
          <cell r="L6760" t="str">
            <v>RO</v>
          </cell>
        </row>
        <row r="6761">
          <cell r="A6761" t="str">
            <v>MSW</v>
          </cell>
          <cell r="D6761">
            <v>3</v>
          </cell>
          <cell r="G6761">
            <v>2.0699999999999998</v>
          </cell>
          <cell r="J6761">
            <v>25</v>
          </cell>
          <cell r="L6761" t="str">
            <v>RO</v>
          </cell>
        </row>
        <row r="6762">
          <cell r="A6762" t="str">
            <v>MSW</v>
          </cell>
          <cell r="D6762">
            <v>4</v>
          </cell>
          <cell r="G6762">
            <v>2.38</v>
          </cell>
          <cell r="J6762">
            <v>25</v>
          </cell>
          <cell r="L6762" t="str">
            <v>RO</v>
          </cell>
        </row>
        <row r="6763">
          <cell r="A6763" t="str">
            <v>MSW</v>
          </cell>
          <cell r="D6763">
            <v>4</v>
          </cell>
          <cell r="G6763">
            <v>2.11</v>
          </cell>
          <cell r="J6763">
            <v>25</v>
          </cell>
          <cell r="L6763" t="str">
            <v>RO</v>
          </cell>
        </row>
        <row r="6764">
          <cell r="A6764" t="str">
            <v>MSW</v>
          </cell>
          <cell r="D6764">
            <v>4</v>
          </cell>
          <cell r="G6764">
            <v>2.19</v>
          </cell>
          <cell r="J6764">
            <v>25</v>
          </cell>
          <cell r="L6764" t="str">
            <v>RO</v>
          </cell>
        </row>
        <row r="6765">
          <cell r="A6765" t="str">
            <v>MSW</v>
          </cell>
          <cell r="D6765">
            <v>4</v>
          </cell>
          <cell r="G6765">
            <v>2.27</v>
          </cell>
          <cell r="J6765">
            <v>25</v>
          </cell>
          <cell r="L6765" t="str">
            <v>RO</v>
          </cell>
        </row>
        <row r="6766">
          <cell r="A6766" t="str">
            <v>MSW</v>
          </cell>
          <cell r="D6766">
            <v>5</v>
          </cell>
          <cell r="G6766">
            <v>2.31</v>
          </cell>
          <cell r="J6766">
            <v>25</v>
          </cell>
          <cell r="L6766" t="str">
            <v>RO</v>
          </cell>
        </row>
        <row r="6767">
          <cell r="A6767" t="str">
            <v>MSW</v>
          </cell>
          <cell r="D6767">
            <v>5</v>
          </cell>
          <cell r="G6767">
            <v>2.36</v>
          </cell>
          <cell r="J6767">
            <v>25</v>
          </cell>
          <cell r="L6767" t="str">
            <v>RO</v>
          </cell>
        </row>
        <row r="6768">
          <cell r="A6768" t="str">
            <v>MSW</v>
          </cell>
          <cell r="D6768">
            <v>5</v>
          </cell>
          <cell r="G6768">
            <v>2.15</v>
          </cell>
          <cell r="J6768">
            <v>25</v>
          </cell>
          <cell r="L6768" t="str">
            <v>RO</v>
          </cell>
        </row>
        <row r="6769">
          <cell r="A6769" t="str">
            <v>MSW</v>
          </cell>
          <cell r="D6769">
            <v>5</v>
          </cell>
          <cell r="G6769">
            <v>2.36</v>
          </cell>
          <cell r="J6769">
            <v>25</v>
          </cell>
          <cell r="L6769" t="str">
            <v>RO</v>
          </cell>
        </row>
        <row r="6770">
          <cell r="A6770" t="str">
            <v>MSW</v>
          </cell>
          <cell r="D6770">
            <v>5</v>
          </cell>
          <cell r="G6770">
            <v>2.2599999999999998</v>
          </cell>
          <cell r="J6770">
            <v>25</v>
          </cell>
          <cell r="L6770" t="str">
            <v>RO</v>
          </cell>
        </row>
        <row r="6771">
          <cell r="A6771" t="str">
            <v>MSW</v>
          </cell>
          <cell r="D6771">
            <v>6</v>
          </cell>
          <cell r="G6771">
            <v>2.2999999999999998</v>
          </cell>
          <cell r="J6771">
            <v>25</v>
          </cell>
          <cell r="L6771" t="str">
            <v>RO</v>
          </cell>
        </row>
        <row r="6772">
          <cell r="A6772" t="str">
            <v>MSW</v>
          </cell>
          <cell r="D6772">
            <v>6</v>
          </cell>
          <cell r="G6772">
            <v>2.38</v>
          </cell>
          <cell r="J6772">
            <v>25</v>
          </cell>
          <cell r="L6772" t="str">
            <v>RO</v>
          </cell>
        </row>
        <row r="6773">
          <cell r="A6773" t="str">
            <v>MSW</v>
          </cell>
          <cell r="D6773">
            <v>6</v>
          </cell>
          <cell r="G6773">
            <v>2.38</v>
          </cell>
          <cell r="J6773">
            <v>25</v>
          </cell>
          <cell r="L6773" t="str">
            <v>RO</v>
          </cell>
        </row>
        <row r="6774">
          <cell r="A6774" t="str">
            <v>MSW</v>
          </cell>
          <cell r="D6774">
            <v>6</v>
          </cell>
          <cell r="G6774">
            <v>2.42</v>
          </cell>
          <cell r="J6774">
            <v>25</v>
          </cell>
          <cell r="L6774" t="str">
            <v>RO</v>
          </cell>
        </row>
        <row r="6775">
          <cell r="A6775" t="str">
            <v>MSW</v>
          </cell>
          <cell r="D6775">
            <v>7</v>
          </cell>
          <cell r="G6775">
            <v>2.13</v>
          </cell>
          <cell r="J6775">
            <v>25</v>
          </cell>
          <cell r="L6775" t="str">
            <v>RO</v>
          </cell>
        </row>
        <row r="6776">
          <cell r="A6776" t="str">
            <v>MSW</v>
          </cell>
          <cell r="D6776">
            <v>7</v>
          </cell>
          <cell r="G6776">
            <v>2.46</v>
          </cell>
          <cell r="J6776">
            <v>25</v>
          </cell>
          <cell r="L6776" t="str">
            <v>RO</v>
          </cell>
        </row>
        <row r="6777">
          <cell r="A6777" t="str">
            <v>MSW</v>
          </cell>
          <cell r="D6777">
            <v>7</v>
          </cell>
          <cell r="G6777">
            <v>1.95</v>
          </cell>
          <cell r="J6777">
            <v>25</v>
          </cell>
          <cell r="L6777" t="str">
            <v>RO</v>
          </cell>
        </row>
        <row r="6778">
          <cell r="A6778" t="str">
            <v>MSW</v>
          </cell>
          <cell r="D6778">
            <v>7</v>
          </cell>
          <cell r="G6778">
            <v>2.2799999999999998</v>
          </cell>
          <cell r="J6778">
            <v>25</v>
          </cell>
          <cell r="L6778" t="str">
            <v>RO</v>
          </cell>
        </row>
        <row r="6779">
          <cell r="A6779" t="str">
            <v>MSW</v>
          </cell>
          <cell r="D6779">
            <v>8</v>
          </cell>
          <cell r="G6779">
            <v>2.04</v>
          </cell>
          <cell r="J6779">
            <v>25</v>
          </cell>
          <cell r="L6779" t="str">
            <v>RO</v>
          </cell>
        </row>
        <row r="6780">
          <cell r="A6780" t="str">
            <v>MSW</v>
          </cell>
          <cell r="D6780">
            <v>8</v>
          </cell>
          <cell r="G6780">
            <v>2.25</v>
          </cell>
          <cell r="J6780">
            <v>25</v>
          </cell>
          <cell r="L6780" t="str">
            <v>RO</v>
          </cell>
        </row>
        <row r="6781">
          <cell r="A6781" t="str">
            <v>MSW</v>
          </cell>
          <cell r="D6781">
            <v>8</v>
          </cell>
          <cell r="G6781">
            <v>2.2599999999999998</v>
          </cell>
          <cell r="J6781">
            <v>25</v>
          </cell>
          <cell r="L6781" t="str">
            <v>RO</v>
          </cell>
        </row>
        <row r="6782">
          <cell r="A6782" t="str">
            <v>MSW</v>
          </cell>
          <cell r="D6782">
            <v>8</v>
          </cell>
          <cell r="G6782">
            <v>2.16</v>
          </cell>
          <cell r="J6782">
            <v>25</v>
          </cell>
          <cell r="L6782" t="str">
            <v>RO</v>
          </cell>
        </row>
        <row r="6783">
          <cell r="A6783" t="str">
            <v>MSW</v>
          </cell>
          <cell r="D6783">
            <v>8</v>
          </cell>
          <cell r="G6783">
            <v>2.15</v>
          </cell>
          <cell r="J6783">
            <v>25</v>
          </cell>
          <cell r="L6783" t="str">
            <v>RO</v>
          </cell>
        </row>
        <row r="6784">
          <cell r="A6784" t="str">
            <v>MSW</v>
          </cell>
          <cell r="D6784">
            <v>9</v>
          </cell>
          <cell r="G6784">
            <v>1.92</v>
          </cell>
          <cell r="J6784">
            <v>25</v>
          </cell>
          <cell r="L6784" t="str">
            <v>RO</v>
          </cell>
        </row>
        <row r="6785">
          <cell r="A6785" t="str">
            <v>MSW</v>
          </cell>
          <cell r="D6785">
            <v>9</v>
          </cell>
          <cell r="G6785">
            <v>2.16</v>
          </cell>
          <cell r="J6785">
            <v>25</v>
          </cell>
          <cell r="L6785" t="str">
            <v>RO</v>
          </cell>
        </row>
        <row r="6786">
          <cell r="A6786" t="str">
            <v>MSW</v>
          </cell>
          <cell r="D6786">
            <v>9</v>
          </cell>
          <cell r="G6786">
            <v>2.4900000000000002</v>
          </cell>
          <cell r="J6786">
            <v>25</v>
          </cell>
          <cell r="L6786" t="str">
            <v>RO</v>
          </cell>
        </row>
        <row r="6787">
          <cell r="A6787" t="str">
            <v>MSW</v>
          </cell>
          <cell r="D6787">
            <v>9</v>
          </cell>
          <cell r="G6787">
            <v>2.23</v>
          </cell>
          <cell r="J6787">
            <v>25</v>
          </cell>
          <cell r="L6787" t="str">
            <v>RO</v>
          </cell>
        </row>
        <row r="6788">
          <cell r="A6788" t="str">
            <v>MSW</v>
          </cell>
          <cell r="D6788">
            <v>10</v>
          </cell>
          <cell r="G6788">
            <v>2.34</v>
          </cell>
          <cell r="J6788">
            <v>25</v>
          </cell>
          <cell r="L6788" t="str">
            <v>RO</v>
          </cell>
        </row>
        <row r="6789">
          <cell r="A6789" t="str">
            <v>MSW</v>
          </cell>
          <cell r="D6789">
            <v>10</v>
          </cell>
          <cell r="G6789">
            <v>2.21</v>
          </cell>
          <cell r="J6789">
            <v>25</v>
          </cell>
          <cell r="L6789" t="str">
            <v>RO</v>
          </cell>
        </row>
        <row r="6790">
          <cell r="A6790" t="str">
            <v>MSW</v>
          </cell>
          <cell r="D6790">
            <v>10</v>
          </cell>
          <cell r="G6790">
            <v>2.0099999999999998</v>
          </cell>
          <cell r="J6790">
            <v>25</v>
          </cell>
          <cell r="L6790" t="str">
            <v>RO</v>
          </cell>
        </row>
        <row r="6791">
          <cell r="A6791" t="str">
            <v>MSW</v>
          </cell>
          <cell r="D6791">
            <v>10</v>
          </cell>
          <cell r="G6791">
            <v>2.13</v>
          </cell>
          <cell r="J6791">
            <v>25</v>
          </cell>
          <cell r="L6791" t="str">
            <v>RO</v>
          </cell>
        </row>
        <row r="6792">
          <cell r="A6792" t="str">
            <v>MSW</v>
          </cell>
          <cell r="D6792">
            <v>11</v>
          </cell>
          <cell r="G6792">
            <v>1.86</v>
          </cell>
          <cell r="J6792">
            <v>25</v>
          </cell>
          <cell r="L6792" t="str">
            <v>RO</v>
          </cell>
        </row>
        <row r="6793">
          <cell r="A6793" t="str">
            <v>MSW</v>
          </cell>
          <cell r="D6793">
            <v>11</v>
          </cell>
          <cell r="G6793">
            <v>2.2000000000000002</v>
          </cell>
          <cell r="J6793">
            <v>25</v>
          </cell>
          <cell r="L6793" t="str">
            <v>RO</v>
          </cell>
        </row>
        <row r="6794">
          <cell r="A6794" t="str">
            <v>MSW</v>
          </cell>
          <cell r="D6794">
            <v>11</v>
          </cell>
          <cell r="G6794">
            <v>2.27</v>
          </cell>
          <cell r="J6794">
            <v>25</v>
          </cell>
          <cell r="L6794" t="str">
            <v>RO</v>
          </cell>
        </row>
        <row r="6795">
          <cell r="A6795" t="str">
            <v>MSW</v>
          </cell>
          <cell r="D6795">
            <v>11</v>
          </cell>
          <cell r="G6795">
            <v>2.27</v>
          </cell>
          <cell r="J6795">
            <v>25</v>
          </cell>
          <cell r="L6795" t="str">
            <v>RO</v>
          </cell>
        </row>
        <row r="6796">
          <cell r="A6796" t="str">
            <v>MSW</v>
          </cell>
          <cell r="D6796">
            <v>11</v>
          </cell>
          <cell r="G6796">
            <v>1.49</v>
          </cell>
          <cell r="J6796">
            <v>25</v>
          </cell>
          <cell r="L6796" t="str">
            <v>RO</v>
          </cell>
        </row>
        <row r="6797">
          <cell r="A6797" t="str">
            <v>MSW</v>
          </cell>
          <cell r="D6797">
            <v>12</v>
          </cell>
          <cell r="G6797">
            <v>1.82</v>
          </cell>
          <cell r="J6797">
            <v>25</v>
          </cell>
          <cell r="L6797" t="str">
            <v>RO</v>
          </cell>
        </row>
        <row r="6798">
          <cell r="A6798" t="str">
            <v>MSW</v>
          </cell>
          <cell r="D6798">
            <v>12</v>
          </cell>
          <cell r="G6798">
            <v>1.98</v>
          </cell>
          <cell r="J6798">
            <v>25</v>
          </cell>
          <cell r="L6798" t="str">
            <v>RO</v>
          </cell>
        </row>
        <row r="6799">
          <cell r="A6799" t="str">
            <v>MSW</v>
          </cell>
          <cell r="D6799">
            <v>12</v>
          </cell>
          <cell r="G6799">
            <v>1.98</v>
          </cell>
          <cell r="J6799">
            <v>25</v>
          </cell>
          <cell r="L6799" t="str">
            <v>RO</v>
          </cell>
        </row>
        <row r="6800">
          <cell r="A6800" t="str">
            <v>MSW</v>
          </cell>
          <cell r="D6800">
            <v>12</v>
          </cell>
          <cell r="G6800">
            <v>1.36</v>
          </cell>
          <cell r="J6800">
            <v>25</v>
          </cell>
          <cell r="L6800" t="str">
            <v>RO</v>
          </cell>
        </row>
        <row r="6801">
          <cell r="A6801" t="str">
            <v>RCY</v>
          </cell>
          <cell r="D6801">
            <v>1</v>
          </cell>
          <cell r="G6801">
            <v>1.99</v>
          </cell>
          <cell r="J6801" t="str">
            <v>7B</v>
          </cell>
          <cell r="L6801" t="str">
            <v>IR</v>
          </cell>
        </row>
        <row r="6802">
          <cell r="A6802" t="str">
            <v>RCY</v>
          </cell>
          <cell r="D6802">
            <v>2</v>
          </cell>
          <cell r="G6802">
            <v>1.49</v>
          </cell>
          <cell r="J6802" t="str">
            <v>7B</v>
          </cell>
          <cell r="L6802" t="str">
            <v>IR</v>
          </cell>
        </row>
        <row r="6803">
          <cell r="A6803" t="str">
            <v>RCY</v>
          </cell>
          <cell r="D6803">
            <v>3</v>
          </cell>
          <cell r="G6803">
            <v>1.49</v>
          </cell>
          <cell r="J6803" t="str">
            <v>7B</v>
          </cell>
          <cell r="L6803" t="str">
            <v>IR</v>
          </cell>
        </row>
        <row r="6804">
          <cell r="A6804" t="str">
            <v>RCY</v>
          </cell>
          <cell r="D6804">
            <v>4</v>
          </cell>
          <cell r="G6804">
            <v>1.19</v>
          </cell>
          <cell r="J6804" t="str">
            <v>7B</v>
          </cell>
          <cell r="L6804" t="str">
            <v>IR</v>
          </cell>
        </row>
        <row r="6805">
          <cell r="A6805" t="str">
            <v>RCY</v>
          </cell>
          <cell r="D6805">
            <v>5</v>
          </cell>
          <cell r="G6805">
            <v>1.56</v>
          </cell>
          <cell r="J6805" t="str">
            <v>7B</v>
          </cell>
          <cell r="L6805" t="str">
            <v>IR</v>
          </cell>
        </row>
        <row r="6806">
          <cell r="A6806" t="str">
            <v>RCY</v>
          </cell>
          <cell r="D6806">
            <v>7</v>
          </cell>
          <cell r="G6806">
            <v>1.25</v>
          </cell>
          <cell r="J6806" t="str">
            <v>7B</v>
          </cell>
          <cell r="L6806" t="str">
            <v>IR</v>
          </cell>
        </row>
        <row r="6807">
          <cell r="A6807" t="str">
            <v>RCY</v>
          </cell>
          <cell r="D6807">
            <v>9</v>
          </cell>
          <cell r="G6807">
            <v>1.22</v>
          </cell>
          <cell r="J6807" t="str">
            <v>7B</v>
          </cell>
          <cell r="L6807" t="str">
            <v>IR</v>
          </cell>
        </row>
        <row r="6808">
          <cell r="A6808" t="str">
            <v>RCY</v>
          </cell>
          <cell r="D6808">
            <v>11</v>
          </cell>
          <cell r="G6808">
            <v>0.97</v>
          </cell>
          <cell r="J6808" t="str">
            <v>7B</v>
          </cell>
          <cell r="L6808" t="str">
            <v>IR</v>
          </cell>
        </row>
        <row r="6809">
          <cell r="A6809" t="str">
            <v>MSW</v>
          </cell>
          <cell r="D6809">
            <v>1</v>
          </cell>
          <cell r="G6809">
            <v>1.28</v>
          </cell>
          <cell r="J6809">
            <v>25</v>
          </cell>
          <cell r="L6809" t="str">
            <v>RO</v>
          </cell>
        </row>
        <row r="6810">
          <cell r="A6810" t="str">
            <v>RCY</v>
          </cell>
          <cell r="D6810">
            <v>1</v>
          </cell>
          <cell r="G6810">
            <v>5.17</v>
          </cell>
          <cell r="J6810">
            <v>72</v>
          </cell>
          <cell r="L6810" t="str">
            <v>IR</v>
          </cell>
        </row>
        <row r="6811">
          <cell r="A6811" t="str">
            <v>RCY</v>
          </cell>
          <cell r="D6811">
            <v>1</v>
          </cell>
          <cell r="G6811">
            <v>3.38</v>
          </cell>
          <cell r="J6811">
            <v>72</v>
          </cell>
          <cell r="L6811" t="str">
            <v>IR</v>
          </cell>
        </row>
        <row r="6812">
          <cell r="A6812" t="str">
            <v>RCY</v>
          </cell>
          <cell r="D6812">
            <v>2</v>
          </cell>
          <cell r="G6812">
            <v>2.2200000000000002</v>
          </cell>
          <cell r="J6812">
            <v>72</v>
          </cell>
          <cell r="L6812" t="str">
            <v>IR</v>
          </cell>
        </row>
        <row r="6813">
          <cell r="A6813" t="str">
            <v>RCY</v>
          </cell>
          <cell r="D6813">
            <v>6</v>
          </cell>
          <cell r="G6813">
            <v>2.2000000000000002</v>
          </cell>
          <cell r="J6813">
            <v>72</v>
          </cell>
          <cell r="L6813" t="str">
            <v>IR</v>
          </cell>
        </row>
        <row r="6814">
          <cell r="A6814" t="str">
            <v>RCY</v>
          </cell>
          <cell r="D6814">
            <v>7</v>
          </cell>
          <cell r="G6814">
            <v>2.85</v>
          </cell>
          <cell r="J6814">
            <v>72</v>
          </cell>
          <cell r="L6814" t="str">
            <v>IR</v>
          </cell>
        </row>
        <row r="6815">
          <cell r="A6815" t="str">
            <v>RCY</v>
          </cell>
          <cell r="D6815">
            <v>1</v>
          </cell>
          <cell r="G6815">
            <v>4.0199999999999996</v>
          </cell>
          <cell r="J6815" t="str">
            <v>7B</v>
          </cell>
          <cell r="L6815" t="str">
            <v>IR</v>
          </cell>
        </row>
        <row r="6816">
          <cell r="A6816" t="str">
            <v>RCY</v>
          </cell>
          <cell r="D6816">
            <v>1</v>
          </cell>
          <cell r="G6816">
            <v>6.95</v>
          </cell>
          <cell r="J6816" t="str">
            <v>7B</v>
          </cell>
          <cell r="L6816" t="str">
            <v>IR</v>
          </cell>
        </row>
        <row r="6817">
          <cell r="A6817" t="str">
            <v>RCY</v>
          </cell>
          <cell r="D6817">
            <v>2</v>
          </cell>
          <cell r="G6817">
            <v>5.57</v>
          </cell>
          <cell r="J6817" t="str">
            <v>7B</v>
          </cell>
          <cell r="L6817" t="str">
            <v>IR</v>
          </cell>
        </row>
        <row r="6818">
          <cell r="A6818" t="str">
            <v>RCY</v>
          </cell>
          <cell r="D6818">
            <v>2</v>
          </cell>
          <cell r="G6818">
            <v>1.8</v>
          </cell>
          <cell r="J6818" t="str">
            <v>7B</v>
          </cell>
          <cell r="L6818" t="str">
            <v>IR</v>
          </cell>
        </row>
        <row r="6819">
          <cell r="A6819" t="str">
            <v>RCY</v>
          </cell>
          <cell r="D6819">
            <v>4</v>
          </cell>
          <cell r="G6819">
            <v>2.04</v>
          </cell>
          <cell r="J6819" t="str">
            <v>7B</v>
          </cell>
          <cell r="L6819" t="str">
            <v>IR</v>
          </cell>
        </row>
        <row r="6820">
          <cell r="A6820" t="str">
            <v>RCY</v>
          </cell>
          <cell r="D6820">
            <v>8</v>
          </cell>
          <cell r="G6820">
            <v>1.69</v>
          </cell>
          <cell r="J6820" t="str">
            <v>7B</v>
          </cell>
          <cell r="L6820" t="str">
            <v>IR</v>
          </cell>
        </row>
        <row r="6821">
          <cell r="A6821" t="str">
            <v>RCY</v>
          </cell>
          <cell r="D6821">
            <v>9</v>
          </cell>
          <cell r="G6821">
            <v>3.43</v>
          </cell>
          <cell r="J6821" t="str">
            <v>7B</v>
          </cell>
          <cell r="L6821" t="str">
            <v>IR</v>
          </cell>
        </row>
        <row r="6822">
          <cell r="A6822" t="str">
            <v>RCY</v>
          </cell>
          <cell r="D6822">
            <v>1</v>
          </cell>
          <cell r="G6822">
            <v>11</v>
          </cell>
          <cell r="J6822">
            <v>72</v>
          </cell>
          <cell r="L6822" t="str">
            <v>IR</v>
          </cell>
        </row>
        <row r="6823">
          <cell r="A6823" t="str">
            <v>RCY</v>
          </cell>
          <cell r="D6823">
            <v>3</v>
          </cell>
          <cell r="G6823">
            <v>10</v>
          </cell>
          <cell r="J6823">
            <v>72</v>
          </cell>
          <cell r="L6823" t="str">
            <v>IR</v>
          </cell>
        </row>
        <row r="6824">
          <cell r="A6824" t="str">
            <v>RCY</v>
          </cell>
          <cell r="D6824">
            <v>1</v>
          </cell>
          <cell r="G6824">
            <v>5.89</v>
          </cell>
          <cell r="J6824">
            <v>72</v>
          </cell>
          <cell r="L6824" t="str">
            <v>IR</v>
          </cell>
        </row>
        <row r="6825">
          <cell r="A6825" t="str">
            <v>RCY</v>
          </cell>
          <cell r="D6825">
            <v>2</v>
          </cell>
          <cell r="G6825">
            <v>5.77</v>
          </cell>
          <cell r="J6825">
            <v>72</v>
          </cell>
          <cell r="L6825" t="str">
            <v>IR</v>
          </cell>
        </row>
        <row r="6826">
          <cell r="A6826" t="str">
            <v>RCY</v>
          </cell>
          <cell r="D6826">
            <v>2</v>
          </cell>
          <cell r="G6826">
            <v>5</v>
          </cell>
          <cell r="J6826">
            <v>72</v>
          </cell>
          <cell r="L6826" t="str">
            <v>IR</v>
          </cell>
        </row>
        <row r="6827">
          <cell r="A6827" t="str">
            <v>RCY</v>
          </cell>
          <cell r="D6827">
            <v>2</v>
          </cell>
          <cell r="G6827">
            <v>10</v>
          </cell>
          <cell r="J6827">
            <v>72</v>
          </cell>
          <cell r="L6827" t="str">
            <v>IR</v>
          </cell>
        </row>
        <row r="6828">
          <cell r="A6828" t="str">
            <v>RCY</v>
          </cell>
          <cell r="D6828">
            <v>2</v>
          </cell>
          <cell r="G6828">
            <v>6.05</v>
          </cell>
          <cell r="J6828">
            <v>72</v>
          </cell>
          <cell r="L6828" t="str">
            <v>IR</v>
          </cell>
        </row>
        <row r="6829">
          <cell r="A6829" t="str">
            <v>RCY</v>
          </cell>
          <cell r="D6829">
            <v>3</v>
          </cell>
          <cell r="G6829">
            <v>9.3699999999999992</v>
          </cell>
          <cell r="J6829">
            <v>72</v>
          </cell>
          <cell r="L6829" t="str">
            <v>IR</v>
          </cell>
        </row>
        <row r="6830">
          <cell r="A6830" t="str">
            <v>RCY</v>
          </cell>
          <cell r="D6830">
            <v>3</v>
          </cell>
          <cell r="G6830">
            <v>6</v>
          </cell>
          <cell r="J6830">
            <v>72</v>
          </cell>
          <cell r="L6830" t="str">
            <v>IR</v>
          </cell>
        </row>
        <row r="6831">
          <cell r="A6831" t="str">
            <v>RCY</v>
          </cell>
          <cell r="D6831">
            <v>4</v>
          </cell>
          <cell r="G6831">
            <v>6.65</v>
          </cell>
          <cell r="J6831">
            <v>72</v>
          </cell>
          <cell r="L6831" t="str">
            <v>IR</v>
          </cell>
        </row>
        <row r="6832">
          <cell r="A6832" t="str">
            <v>RCY</v>
          </cell>
          <cell r="D6832">
            <v>4</v>
          </cell>
          <cell r="G6832">
            <v>6.52</v>
          </cell>
          <cell r="J6832">
            <v>72</v>
          </cell>
          <cell r="L6832" t="str">
            <v>IR</v>
          </cell>
        </row>
        <row r="6833">
          <cell r="A6833" t="str">
            <v>RCY</v>
          </cell>
          <cell r="D6833">
            <v>5</v>
          </cell>
          <cell r="G6833">
            <v>2.99</v>
          </cell>
          <cell r="J6833">
            <v>72</v>
          </cell>
          <cell r="L6833" t="str">
            <v>IR</v>
          </cell>
        </row>
        <row r="6834">
          <cell r="A6834" t="str">
            <v>RCY</v>
          </cell>
          <cell r="D6834">
            <v>5</v>
          </cell>
          <cell r="G6834">
            <v>9.0500000000000007</v>
          </cell>
          <cell r="J6834">
            <v>72</v>
          </cell>
          <cell r="L6834" t="str">
            <v>IR</v>
          </cell>
        </row>
        <row r="6835">
          <cell r="A6835" t="str">
            <v>RCY</v>
          </cell>
          <cell r="D6835">
            <v>6</v>
          </cell>
          <cell r="G6835">
            <v>7.51</v>
          </cell>
          <cell r="J6835">
            <v>72</v>
          </cell>
          <cell r="L6835" t="str">
            <v>IR</v>
          </cell>
        </row>
        <row r="6836">
          <cell r="A6836" t="str">
            <v>RCY</v>
          </cell>
          <cell r="D6836">
            <v>6</v>
          </cell>
          <cell r="G6836">
            <v>7</v>
          </cell>
          <cell r="J6836">
            <v>72</v>
          </cell>
          <cell r="L6836" t="str">
            <v>IR</v>
          </cell>
        </row>
        <row r="6837">
          <cell r="A6837" t="str">
            <v>RCY</v>
          </cell>
          <cell r="D6837">
            <v>7</v>
          </cell>
          <cell r="G6837">
            <v>5.65</v>
          </cell>
          <cell r="J6837">
            <v>72</v>
          </cell>
          <cell r="L6837" t="str">
            <v>IR</v>
          </cell>
        </row>
        <row r="6838">
          <cell r="A6838" t="str">
            <v>RCY</v>
          </cell>
          <cell r="D6838">
            <v>7</v>
          </cell>
          <cell r="G6838">
            <v>10</v>
          </cell>
          <cell r="J6838">
            <v>72</v>
          </cell>
          <cell r="L6838" t="str">
            <v>IR</v>
          </cell>
        </row>
        <row r="6839">
          <cell r="A6839" t="str">
            <v>RCY</v>
          </cell>
          <cell r="D6839">
            <v>7</v>
          </cell>
          <cell r="G6839">
            <v>9.17</v>
          </cell>
          <cell r="J6839">
            <v>72</v>
          </cell>
          <cell r="L6839" t="str">
            <v>IR</v>
          </cell>
        </row>
        <row r="6840">
          <cell r="A6840" t="str">
            <v>RCY</v>
          </cell>
          <cell r="D6840">
            <v>7</v>
          </cell>
          <cell r="G6840">
            <v>9.2799999999999994</v>
          </cell>
          <cell r="J6840">
            <v>72</v>
          </cell>
          <cell r="L6840" t="str">
            <v>IR</v>
          </cell>
        </row>
        <row r="6841">
          <cell r="A6841" t="str">
            <v>RCY</v>
          </cell>
          <cell r="D6841">
            <v>7</v>
          </cell>
          <cell r="G6841">
            <v>5.64</v>
          </cell>
          <cell r="J6841">
            <v>72</v>
          </cell>
          <cell r="L6841" t="str">
            <v>IR</v>
          </cell>
        </row>
        <row r="6842">
          <cell r="A6842" t="str">
            <v>RCY</v>
          </cell>
          <cell r="D6842">
            <v>8</v>
          </cell>
          <cell r="G6842">
            <v>9.1</v>
          </cell>
          <cell r="J6842">
            <v>72</v>
          </cell>
          <cell r="L6842" t="str">
            <v>IR</v>
          </cell>
        </row>
        <row r="6843">
          <cell r="A6843" t="str">
            <v>RCY</v>
          </cell>
          <cell r="D6843">
            <v>8</v>
          </cell>
          <cell r="G6843">
            <v>3.64</v>
          </cell>
          <cell r="J6843">
            <v>72</v>
          </cell>
          <cell r="L6843" t="str">
            <v>IR</v>
          </cell>
        </row>
        <row r="6844">
          <cell r="A6844" t="str">
            <v>RCY</v>
          </cell>
          <cell r="D6844">
            <v>9</v>
          </cell>
          <cell r="G6844">
            <v>6.26</v>
          </cell>
          <cell r="J6844">
            <v>72</v>
          </cell>
          <cell r="L6844" t="str">
            <v>IR</v>
          </cell>
        </row>
        <row r="6845">
          <cell r="A6845" t="str">
            <v>RCY</v>
          </cell>
          <cell r="D6845">
            <v>9</v>
          </cell>
          <cell r="G6845">
            <v>1.82</v>
          </cell>
          <cell r="J6845">
            <v>72</v>
          </cell>
          <cell r="L6845" t="str">
            <v>IR</v>
          </cell>
        </row>
        <row r="6846">
          <cell r="A6846" t="str">
            <v>RCY</v>
          </cell>
          <cell r="D6846">
            <v>9</v>
          </cell>
          <cell r="G6846">
            <v>2.94</v>
          </cell>
          <cell r="J6846">
            <v>72</v>
          </cell>
          <cell r="L6846" t="str">
            <v>IR</v>
          </cell>
        </row>
        <row r="6847">
          <cell r="A6847" t="str">
            <v>RCY</v>
          </cell>
          <cell r="D6847">
            <v>1</v>
          </cell>
          <cell r="G6847">
            <v>3.05</v>
          </cell>
          <cell r="J6847">
            <v>72</v>
          </cell>
          <cell r="L6847" t="str">
            <v>IR</v>
          </cell>
        </row>
        <row r="6848">
          <cell r="A6848" t="str">
            <v>RCY</v>
          </cell>
          <cell r="D6848">
            <v>1</v>
          </cell>
          <cell r="G6848">
            <v>2.81</v>
          </cell>
          <cell r="J6848">
            <v>72</v>
          </cell>
          <cell r="L6848" t="str">
            <v>IR</v>
          </cell>
        </row>
        <row r="6849">
          <cell r="A6849" t="str">
            <v>RCY</v>
          </cell>
          <cell r="D6849">
            <v>2</v>
          </cell>
          <cell r="G6849">
            <v>3.53</v>
          </cell>
          <cell r="J6849">
            <v>72</v>
          </cell>
          <cell r="L6849" t="str">
            <v>IR</v>
          </cell>
        </row>
        <row r="6850">
          <cell r="A6850" t="str">
            <v>RCY</v>
          </cell>
          <cell r="D6850">
            <v>3</v>
          </cell>
          <cell r="G6850">
            <v>4.76</v>
          </cell>
          <cell r="J6850">
            <v>72</v>
          </cell>
          <cell r="L6850" t="str">
            <v>IR</v>
          </cell>
        </row>
        <row r="6851">
          <cell r="A6851" t="str">
            <v>RCY</v>
          </cell>
          <cell r="D6851">
            <v>11</v>
          </cell>
          <cell r="G6851">
            <v>2.5499999999999998</v>
          </cell>
          <cell r="J6851">
            <v>72</v>
          </cell>
          <cell r="L6851" t="str">
            <v>IR</v>
          </cell>
        </row>
        <row r="6852">
          <cell r="A6852" t="str">
            <v>RCY</v>
          </cell>
          <cell r="D6852">
            <v>2</v>
          </cell>
          <cell r="G6852">
            <v>1.5</v>
          </cell>
          <cell r="J6852">
            <v>72</v>
          </cell>
          <cell r="L6852" t="str">
            <v>IR</v>
          </cell>
        </row>
        <row r="6853">
          <cell r="A6853" t="str">
            <v>RCY</v>
          </cell>
          <cell r="D6853">
            <v>4</v>
          </cell>
          <cell r="G6853">
            <v>2.14</v>
          </cell>
          <cell r="J6853">
            <v>72</v>
          </cell>
          <cell r="L6853" t="str">
            <v>IR</v>
          </cell>
        </row>
        <row r="6854">
          <cell r="A6854" t="str">
            <v>RCY</v>
          </cell>
          <cell r="D6854">
            <v>5</v>
          </cell>
          <cell r="G6854">
            <v>1.75</v>
          </cell>
          <cell r="J6854">
            <v>72</v>
          </cell>
          <cell r="L6854" t="str">
            <v>IR</v>
          </cell>
        </row>
        <row r="6855">
          <cell r="A6855" t="str">
            <v>RCY</v>
          </cell>
          <cell r="D6855">
            <v>6</v>
          </cell>
          <cell r="G6855">
            <v>2.04</v>
          </cell>
          <cell r="J6855">
            <v>72</v>
          </cell>
          <cell r="L6855" t="str">
            <v>IR</v>
          </cell>
        </row>
        <row r="6856">
          <cell r="A6856" t="str">
            <v>RCY</v>
          </cell>
          <cell r="D6856">
            <v>7</v>
          </cell>
          <cell r="G6856">
            <v>1.78</v>
          </cell>
          <cell r="J6856">
            <v>72</v>
          </cell>
          <cell r="L6856" t="str">
            <v>IR</v>
          </cell>
        </row>
        <row r="6857">
          <cell r="A6857" t="str">
            <v>RCY</v>
          </cell>
          <cell r="D6857">
            <v>7</v>
          </cell>
          <cell r="G6857">
            <v>3.62</v>
          </cell>
          <cell r="J6857">
            <v>72</v>
          </cell>
          <cell r="L6857" t="str">
            <v>IR</v>
          </cell>
        </row>
        <row r="6858">
          <cell r="A6858" t="str">
            <v>RCY</v>
          </cell>
          <cell r="D6858">
            <v>7</v>
          </cell>
          <cell r="G6858">
            <v>1.24</v>
          </cell>
          <cell r="J6858">
            <v>72</v>
          </cell>
          <cell r="L6858" t="str">
            <v>IR</v>
          </cell>
        </row>
        <row r="6859">
          <cell r="A6859" t="str">
            <v>RCY</v>
          </cell>
          <cell r="D6859">
            <v>8</v>
          </cell>
          <cell r="G6859">
            <v>1.68</v>
          </cell>
          <cell r="J6859">
            <v>72</v>
          </cell>
          <cell r="L6859" t="str">
            <v>IR</v>
          </cell>
        </row>
        <row r="6860">
          <cell r="A6860" t="str">
            <v>RCY</v>
          </cell>
          <cell r="D6860">
            <v>8</v>
          </cell>
          <cell r="G6860">
            <v>1.53</v>
          </cell>
          <cell r="J6860">
            <v>72</v>
          </cell>
          <cell r="L6860" t="str">
            <v>IR</v>
          </cell>
        </row>
        <row r="6861">
          <cell r="A6861" t="str">
            <v>RCY</v>
          </cell>
          <cell r="D6861">
            <v>10</v>
          </cell>
          <cell r="G6861">
            <v>2.76</v>
          </cell>
          <cell r="J6861">
            <v>72</v>
          </cell>
          <cell r="L6861" t="str">
            <v>IR</v>
          </cell>
        </row>
        <row r="6862">
          <cell r="A6862" t="str">
            <v>RCY</v>
          </cell>
          <cell r="D6862">
            <v>10</v>
          </cell>
          <cell r="G6862">
            <v>2.1800000000000002</v>
          </cell>
          <cell r="J6862">
            <v>72</v>
          </cell>
          <cell r="L6862" t="str">
            <v>IR</v>
          </cell>
        </row>
        <row r="6863">
          <cell r="A6863" t="str">
            <v>RCY</v>
          </cell>
          <cell r="D6863">
            <v>11</v>
          </cell>
          <cell r="G6863">
            <v>2.1</v>
          </cell>
          <cell r="J6863">
            <v>72</v>
          </cell>
          <cell r="L6863" t="str">
            <v>IR</v>
          </cell>
        </row>
        <row r="6864">
          <cell r="A6864" t="str">
            <v>RCY</v>
          </cell>
          <cell r="D6864">
            <v>12</v>
          </cell>
          <cell r="G6864">
            <v>1.99</v>
          </cell>
          <cell r="J6864">
            <v>72</v>
          </cell>
          <cell r="L6864" t="str">
            <v>IR</v>
          </cell>
        </row>
        <row r="6865">
          <cell r="A6865" t="str">
            <v>RCY</v>
          </cell>
          <cell r="D6865">
            <v>1</v>
          </cell>
          <cell r="G6865">
            <v>3.61</v>
          </cell>
          <cell r="J6865">
            <v>72</v>
          </cell>
          <cell r="L6865" t="str">
            <v>IR</v>
          </cell>
        </row>
        <row r="6866">
          <cell r="A6866" t="str">
            <v>RCY</v>
          </cell>
          <cell r="D6866">
            <v>1</v>
          </cell>
          <cell r="G6866">
            <v>2.69</v>
          </cell>
          <cell r="J6866">
            <v>72</v>
          </cell>
          <cell r="L6866" t="str">
            <v>IR</v>
          </cell>
        </row>
        <row r="6867">
          <cell r="A6867" t="str">
            <v>RCY</v>
          </cell>
          <cell r="D6867">
            <v>1</v>
          </cell>
          <cell r="G6867">
            <v>3.32</v>
          </cell>
          <cell r="J6867">
            <v>72</v>
          </cell>
          <cell r="L6867" t="str">
            <v>IR</v>
          </cell>
        </row>
        <row r="6868">
          <cell r="A6868" t="str">
            <v>RCY</v>
          </cell>
          <cell r="D6868">
            <v>1</v>
          </cell>
          <cell r="G6868">
            <v>2</v>
          </cell>
          <cell r="J6868">
            <v>72</v>
          </cell>
          <cell r="L6868" t="str">
            <v>IR</v>
          </cell>
        </row>
        <row r="6869">
          <cell r="A6869" t="str">
            <v>RCY</v>
          </cell>
          <cell r="D6869">
            <v>1</v>
          </cell>
          <cell r="G6869">
            <v>1.74</v>
          </cell>
          <cell r="J6869">
            <v>72</v>
          </cell>
          <cell r="L6869" t="str">
            <v>IR</v>
          </cell>
        </row>
        <row r="6870">
          <cell r="A6870" t="str">
            <v>RCY</v>
          </cell>
          <cell r="D6870">
            <v>2</v>
          </cell>
          <cell r="G6870">
            <v>2.15</v>
          </cell>
          <cell r="J6870">
            <v>72</v>
          </cell>
          <cell r="L6870" t="str">
            <v>IR</v>
          </cell>
        </row>
        <row r="6871">
          <cell r="A6871" t="str">
            <v>RCY</v>
          </cell>
          <cell r="D6871">
            <v>2</v>
          </cell>
          <cell r="G6871">
            <v>2.4900000000000002</v>
          </cell>
          <cell r="J6871">
            <v>72</v>
          </cell>
          <cell r="L6871" t="str">
            <v>IR</v>
          </cell>
        </row>
        <row r="6872">
          <cell r="A6872" t="str">
            <v>RCY</v>
          </cell>
          <cell r="D6872">
            <v>2</v>
          </cell>
          <cell r="G6872">
            <v>1.94</v>
          </cell>
          <cell r="J6872">
            <v>72</v>
          </cell>
          <cell r="L6872" t="str">
            <v>IR</v>
          </cell>
        </row>
        <row r="6873">
          <cell r="A6873" t="str">
            <v>RCY</v>
          </cell>
          <cell r="D6873">
            <v>3</v>
          </cell>
          <cell r="G6873">
            <v>2.57</v>
          </cell>
          <cell r="J6873">
            <v>72</v>
          </cell>
          <cell r="L6873" t="str">
            <v>IR</v>
          </cell>
        </row>
        <row r="6874">
          <cell r="A6874" t="str">
            <v>RCY</v>
          </cell>
          <cell r="D6874">
            <v>3</v>
          </cell>
          <cell r="G6874">
            <v>3.61</v>
          </cell>
          <cell r="J6874">
            <v>72</v>
          </cell>
          <cell r="L6874" t="str">
            <v>IR</v>
          </cell>
        </row>
        <row r="6875">
          <cell r="A6875" t="str">
            <v>RCY</v>
          </cell>
          <cell r="D6875">
            <v>4</v>
          </cell>
          <cell r="G6875">
            <v>2.83</v>
          </cell>
          <cell r="J6875">
            <v>72</v>
          </cell>
          <cell r="L6875" t="str">
            <v>IR</v>
          </cell>
        </row>
        <row r="6876">
          <cell r="A6876" t="str">
            <v>RCY</v>
          </cell>
          <cell r="D6876">
            <v>4</v>
          </cell>
          <cell r="G6876">
            <v>2.3199999999999998</v>
          </cell>
          <cell r="J6876">
            <v>72</v>
          </cell>
          <cell r="L6876" t="str">
            <v>IR</v>
          </cell>
        </row>
        <row r="6877">
          <cell r="A6877" t="str">
            <v>RCY</v>
          </cell>
          <cell r="D6877">
            <v>4</v>
          </cell>
          <cell r="G6877">
            <v>2.74</v>
          </cell>
          <cell r="J6877">
            <v>72</v>
          </cell>
          <cell r="L6877" t="str">
            <v>IR</v>
          </cell>
        </row>
        <row r="6878">
          <cell r="A6878" t="str">
            <v>RCY</v>
          </cell>
          <cell r="D6878">
            <v>4</v>
          </cell>
          <cell r="G6878">
            <v>1.74</v>
          </cell>
          <cell r="J6878">
            <v>72</v>
          </cell>
          <cell r="L6878" t="str">
            <v>IR</v>
          </cell>
        </row>
        <row r="6879">
          <cell r="A6879" t="str">
            <v>RCY</v>
          </cell>
          <cell r="D6879">
            <v>5</v>
          </cell>
          <cell r="G6879">
            <v>2.2799999999999998</v>
          </cell>
          <cell r="J6879">
            <v>72</v>
          </cell>
          <cell r="L6879" t="str">
            <v>IR</v>
          </cell>
        </row>
        <row r="6880">
          <cell r="A6880" t="str">
            <v>RCY</v>
          </cell>
          <cell r="D6880">
            <v>5</v>
          </cell>
          <cell r="G6880">
            <v>1.56</v>
          </cell>
          <cell r="J6880">
            <v>72</v>
          </cell>
          <cell r="L6880" t="str">
            <v>IR</v>
          </cell>
        </row>
        <row r="6881">
          <cell r="A6881" t="str">
            <v>RCY</v>
          </cell>
          <cell r="D6881">
            <v>5</v>
          </cell>
          <cell r="G6881">
            <v>2.0699999999999998</v>
          </cell>
          <cell r="J6881">
            <v>72</v>
          </cell>
          <cell r="L6881" t="str">
            <v>IR</v>
          </cell>
        </row>
        <row r="6882">
          <cell r="A6882" t="str">
            <v>RCY</v>
          </cell>
          <cell r="D6882">
            <v>5</v>
          </cell>
          <cell r="G6882">
            <v>3.17</v>
          </cell>
          <cell r="J6882">
            <v>72</v>
          </cell>
          <cell r="L6882" t="str">
            <v>IR</v>
          </cell>
        </row>
        <row r="6883">
          <cell r="A6883" t="str">
            <v>RCY</v>
          </cell>
          <cell r="D6883">
            <v>6</v>
          </cell>
          <cell r="G6883">
            <v>2.35</v>
          </cell>
          <cell r="J6883">
            <v>72</v>
          </cell>
          <cell r="L6883" t="str">
            <v>IR</v>
          </cell>
        </row>
        <row r="6884">
          <cell r="A6884" t="str">
            <v>RCY</v>
          </cell>
          <cell r="D6884">
            <v>6</v>
          </cell>
          <cell r="G6884">
            <v>2.37</v>
          </cell>
          <cell r="J6884">
            <v>72</v>
          </cell>
          <cell r="L6884" t="str">
            <v>IR</v>
          </cell>
        </row>
        <row r="6885">
          <cell r="A6885" t="str">
            <v>RCY</v>
          </cell>
          <cell r="D6885">
            <v>7</v>
          </cell>
          <cell r="G6885">
            <v>2.83</v>
          </cell>
          <cell r="J6885">
            <v>72</v>
          </cell>
          <cell r="L6885" t="str">
            <v>IR</v>
          </cell>
        </row>
        <row r="6886">
          <cell r="A6886" t="str">
            <v>RCY</v>
          </cell>
          <cell r="D6886">
            <v>8</v>
          </cell>
          <cell r="G6886">
            <v>3.42</v>
          </cell>
          <cell r="J6886">
            <v>72</v>
          </cell>
          <cell r="L6886" t="str">
            <v>IR</v>
          </cell>
        </row>
        <row r="6887">
          <cell r="A6887" t="str">
            <v>RCY</v>
          </cell>
          <cell r="D6887">
            <v>8</v>
          </cell>
          <cell r="G6887">
            <v>2.16</v>
          </cell>
          <cell r="J6887">
            <v>72</v>
          </cell>
          <cell r="L6887" t="str">
            <v>IR</v>
          </cell>
        </row>
        <row r="6888">
          <cell r="A6888" t="str">
            <v>RCY</v>
          </cell>
          <cell r="D6888">
            <v>8</v>
          </cell>
          <cell r="G6888">
            <v>2.58</v>
          </cell>
          <cell r="J6888">
            <v>72</v>
          </cell>
          <cell r="L6888" t="str">
            <v>IR</v>
          </cell>
        </row>
        <row r="6889">
          <cell r="A6889" t="str">
            <v>RCY</v>
          </cell>
          <cell r="D6889">
            <v>9</v>
          </cell>
          <cell r="G6889">
            <v>2.2200000000000002</v>
          </cell>
          <cell r="J6889">
            <v>72</v>
          </cell>
          <cell r="L6889" t="str">
            <v>IR</v>
          </cell>
        </row>
        <row r="6890">
          <cell r="A6890" t="str">
            <v>RCY</v>
          </cell>
          <cell r="D6890">
            <v>9</v>
          </cell>
          <cell r="G6890">
            <v>1.95</v>
          </cell>
          <cell r="J6890">
            <v>72</v>
          </cell>
          <cell r="L6890" t="str">
            <v>IR</v>
          </cell>
        </row>
        <row r="6891">
          <cell r="A6891" t="str">
            <v>RCY</v>
          </cell>
          <cell r="D6891">
            <v>9</v>
          </cell>
          <cell r="G6891">
            <v>1.95</v>
          </cell>
          <cell r="J6891">
            <v>72</v>
          </cell>
          <cell r="L6891" t="str">
            <v>IR</v>
          </cell>
        </row>
        <row r="6892">
          <cell r="A6892" t="str">
            <v>RCY</v>
          </cell>
          <cell r="D6892">
            <v>10</v>
          </cell>
          <cell r="G6892">
            <v>1.04</v>
          </cell>
          <cell r="J6892">
            <v>72</v>
          </cell>
          <cell r="L6892" t="str">
            <v>IR</v>
          </cell>
        </row>
        <row r="6893">
          <cell r="A6893" t="str">
            <v>RCY</v>
          </cell>
          <cell r="D6893">
            <v>10</v>
          </cell>
          <cell r="G6893">
            <v>4.2699999999999996</v>
          </cell>
          <cell r="J6893">
            <v>72</v>
          </cell>
          <cell r="L6893" t="str">
            <v>IR</v>
          </cell>
        </row>
        <row r="6894">
          <cell r="A6894" t="str">
            <v>RCY</v>
          </cell>
          <cell r="D6894">
            <v>11</v>
          </cell>
          <cell r="G6894">
            <v>4.12</v>
          </cell>
          <cell r="J6894">
            <v>72</v>
          </cell>
          <cell r="L6894" t="str">
            <v>IR</v>
          </cell>
        </row>
        <row r="6895">
          <cell r="A6895" t="str">
            <v>RCY</v>
          </cell>
          <cell r="D6895">
            <v>11</v>
          </cell>
          <cell r="G6895">
            <v>2.44</v>
          </cell>
          <cell r="J6895">
            <v>72</v>
          </cell>
          <cell r="L6895" t="str">
            <v>IR</v>
          </cell>
        </row>
        <row r="6896">
          <cell r="A6896" t="str">
            <v>RCY</v>
          </cell>
          <cell r="D6896">
            <v>12</v>
          </cell>
          <cell r="G6896">
            <v>3.77</v>
          </cell>
          <cell r="J6896">
            <v>72</v>
          </cell>
          <cell r="L6896" t="str">
            <v>IR</v>
          </cell>
        </row>
        <row r="6897">
          <cell r="A6897" t="str">
            <v>RCY</v>
          </cell>
          <cell r="D6897">
            <v>12</v>
          </cell>
          <cell r="G6897">
            <v>2.42</v>
          </cell>
          <cell r="J6897">
            <v>72</v>
          </cell>
          <cell r="L6897" t="str">
            <v>IR</v>
          </cell>
        </row>
        <row r="6898">
          <cell r="A6898" t="str">
            <v>RCY</v>
          </cell>
          <cell r="D6898">
            <v>12</v>
          </cell>
          <cell r="G6898">
            <v>1.79</v>
          </cell>
          <cell r="J6898">
            <v>72</v>
          </cell>
          <cell r="L6898" t="str">
            <v>IR</v>
          </cell>
        </row>
        <row r="6899">
          <cell r="A6899" t="str">
            <v>MSW</v>
          </cell>
          <cell r="D6899">
            <v>1</v>
          </cell>
          <cell r="G6899">
            <v>3.34</v>
          </cell>
          <cell r="J6899">
            <v>25</v>
          </cell>
          <cell r="L6899" t="str">
            <v>RO</v>
          </cell>
        </row>
        <row r="6900">
          <cell r="A6900" t="str">
            <v>MSW</v>
          </cell>
          <cell r="D6900">
            <v>1</v>
          </cell>
          <cell r="G6900">
            <v>1.89</v>
          </cell>
          <cell r="J6900">
            <v>25</v>
          </cell>
          <cell r="L6900" t="str">
            <v>RO</v>
          </cell>
        </row>
        <row r="6901">
          <cell r="A6901" t="str">
            <v>MSW</v>
          </cell>
          <cell r="D6901">
            <v>2</v>
          </cell>
          <cell r="G6901">
            <v>2.39</v>
          </cell>
          <cell r="J6901">
            <v>25</v>
          </cell>
          <cell r="L6901" t="str">
            <v>RO</v>
          </cell>
        </row>
        <row r="6902">
          <cell r="A6902" t="str">
            <v>MSW</v>
          </cell>
          <cell r="D6902">
            <v>2</v>
          </cell>
          <cell r="G6902">
            <v>2.66</v>
          </cell>
          <cell r="J6902">
            <v>25</v>
          </cell>
          <cell r="L6902" t="str">
            <v>RO</v>
          </cell>
        </row>
        <row r="6903">
          <cell r="A6903" t="str">
            <v>MSW</v>
          </cell>
          <cell r="D6903">
            <v>3</v>
          </cell>
          <cell r="G6903">
            <v>3.13</v>
          </cell>
          <cell r="J6903">
            <v>25</v>
          </cell>
          <cell r="L6903" t="str">
            <v>RO</v>
          </cell>
        </row>
        <row r="6904">
          <cell r="A6904" t="str">
            <v>MSW</v>
          </cell>
          <cell r="D6904">
            <v>3</v>
          </cell>
          <cell r="G6904">
            <v>3.08</v>
          </cell>
          <cell r="J6904">
            <v>25</v>
          </cell>
          <cell r="L6904" t="str">
            <v>RO</v>
          </cell>
        </row>
        <row r="6905">
          <cell r="A6905" t="str">
            <v>MSW</v>
          </cell>
          <cell r="D6905">
            <v>4</v>
          </cell>
          <cell r="G6905">
            <v>2.84</v>
          </cell>
          <cell r="J6905">
            <v>25</v>
          </cell>
          <cell r="L6905" t="str">
            <v>RO</v>
          </cell>
        </row>
        <row r="6906">
          <cell r="A6906" t="str">
            <v>MSW</v>
          </cell>
          <cell r="D6906">
            <v>4</v>
          </cell>
          <cell r="G6906">
            <v>3.67</v>
          </cell>
          <cell r="J6906">
            <v>25</v>
          </cell>
          <cell r="L6906" t="str">
            <v>RO</v>
          </cell>
        </row>
        <row r="6907">
          <cell r="A6907" t="str">
            <v>MSW</v>
          </cell>
          <cell r="D6907">
            <v>5</v>
          </cell>
          <cell r="G6907">
            <v>2.75</v>
          </cell>
          <cell r="J6907">
            <v>25</v>
          </cell>
          <cell r="L6907" t="str">
            <v>RO</v>
          </cell>
        </row>
        <row r="6908">
          <cell r="A6908" t="str">
            <v>MSW</v>
          </cell>
          <cell r="D6908">
            <v>5</v>
          </cell>
          <cell r="G6908">
            <v>4.33</v>
          </cell>
          <cell r="J6908">
            <v>25</v>
          </cell>
          <cell r="L6908" t="str">
            <v>RO</v>
          </cell>
        </row>
        <row r="6909">
          <cell r="A6909" t="str">
            <v>MSW</v>
          </cell>
          <cell r="D6909">
            <v>6</v>
          </cell>
          <cell r="G6909">
            <v>1.58</v>
          </cell>
          <cell r="J6909">
            <v>25</v>
          </cell>
          <cell r="L6909" t="str">
            <v>RO</v>
          </cell>
        </row>
        <row r="6910">
          <cell r="A6910" t="str">
            <v>MSW</v>
          </cell>
          <cell r="D6910">
            <v>7</v>
          </cell>
          <cell r="G6910">
            <v>1.89</v>
          </cell>
          <cell r="J6910">
            <v>25</v>
          </cell>
          <cell r="L6910" t="str">
            <v>RO</v>
          </cell>
        </row>
        <row r="6911">
          <cell r="A6911" t="str">
            <v>MSW</v>
          </cell>
          <cell r="D6911">
            <v>7</v>
          </cell>
          <cell r="G6911">
            <v>4.75</v>
          </cell>
          <cell r="J6911">
            <v>25</v>
          </cell>
          <cell r="L6911" t="str">
            <v>RO</v>
          </cell>
        </row>
        <row r="6912">
          <cell r="A6912" t="str">
            <v>MSW</v>
          </cell>
          <cell r="D6912">
            <v>7</v>
          </cell>
          <cell r="G6912">
            <v>2.2999999999999998</v>
          </cell>
          <cell r="J6912">
            <v>25</v>
          </cell>
          <cell r="L6912" t="str">
            <v>RO</v>
          </cell>
        </row>
        <row r="6913">
          <cell r="A6913" t="str">
            <v>MSW</v>
          </cell>
          <cell r="D6913">
            <v>8</v>
          </cell>
          <cell r="G6913">
            <v>2.56</v>
          </cell>
          <cell r="J6913">
            <v>25</v>
          </cell>
          <cell r="L6913" t="str">
            <v>RO</v>
          </cell>
        </row>
        <row r="6914">
          <cell r="A6914" t="str">
            <v>YW</v>
          </cell>
          <cell r="D6914">
            <v>8</v>
          </cell>
          <cell r="G6914">
            <v>2.0099999999999998</v>
          </cell>
          <cell r="J6914">
            <v>25</v>
          </cell>
          <cell r="L6914" t="str">
            <v>RO</v>
          </cell>
        </row>
        <row r="6915">
          <cell r="A6915" t="str">
            <v>MSW</v>
          </cell>
          <cell r="D6915">
            <v>8</v>
          </cell>
          <cell r="G6915">
            <v>2.1</v>
          </cell>
          <cell r="J6915">
            <v>25</v>
          </cell>
          <cell r="L6915" t="str">
            <v>RO</v>
          </cell>
        </row>
        <row r="6916">
          <cell r="A6916" t="str">
            <v>MSW</v>
          </cell>
          <cell r="D6916">
            <v>9</v>
          </cell>
          <cell r="G6916">
            <v>7.1</v>
          </cell>
          <cell r="J6916">
            <v>25</v>
          </cell>
          <cell r="L6916" t="str">
            <v>RO</v>
          </cell>
        </row>
        <row r="6917">
          <cell r="A6917" t="str">
            <v>MSW</v>
          </cell>
          <cell r="D6917">
            <v>9</v>
          </cell>
          <cell r="G6917">
            <v>9.61</v>
          </cell>
          <cell r="J6917">
            <v>25</v>
          </cell>
          <cell r="L6917" t="str">
            <v>RO</v>
          </cell>
        </row>
        <row r="6918">
          <cell r="A6918" t="str">
            <v>RCY</v>
          </cell>
          <cell r="D6918">
            <v>10</v>
          </cell>
          <cell r="G6918">
            <v>1.74</v>
          </cell>
          <cell r="J6918">
            <v>25</v>
          </cell>
          <cell r="L6918" t="str">
            <v>RO</v>
          </cell>
        </row>
        <row r="6919">
          <cell r="A6919" t="str">
            <v>MSW</v>
          </cell>
          <cell r="D6919">
            <v>10</v>
          </cell>
          <cell r="G6919">
            <v>3.38</v>
          </cell>
          <cell r="J6919">
            <v>25</v>
          </cell>
          <cell r="L6919" t="str">
            <v>RO</v>
          </cell>
        </row>
        <row r="6920">
          <cell r="A6920" t="str">
            <v>MSW</v>
          </cell>
          <cell r="D6920">
            <v>11</v>
          </cell>
          <cell r="G6920">
            <v>3.12</v>
          </cell>
          <cell r="J6920">
            <v>25</v>
          </cell>
          <cell r="L6920" t="str">
            <v>RO</v>
          </cell>
        </row>
        <row r="6921">
          <cell r="A6921" t="str">
            <v>MSW</v>
          </cell>
          <cell r="D6921">
            <v>11</v>
          </cell>
          <cell r="G6921">
            <v>3.81</v>
          </cell>
          <cell r="J6921">
            <v>25</v>
          </cell>
          <cell r="L6921" t="str">
            <v>RO</v>
          </cell>
        </row>
        <row r="6922">
          <cell r="A6922" t="str">
            <v>MSW</v>
          </cell>
          <cell r="D6922">
            <v>11</v>
          </cell>
          <cell r="G6922">
            <v>5.61</v>
          </cell>
          <cell r="J6922">
            <v>25</v>
          </cell>
          <cell r="L6922" t="str">
            <v>RO</v>
          </cell>
        </row>
        <row r="6923">
          <cell r="A6923" t="str">
            <v>MSW</v>
          </cell>
          <cell r="D6923">
            <v>11</v>
          </cell>
          <cell r="G6923">
            <v>2.36</v>
          </cell>
          <cell r="J6923">
            <v>25</v>
          </cell>
          <cell r="L6923" t="str">
            <v>RO</v>
          </cell>
        </row>
        <row r="6924">
          <cell r="A6924" t="str">
            <v>MSW</v>
          </cell>
          <cell r="D6924">
            <v>11</v>
          </cell>
          <cell r="G6924">
            <v>0.38</v>
          </cell>
          <cell r="J6924">
            <v>25</v>
          </cell>
          <cell r="L6924" t="str">
            <v>RO</v>
          </cell>
        </row>
        <row r="6925">
          <cell r="A6925" t="str">
            <v>MSW</v>
          </cell>
          <cell r="D6925">
            <v>12</v>
          </cell>
          <cell r="G6925">
            <v>3.73</v>
          </cell>
          <cell r="J6925">
            <v>25</v>
          </cell>
          <cell r="L6925" t="str">
            <v>RO</v>
          </cell>
        </row>
        <row r="6926">
          <cell r="A6926" t="str">
            <v>MSW</v>
          </cell>
          <cell r="D6926">
            <v>12</v>
          </cell>
          <cell r="G6926">
            <v>0.39</v>
          </cell>
          <cell r="J6926">
            <v>25</v>
          </cell>
          <cell r="L6926" t="str">
            <v>RO</v>
          </cell>
        </row>
        <row r="6927">
          <cell r="A6927" t="str">
            <v>MSW</v>
          </cell>
          <cell r="D6927">
            <v>12</v>
          </cell>
          <cell r="G6927">
            <v>2.2799999999999998</v>
          </cell>
          <cell r="J6927">
            <v>25</v>
          </cell>
          <cell r="L6927" t="str">
            <v>RO</v>
          </cell>
        </row>
        <row r="6928">
          <cell r="A6928" t="str">
            <v>RCY</v>
          </cell>
          <cell r="D6928">
            <v>1</v>
          </cell>
          <cell r="G6928">
            <v>1.79</v>
          </cell>
          <cell r="J6928" t="str">
            <v>7B</v>
          </cell>
          <cell r="L6928" t="str">
            <v>IR</v>
          </cell>
        </row>
        <row r="6929">
          <cell r="A6929" t="str">
            <v>RCY</v>
          </cell>
          <cell r="D6929">
            <v>1</v>
          </cell>
          <cell r="G6929">
            <v>0.93</v>
          </cell>
          <cell r="J6929" t="str">
            <v>7B</v>
          </cell>
          <cell r="L6929" t="str">
            <v>IR</v>
          </cell>
        </row>
        <row r="6930">
          <cell r="A6930" t="str">
            <v>RCY</v>
          </cell>
          <cell r="D6930">
            <v>1</v>
          </cell>
          <cell r="G6930">
            <v>2.86</v>
          </cell>
          <cell r="J6930" t="str">
            <v>7B</v>
          </cell>
          <cell r="L6930" t="str">
            <v>IR</v>
          </cell>
        </row>
        <row r="6931">
          <cell r="A6931" t="str">
            <v>RCY</v>
          </cell>
          <cell r="D6931">
            <v>1</v>
          </cell>
          <cell r="G6931">
            <v>3.19</v>
          </cell>
          <cell r="J6931" t="str">
            <v>7B</v>
          </cell>
          <cell r="L6931" t="str">
            <v>IR</v>
          </cell>
        </row>
        <row r="6932">
          <cell r="A6932" t="str">
            <v>RCY</v>
          </cell>
          <cell r="D6932">
            <v>1</v>
          </cell>
          <cell r="G6932">
            <v>1.72</v>
          </cell>
          <cell r="J6932" t="str">
            <v>7B</v>
          </cell>
          <cell r="L6932" t="str">
            <v>IR</v>
          </cell>
        </row>
        <row r="6933">
          <cell r="A6933" t="str">
            <v>RCY</v>
          </cell>
          <cell r="D6933">
            <v>1</v>
          </cell>
          <cell r="G6933">
            <v>2.64</v>
          </cell>
          <cell r="J6933" t="str">
            <v>7B</v>
          </cell>
          <cell r="L6933" t="str">
            <v>IR</v>
          </cell>
        </row>
        <row r="6934">
          <cell r="A6934" t="str">
            <v>RCY</v>
          </cell>
          <cell r="D6934">
            <v>1</v>
          </cell>
          <cell r="G6934">
            <v>2.0499999999999998</v>
          </cell>
          <cell r="J6934" t="str">
            <v>7B</v>
          </cell>
          <cell r="L6934" t="str">
            <v>IR</v>
          </cell>
        </row>
        <row r="6935">
          <cell r="A6935" t="str">
            <v>RCY</v>
          </cell>
          <cell r="D6935">
            <v>2</v>
          </cell>
          <cell r="G6935">
            <v>2.7</v>
          </cell>
          <cell r="J6935" t="str">
            <v>7B</v>
          </cell>
          <cell r="L6935" t="str">
            <v>IR</v>
          </cell>
        </row>
        <row r="6936">
          <cell r="A6936" t="str">
            <v>RCY</v>
          </cell>
          <cell r="D6936">
            <v>2</v>
          </cell>
          <cell r="G6936">
            <v>1.83</v>
          </cell>
          <cell r="J6936" t="str">
            <v>7B</v>
          </cell>
          <cell r="L6936" t="str">
            <v>IR</v>
          </cell>
        </row>
        <row r="6937">
          <cell r="A6937" t="str">
            <v>RCY</v>
          </cell>
          <cell r="D6937">
            <v>2</v>
          </cell>
          <cell r="G6937">
            <v>2.88</v>
          </cell>
          <cell r="J6937" t="str">
            <v>7B</v>
          </cell>
          <cell r="L6937" t="str">
            <v>IR</v>
          </cell>
        </row>
        <row r="6938">
          <cell r="A6938" t="str">
            <v>RCY</v>
          </cell>
          <cell r="D6938">
            <v>2</v>
          </cell>
          <cell r="G6938">
            <v>2.14</v>
          </cell>
          <cell r="J6938" t="str">
            <v>7B</v>
          </cell>
          <cell r="L6938" t="str">
            <v>IR</v>
          </cell>
        </row>
        <row r="6939">
          <cell r="A6939" t="str">
            <v>RCY</v>
          </cell>
          <cell r="D6939">
            <v>2</v>
          </cell>
          <cell r="G6939">
            <v>3.18</v>
          </cell>
          <cell r="J6939" t="str">
            <v>7B</v>
          </cell>
          <cell r="L6939" t="str">
            <v>IR</v>
          </cell>
        </row>
        <row r="6940">
          <cell r="A6940" t="str">
            <v>RCY</v>
          </cell>
          <cell r="D6940">
            <v>2</v>
          </cell>
          <cell r="G6940">
            <v>2.4500000000000002</v>
          </cell>
          <cell r="J6940" t="str">
            <v>7B</v>
          </cell>
          <cell r="L6940" t="str">
            <v>IR</v>
          </cell>
        </row>
        <row r="6941">
          <cell r="A6941" t="str">
            <v>RCY</v>
          </cell>
          <cell r="D6941">
            <v>2</v>
          </cell>
          <cell r="G6941">
            <v>3.37</v>
          </cell>
          <cell r="J6941" t="str">
            <v>7B</v>
          </cell>
          <cell r="L6941" t="str">
            <v>IR</v>
          </cell>
        </row>
        <row r="6942">
          <cell r="A6942" t="str">
            <v>RCY</v>
          </cell>
          <cell r="D6942">
            <v>2</v>
          </cell>
          <cell r="G6942">
            <v>1.97</v>
          </cell>
          <cell r="J6942" t="str">
            <v>7B</v>
          </cell>
          <cell r="L6942" t="str">
            <v>IR</v>
          </cell>
        </row>
        <row r="6943">
          <cell r="A6943" t="str">
            <v>RCY</v>
          </cell>
          <cell r="D6943">
            <v>3</v>
          </cell>
          <cell r="G6943">
            <v>3.56</v>
          </cell>
          <cell r="J6943" t="str">
            <v>7B</v>
          </cell>
          <cell r="L6943" t="str">
            <v>IR</v>
          </cell>
        </row>
        <row r="6944">
          <cell r="A6944" t="str">
            <v>RCY</v>
          </cell>
          <cell r="D6944">
            <v>3</v>
          </cell>
          <cell r="G6944">
            <v>1.7</v>
          </cell>
          <cell r="J6944" t="str">
            <v>7B</v>
          </cell>
          <cell r="L6944" t="str">
            <v>IR</v>
          </cell>
        </row>
        <row r="6945">
          <cell r="A6945" t="str">
            <v>RCY</v>
          </cell>
          <cell r="D6945">
            <v>3</v>
          </cell>
          <cell r="G6945">
            <v>2.99</v>
          </cell>
          <cell r="J6945" t="str">
            <v>7B</v>
          </cell>
          <cell r="L6945" t="str">
            <v>IR</v>
          </cell>
        </row>
        <row r="6946">
          <cell r="A6946" t="str">
            <v>RCY</v>
          </cell>
          <cell r="D6946">
            <v>3</v>
          </cell>
          <cell r="G6946">
            <v>1.53</v>
          </cell>
          <cell r="J6946" t="str">
            <v>7B</v>
          </cell>
          <cell r="L6946" t="str">
            <v>IR</v>
          </cell>
        </row>
        <row r="6947">
          <cell r="A6947" t="str">
            <v>RCY</v>
          </cell>
          <cell r="D6947">
            <v>3</v>
          </cell>
          <cell r="G6947">
            <v>2.4</v>
          </cell>
          <cell r="J6947" t="str">
            <v>7B</v>
          </cell>
          <cell r="L6947" t="str">
            <v>IR</v>
          </cell>
        </row>
        <row r="6948">
          <cell r="A6948" t="str">
            <v>RCY</v>
          </cell>
          <cell r="D6948">
            <v>3</v>
          </cell>
          <cell r="G6948">
            <v>1.66</v>
          </cell>
          <cell r="J6948" t="str">
            <v>7B</v>
          </cell>
          <cell r="L6948" t="str">
            <v>IR</v>
          </cell>
        </row>
        <row r="6949">
          <cell r="A6949" t="str">
            <v>RCY</v>
          </cell>
          <cell r="D6949">
            <v>3</v>
          </cell>
          <cell r="G6949">
            <v>3.41</v>
          </cell>
          <cell r="J6949" t="str">
            <v>7B</v>
          </cell>
          <cell r="L6949" t="str">
            <v>IR</v>
          </cell>
        </row>
        <row r="6950">
          <cell r="A6950" t="str">
            <v>RCY</v>
          </cell>
          <cell r="D6950">
            <v>3</v>
          </cell>
          <cell r="G6950">
            <v>1.85</v>
          </cell>
          <cell r="J6950" t="str">
            <v>7B</v>
          </cell>
          <cell r="L6950" t="str">
            <v>IR</v>
          </cell>
        </row>
        <row r="6951">
          <cell r="A6951" t="str">
            <v>RCY</v>
          </cell>
          <cell r="D6951">
            <v>3</v>
          </cell>
          <cell r="G6951">
            <v>1.06</v>
          </cell>
          <cell r="J6951" t="str">
            <v>7B</v>
          </cell>
          <cell r="L6951" t="str">
            <v>IR</v>
          </cell>
        </row>
        <row r="6952">
          <cell r="A6952" t="str">
            <v>RCY</v>
          </cell>
          <cell r="D6952">
            <v>3</v>
          </cell>
          <cell r="G6952">
            <v>1.59</v>
          </cell>
          <cell r="J6952" t="str">
            <v>7B</v>
          </cell>
          <cell r="L6952" t="str">
            <v>IR</v>
          </cell>
        </row>
        <row r="6953">
          <cell r="A6953" t="str">
            <v>RCY</v>
          </cell>
          <cell r="D6953">
            <v>4</v>
          </cell>
          <cell r="G6953">
            <v>2.8</v>
          </cell>
          <cell r="J6953" t="str">
            <v>7B</v>
          </cell>
          <cell r="L6953" t="str">
            <v>IR</v>
          </cell>
        </row>
        <row r="6954">
          <cell r="A6954" t="str">
            <v>RCY</v>
          </cell>
          <cell r="D6954">
            <v>4</v>
          </cell>
          <cell r="G6954">
            <v>1.65</v>
          </cell>
          <cell r="J6954" t="str">
            <v>7B</v>
          </cell>
          <cell r="L6954" t="str">
            <v>IR</v>
          </cell>
        </row>
        <row r="6955">
          <cell r="A6955" t="str">
            <v>RCY</v>
          </cell>
          <cell r="D6955">
            <v>4</v>
          </cell>
          <cell r="G6955">
            <v>3.01</v>
          </cell>
          <cell r="J6955" t="str">
            <v>7B</v>
          </cell>
          <cell r="L6955" t="str">
            <v>IR</v>
          </cell>
        </row>
        <row r="6956">
          <cell r="A6956" t="str">
            <v>RCY</v>
          </cell>
          <cell r="D6956">
            <v>4</v>
          </cell>
          <cell r="G6956">
            <v>2.44</v>
          </cell>
          <cell r="J6956" t="str">
            <v>7B</v>
          </cell>
          <cell r="L6956" t="str">
            <v>IR</v>
          </cell>
        </row>
        <row r="6957">
          <cell r="A6957" t="str">
            <v>RCY</v>
          </cell>
          <cell r="D6957">
            <v>4</v>
          </cell>
          <cell r="G6957">
            <v>3.06</v>
          </cell>
          <cell r="J6957" t="str">
            <v>7B</v>
          </cell>
          <cell r="L6957" t="str">
            <v>IR</v>
          </cell>
        </row>
        <row r="6958">
          <cell r="A6958" t="str">
            <v>RCY</v>
          </cell>
          <cell r="D6958">
            <v>4</v>
          </cell>
          <cell r="G6958">
            <v>1.81</v>
          </cell>
          <cell r="J6958" t="str">
            <v>7B</v>
          </cell>
          <cell r="L6958" t="str">
            <v>IR</v>
          </cell>
        </row>
        <row r="6959">
          <cell r="A6959" t="str">
            <v>RCY</v>
          </cell>
          <cell r="D6959">
            <v>4</v>
          </cell>
          <cell r="G6959">
            <v>2.5499999999999998</v>
          </cell>
          <cell r="J6959" t="str">
            <v>7B</v>
          </cell>
          <cell r="L6959" t="str">
            <v>IR</v>
          </cell>
        </row>
        <row r="6960">
          <cell r="A6960" t="str">
            <v>RCY</v>
          </cell>
          <cell r="D6960">
            <v>4</v>
          </cell>
          <cell r="G6960">
            <v>2.5299999999999998</v>
          </cell>
          <cell r="J6960" t="str">
            <v>7B</v>
          </cell>
          <cell r="L6960" t="str">
            <v>IR</v>
          </cell>
        </row>
        <row r="6961">
          <cell r="A6961" t="str">
            <v>RCY</v>
          </cell>
          <cell r="D6961">
            <v>5</v>
          </cell>
          <cell r="G6961">
            <v>3.41</v>
          </cell>
          <cell r="J6961" t="str">
            <v>7B</v>
          </cell>
          <cell r="L6961" t="str">
            <v>IR</v>
          </cell>
        </row>
        <row r="6962">
          <cell r="A6962" t="str">
            <v>RCY</v>
          </cell>
          <cell r="D6962">
            <v>5</v>
          </cell>
          <cell r="G6962">
            <v>1.93</v>
          </cell>
          <cell r="J6962" t="str">
            <v>7B</v>
          </cell>
          <cell r="L6962" t="str">
            <v>IR</v>
          </cell>
        </row>
        <row r="6963">
          <cell r="A6963" t="str">
            <v>RCY</v>
          </cell>
          <cell r="D6963">
            <v>5</v>
          </cell>
          <cell r="G6963">
            <v>1.67</v>
          </cell>
          <cell r="J6963" t="str">
            <v>7B</v>
          </cell>
          <cell r="L6963" t="str">
            <v>IR</v>
          </cell>
        </row>
        <row r="6964">
          <cell r="A6964" t="str">
            <v>RCY</v>
          </cell>
          <cell r="D6964">
            <v>5</v>
          </cell>
          <cell r="G6964">
            <v>1.47</v>
          </cell>
          <cell r="J6964" t="str">
            <v>7B</v>
          </cell>
          <cell r="L6964" t="str">
            <v>IR</v>
          </cell>
        </row>
        <row r="6965">
          <cell r="A6965" t="str">
            <v>RCY</v>
          </cell>
          <cell r="D6965">
            <v>5</v>
          </cell>
          <cell r="G6965">
            <v>3.06</v>
          </cell>
          <cell r="J6965" t="str">
            <v>7B</v>
          </cell>
          <cell r="L6965" t="str">
            <v>IR</v>
          </cell>
        </row>
        <row r="6966">
          <cell r="A6966" t="str">
            <v>RCY</v>
          </cell>
          <cell r="D6966">
            <v>5</v>
          </cell>
          <cell r="G6966">
            <v>2.95</v>
          </cell>
          <cell r="J6966" t="str">
            <v>7B</v>
          </cell>
          <cell r="L6966" t="str">
            <v>IR</v>
          </cell>
        </row>
        <row r="6967">
          <cell r="A6967" t="str">
            <v>RCY</v>
          </cell>
          <cell r="D6967">
            <v>5</v>
          </cell>
          <cell r="G6967">
            <v>2.2400000000000002</v>
          </cell>
          <cell r="J6967" t="str">
            <v>7B</v>
          </cell>
          <cell r="L6967" t="str">
            <v>IR</v>
          </cell>
        </row>
        <row r="6968">
          <cell r="A6968" t="str">
            <v>RCY</v>
          </cell>
          <cell r="D6968">
            <v>5</v>
          </cell>
          <cell r="G6968">
            <v>2.5099999999999998</v>
          </cell>
          <cell r="J6968" t="str">
            <v>7B</v>
          </cell>
          <cell r="L6968" t="str">
            <v>IR</v>
          </cell>
        </row>
        <row r="6969">
          <cell r="A6969" t="str">
            <v>RCY</v>
          </cell>
          <cell r="D6969">
            <v>5</v>
          </cell>
          <cell r="G6969">
            <v>1.89</v>
          </cell>
          <cell r="J6969" t="str">
            <v>7B</v>
          </cell>
          <cell r="L6969" t="str">
            <v>IR</v>
          </cell>
        </row>
        <row r="6970">
          <cell r="A6970" t="str">
            <v>RCY</v>
          </cell>
          <cell r="D6970">
            <v>6</v>
          </cell>
          <cell r="G6970">
            <v>2.0299999999999998</v>
          </cell>
          <cell r="J6970" t="str">
            <v>7B</v>
          </cell>
          <cell r="L6970" t="str">
            <v>IR</v>
          </cell>
        </row>
        <row r="6971">
          <cell r="A6971" t="str">
            <v>RCY</v>
          </cell>
          <cell r="D6971">
            <v>6</v>
          </cell>
          <cell r="G6971">
            <v>2.06</v>
          </cell>
          <cell r="J6971" t="str">
            <v>7B</v>
          </cell>
          <cell r="L6971" t="str">
            <v>IR</v>
          </cell>
        </row>
        <row r="6972">
          <cell r="A6972" t="str">
            <v>RCY</v>
          </cell>
          <cell r="D6972">
            <v>6</v>
          </cell>
          <cell r="G6972">
            <v>2.37</v>
          </cell>
          <cell r="J6972" t="str">
            <v>7B</v>
          </cell>
          <cell r="L6972" t="str">
            <v>IR</v>
          </cell>
        </row>
        <row r="6973">
          <cell r="A6973" t="str">
            <v>RCY</v>
          </cell>
          <cell r="D6973">
            <v>6</v>
          </cell>
          <cell r="G6973">
            <v>2.4700000000000002</v>
          </cell>
          <cell r="J6973" t="str">
            <v>7B</v>
          </cell>
          <cell r="L6973" t="str">
            <v>IR</v>
          </cell>
        </row>
        <row r="6974">
          <cell r="A6974" t="str">
            <v>RCY</v>
          </cell>
          <cell r="D6974">
            <v>6</v>
          </cell>
          <cell r="G6974">
            <v>1.92</v>
          </cell>
          <cell r="J6974" t="str">
            <v>7B</v>
          </cell>
          <cell r="L6974" t="str">
            <v>IR</v>
          </cell>
        </row>
        <row r="6975">
          <cell r="A6975" t="str">
            <v>RCY</v>
          </cell>
          <cell r="D6975">
            <v>6</v>
          </cell>
          <cell r="G6975">
            <v>2.4500000000000002</v>
          </cell>
          <cell r="J6975" t="str">
            <v>7B</v>
          </cell>
          <cell r="L6975" t="str">
            <v>IR</v>
          </cell>
        </row>
        <row r="6976">
          <cell r="A6976" t="str">
            <v>RCY</v>
          </cell>
          <cell r="D6976">
            <v>6</v>
          </cell>
          <cell r="G6976">
            <v>1.17</v>
          </cell>
          <cell r="J6976" t="str">
            <v>7B</v>
          </cell>
          <cell r="L6976" t="str">
            <v>IR</v>
          </cell>
        </row>
        <row r="6977">
          <cell r="A6977" t="str">
            <v>RCY</v>
          </cell>
          <cell r="D6977">
            <v>6</v>
          </cell>
          <cell r="G6977">
            <v>2.33</v>
          </cell>
          <cell r="J6977" t="str">
            <v>7B</v>
          </cell>
          <cell r="L6977" t="str">
            <v>IR</v>
          </cell>
        </row>
        <row r="6978">
          <cell r="A6978" t="str">
            <v>RCY</v>
          </cell>
          <cell r="D6978">
            <v>6</v>
          </cell>
          <cell r="G6978">
            <v>1.33</v>
          </cell>
          <cell r="J6978" t="str">
            <v>7B</v>
          </cell>
          <cell r="L6978" t="str">
            <v>IR</v>
          </cell>
        </row>
        <row r="6979">
          <cell r="A6979" t="str">
            <v>RCY</v>
          </cell>
          <cell r="D6979">
            <v>7</v>
          </cell>
          <cell r="G6979">
            <v>1.47</v>
          </cell>
          <cell r="J6979" t="str">
            <v>7B</v>
          </cell>
          <cell r="L6979" t="str">
            <v>IR</v>
          </cell>
        </row>
        <row r="6980">
          <cell r="A6980" t="str">
            <v>RCY</v>
          </cell>
          <cell r="D6980">
            <v>7</v>
          </cell>
          <cell r="G6980">
            <v>2.56</v>
          </cell>
          <cell r="J6980" t="str">
            <v>7B</v>
          </cell>
          <cell r="L6980" t="str">
            <v>IR</v>
          </cell>
        </row>
        <row r="6981">
          <cell r="A6981" t="str">
            <v>RCY</v>
          </cell>
          <cell r="D6981">
            <v>7</v>
          </cell>
          <cell r="G6981">
            <v>2.65</v>
          </cell>
          <cell r="J6981" t="str">
            <v>7B</v>
          </cell>
          <cell r="L6981" t="str">
            <v>IR</v>
          </cell>
        </row>
        <row r="6982">
          <cell r="A6982" t="str">
            <v>RCY</v>
          </cell>
          <cell r="D6982">
            <v>7</v>
          </cell>
          <cell r="G6982">
            <v>2.1</v>
          </cell>
          <cell r="J6982" t="str">
            <v>7B</v>
          </cell>
          <cell r="L6982" t="str">
            <v>IR</v>
          </cell>
        </row>
        <row r="6983">
          <cell r="A6983" t="str">
            <v>RCY</v>
          </cell>
          <cell r="D6983">
            <v>7</v>
          </cell>
          <cell r="G6983">
            <v>2.92</v>
          </cell>
          <cell r="J6983" t="str">
            <v>7B</v>
          </cell>
          <cell r="L6983" t="str">
            <v>IR</v>
          </cell>
        </row>
        <row r="6984">
          <cell r="A6984" t="str">
            <v>RCY</v>
          </cell>
          <cell r="D6984">
            <v>7</v>
          </cell>
          <cell r="G6984">
            <v>3.44</v>
          </cell>
          <cell r="J6984" t="str">
            <v>7B</v>
          </cell>
          <cell r="L6984" t="str">
            <v>IR</v>
          </cell>
        </row>
        <row r="6985">
          <cell r="A6985" t="str">
            <v>RCY</v>
          </cell>
          <cell r="D6985">
            <v>7</v>
          </cell>
          <cell r="G6985">
            <v>2.91</v>
          </cell>
          <cell r="J6985" t="str">
            <v>7B</v>
          </cell>
          <cell r="L6985" t="str">
            <v>IR</v>
          </cell>
        </row>
        <row r="6986">
          <cell r="A6986" t="str">
            <v>RCY</v>
          </cell>
          <cell r="D6986">
            <v>7</v>
          </cell>
          <cell r="G6986">
            <v>1.53</v>
          </cell>
          <cell r="J6986" t="str">
            <v>7B</v>
          </cell>
          <cell r="L6986" t="str">
            <v>IR</v>
          </cell>
        </row>
        <row r="6987">
          <cell r="A6987" t="str">
            <v>RCY</v>
          </cell>
          <cell r="D6987">
            <v>8</v>
          </cell>
          <cell r="G6987">
            <v>2.37</v>
          </cell>
          <cell r="J6987" t="str">
            <v>7B</v>
          </cell>
          <cell r="L6987" t="str">
            <v>IR</v>
          </cell>
        </row>
        <row r="6988">
          <cell r="A6988" t="str">
            <v>RCY</v>
          </cell>
          <cell r="D6988">
            <v>8</v>
          </cell>
          <cell r="G6988">
            <v>1.82</v>
          </cell>
          <cell r="J6988" t="str">
            <v>7B</v>
          </cell>
          <cell r="L6988" t="str">
            <v>IR</v>
          </cell>
        </row>
        <row r="6989">
          <cell r="A6989" t="str">
            <v>RCY</v>
          </cell>
          <cell r="D6989">
            <v>8</v>
          </cell>
          <cell r="G6989">
            <v>2.8</v>
          </cell>
          <cell r="J6989" t="str">
            <v>7B</v>
          </cell>
          <cell r="L6989" t="str">
            <v>IR</v>
          </cell>
        </row>
        <row r="6990">
          <cell r="A6990" t="str">
            <v>RCY</v>
          </cell>
          <cell r="D6990">
            <v>8</v>
          </cell>
          <cell r="G6990">
            <v>2.1</v>
          </cell>
          <cell r="J6990" t="str">
            <v>7B</v>
          </cell>
          <cell r="L6990" t="str">
            <v>IR</v>
          </cell>
        </row>
        <row r="6991">
          <cell r="A6991" t="str">
            <v>RCY</v>
          </cell>
          <cell r="D6991">
            <v>8</v>
          </cell>
          <cell r="G6991">
            <v>3.58</v>
          </cell>
          <cell r="J6991" t="str">
            <v>7B</v>
          </cell>
          <cell r="L6991" t="str">
            <v>IR</v>
          </cell>
        </row>
        <row r="6992">
          <cell r="A6992" t="str">
            <v>RCY</v>
          </cell>
          <cell r="D6992">
            <v>8</v>
          </cell>
          <cell r="G6992">
            <v>1.35</v>
          </cell>
          <cell r="J6992" t="str">
            <v>7B</v>
          </cell>
          <cell r="L6992" t="str">
            <v>IR</v>
          </cell>
        </row>
        <row r="6993">
          <cell r="A6993" t="str">
            <v>RCY</v>
          </cell>
          <cell r="D6993">
            <v>8</v>
          </cell>
          <cell r="G6993">
            <v>0.68</v>
          </cell>
          <cell r="J6993" t="str">
            <v>7B</v>
          </cell>
          <cell r="L6993" t="str">
            <v>IR</v>
          </cell>
        </row>
        <row r="6994">
          <cell r="A6994" t="str">
            <v>RCY</v>
          </cell>
          <cell r="D6994">
            <v>8</v>
          </cell>
          <cell r="G6994">
            <v>3.42</v>
          </cell>
          <cell r="J6994" t="str">
            <v>7B</v>
          </cell>
          <cell r="L6994" t="str">
            <v>IR</v>
          </cell>
        </row>
        <row r="6995">
          <cell r="A6995" t="str">
            <v>RCY</v>
          </cell>
          <cell r="D6995">
            <v>8</v>
          </cell>
          <cell r="G6995">
            <v>1.8</v>
          </cell>
          <cell r="J6995" t="str">
            <v>7B</v>
          </cell>
          <cell r="L6995" t="str">
            <v>IR</v>
          </cell>
        </row>
        <row r="6996">
          <cell r="A6996" t="str">
            <v>RCY</v>
          </cell>
          <cell r="D6996">
            <v>8</v>
          </cell>
          <cell r="G6996">
            <v>2.48</v>
          </cell>
          <cell r="J6996" t="str">
            <v>7B</v>
          </cell>
          <cell r="L6996" t="str">
            <v>IR</v>
          </cell>
        </row>
        <row r="6997">
          <cell r="A6997" t="str">
            <v>RCY</v>
          </cell>
          <cell r="D6997">
            <v>9</v>
          </cell>
          <cell r="G6997">
            <v>2.31</v>
          </cell>
          <cell r="J6997" t="str">
            <v>7B</v>
          </cell>
          <cell r="L6997" t="str">
            <v>IR</v>
          </cell>
        </row>
        <row r="6998">
          <cell r="A6998" t="str">
            <v>RCY</v>
          </cell>
          <cell r="D6998">
            <v>9</v>
          </cell>
          <cell r="G6998">
            <v>2.3199999999999998</v>
          </cell>
          <cell r="J6998" t="str">
            <v>7B</v>
          </cell>
          <cell r="L6998" t="str">
            <v>IR</v>
          </cell>
        </row>
        <row r="6999">
          <cell r="A6999" t="str">
            <v>RCY</v>
          </cell>
          <cell r="D6999">
            <v>9</v>
          </cell>
          <cell r="G6999">
            <v>2.0099999999999998</v>
          </cell>
          <cell r="J6999" t="str">
            <v>7B</v>
          </cell>
          <cell r="L6999" t="str">
            <v>IR</v>
          </cell>
        </row>
        <row r="7000">
          <cell r="A7000" t="str">
            <v>RCY</v>
          </cell>
          <cell r="D7000">
            <v>9</v>
          </cell>
          <cell r="G7000">
            <v>3.36</v>
          </cell>
          <cell r="J7000" t="str">
            <v>7B</v>
          </cell>
          <cell r="L7000" t="str">
            <v>IR</v>
          </cell>
        </row>
        <row r="7001">
          <cell r="A7001" t="str">
            <v>RCY</v>
          </cell>
          <cell r="D7001">
            <v>9</v>
          </cell>
          <cell r="G7001">
            <v>2.27</v>
          </cell>
          <cell r="J7001" t="str">
            <v>7B</v>
          </cell>
          <cell r="L7001" t="str">
            <v>IR</v>
          </cell>
        </row>
        <row r="7002">
          <cell r="A7002" t="str">
            <v>RCY</v>
          </cell>
          <cell r="D7002">
            <v>9</v>
          </cell>
          <cell r="G7002">
            <v>1.7</v>
          </cell>
          <cell r="J7002" t="str">
            <v>7B</v>
          </cell>
          <cell r="L7002" t="str">
            <v>IR</v>
          </cell>
        </row>
        <row r="7003">
          <cell r="A7003" t="str">
            <v>RCY</v>
          </cell>
          <cell r="D7003">
            <v>9</v>
          </cell>
          <cell r="G7003">
            <v>1.91</v>
          </cell>
          <cell r="J7003" t="str">
            <v>7B</v>
          </cell>
          <cell r="L7003" t="str">
            <v>IR</v>
          </cell>
        </row>
        <row r="7004">
          <cell r="A7004" t="str">
            <v>RCY</v>
          </cell>
          <cell r="D7004">
            <v>9</v>
          </cell>
          <cell r="G7004">
            <v>2.09</v>
          </cell>
          <cell r="J7004" t="str">
            <v>7B</v>
          </cell>
          <cell r="L7004" t="str">
            <v>IR</v>
          </cell>
        </row>
        <row r="7005">
          <cell r="A7005" t="str">
            <v>RCY</v>
          </cell>
          <cell r="D7005">
            <v>9</v>
          </cell>
          <cell r="G7005">
            <v>1.86</v>
          </cell>
          <cell r="J7005" t="str">
            <v>7B</v>
          </cell>
          <cell r="L7005" t="str">
            <v>IR</v>
          </cell>
        </row>
        <row r="7006">
          <cell r="A7006" t="str">
            <v>RCY</v>
          </cell>
          <cell r="D7006">
            <v>10</v>
          </cell>
          <cell r="G7006">
            <v>1.87</v>
          </cell>
          <cell r="J7006" t="str">
            <v>7B</v>
          </cell>
          <cell r="L7006" t="str">
            <v>IR</v>
          </cell>
        </row>
        <row r="7007">
          <cell r="A7007" t="str">
            <v>RCY</v>
          </cell>
          <cell r="D7007">
            <v>10</v>
          </cell>
          <cell r="G7007">
            <v>1.49</v>
          </cell>
          <cell r="J7007" t="str">
            <v>7B</v>
          </cell>
          <cell r="L7007" t="str">
            <v>IR</v>
          </cell>
        </row>
        <row r="7008">
          <cell r="A7008" t="str">
            <v>RCY</v>
          </cell>
          <cell r="D7008">
            <v>10</v>
          </cell>
          <cell r="G7008">
            <v>2.6</v>
          </cell>
          <cell r="J7008" t="str">
            <v>7B</v>
          </cell>
          <cell r="L7008" t="str">
            <v>IR</v>
          </cell>
        </row>
        <row r="7009">
          <cell r="A7009" t="str">
            <v>RCY</v>
          </cell>
          <cell r="D7009">
            <v>10</v>
          </cell>
          <cell r="G7009">
            <v>1.38</v>
          </cell>
          <cell r="J7009" t="str">
            <v>7B</v>
          </cell>
          <cell r="L7009" t="str">
            <v>IR</v>
          </cell>
        </row>
        <row r="7010">
          <cell r="A7010" t="str">
            <v>RCY</v>
          </cell>
          <cell r="D7010">
            <v>10</v>
          </cell>
          <cell r="G7010">
            <v>2.27</v>
          </cell>
          <cell r="J7010" t="str">
            <v>7B</v>
          </cell>
          <cell r="L7010" t="str">
            <v>IR</v>
          </cell>
        </row>
        <row r="7011">
          <cell r="A7011" t="str">
            <v>RCY</v>
          </cell>
          <cell r="D7011">
            <v>10</v>
          </cell>
          <cell r="G7011">
            <v>1.52</v>
          </cell>
          <cell r="J7011" t="str">
            <v>7B</v>
          </cell>
          <cell r="L7011" t="str">
            <v>IR</v>
          </cell>
        </row>
        <row r="7012">
          <cell r="A7012" t="str">
            <v>RCY</v>
          </cell>
          <cell r="D7012">
            <v>10</v>
          </cell>
          <cell r="G7012">
            <v>1.99</v>
          </cell>
          <cell r="J7012" t="str">
            <v>7B</v>
          </cell>
          <cell r="L7012" t="str">
            <v>IR</v>
          </cell>
        </row>
        <row r="7013">
          <cell r="A7013" t="str">
            <v>RCY</v>
          </cell>
          <cell r="D7013">
            <v>10</v>
          </cell>
          <cell r="G7013">
            <v>1.84</v>
          </cell>
          <cell r="J7013" t="str">
            <v>7B</v>
          </cell>
          <cell r="L7013" t="str">
            <v>IR</v>
          </cell>
        </row>
        <row r="7014">
          <cell r="A7014" t="str">
            <v>RCY</v>
          </cell>
          <cell r="D7014">
            <v>11</v>
          </cell>
          <cell r="G7014">
            <v>2.85</v>
          </cell>
          <cell r="J7014" t="str">
            <v>7B</v>
          </cell>
          <cell r="L7014" t="str">
            <v>IR</v>
          </cell>
        </row>
        <row r="7015">
          <cell r="A7015" t="str">
            <v>RCY</v>
          </cell>
          <cell r="D7015">
            <v>11</v>
          </cell>
          <cell r="G7015">
            <v>1.22</v>
          </cell>
          <cell r="J7015" t="str">
            <v>7B</v>
          </cell>
          <cell r="L7015" t="str">
            <v>IR</v>
          </cell>
        </row>
        <row r="7016">
          <cell r="A7016" t="str">
            <v>RCY</v>
          </cell>
          <cell r="D7016">
            <v>11</v>
          </cell>
          <cell r="G7016">
            <v>2.99</v>
          </cell>
          <cell r="J7016" t="str">
            <v>7B</v>
          </cell>
          <cell r="L7016" t="str">
            <v>IR</v>
          </cell>
        </row>
        <row r="7017">
          <cell r="A7017" t="str">
            <v>RCY</v>
          </cell>
          <cell r="D7017">
            <v>11</v>
          </cell>
          <cell r="G7017">
            <v>1.33</v>
          </cell>
          <cell r="J7017" t="str">
            <v>7B</v>
          </cell>
          <cell r="L7017" t="str">
            <v>IR</v>
          </cell>
        </row>
        <row r="7018">
          <cell r="A7018" t="str">
            <v>RCY</v>
          </cell>
          <cell r="D7018">
            <v>11</v>
          </cell>
          <cell r="G7018">
            <v>2.41</v>
          </cell>
          <cell r="J7018" t="str">
            <v>7B</v>
          </cell>
          <cell r="L7018" t="str">
            <v>IR</v>
          </cell>
        </row>
        <row r="7019">
          <cell r="A7019" t="str">
            <v>RCY</v>
          </cell>
          <cell r="D7019">
            <v>11</v>
          </cell>
          <cell r="G7019">
            <v>1.25</v>
          </cell>
          <cell r="J7019" t="str">
            <v>7B</v>
          </cell>
          <cell r="L7019" t="str">
            <v>IR</v>
          </cell>
        </row>
        <row r="7020">
          <cell r="A7020" t="str">
            <v>RCY</v>
          </cell>
          <cell r="D7020">
            <v>11</v>
          </cell>
          <cell r="G7020">
            <v>1.61</v>
          </cell>
          <cell r="J7020" t="str">
            <v>7B</v>
          </cell>
          <cell r="L7020" t="str">
            <v>IR</v>
          </cell>
        </row>
        <row r="7021">
          <cell r="A7021" t="str">
            <v>RCY</v>
          </cell>
          <cell r="D7021">
            <v>11</v>
          </cell>
          <cell r="G7021">
            <v>1.31</v>
          </cell>
          <cell r="J7021" t="str">
            <v>7B</v>
          </cell>
          <cell r="L7021" t="str">
            <v>IR</v>
          </cell>
        </row>
        <row r="7022">
          <cell r="A7022" t="str">
            <v>RCY</v>
          </cell>
          <cell r="D7022">
            <v>11</v>
          </cell>
          <cell r="G7022">
            <v>0.87</v>
          </cell>
          <cell r="J7022" t="str">
            <v>7B</v>
          </cell>
          <cell r="L7022" t="str">
            <v>IR</v>
          </cell>
        </row>
        <row r="7023">
          <cell r="A7023" t="str">
            <v>RCY</v>
          </cell>
          <cell r="D7023">
            <v>12</v>
          </cell>
          <cell r="G7023">
            <v>1.65</v>
          </cell>
          <cell r="J7023" t="str">
            <v>7B</v>
          </cell>
          <cell r="L7023" t="str">
            <v>IR</v>
          </cell>
        </row>
        <row r="7024">
          <cell r="A7024" t="str">
            <v>RCY</v>
          </cell>
          <cell r="D7024">
            <v>12</v>
          </cell>
          <cell r="G7024">
            <v>1.28</v>
          </cell>
          <cell r="J7024" t="str">
            <v>7B</v>
          </cell>
          <cell r="L7024" t="str">
            <v>IR</v>
          </cell>
        </row>
        <row r="7025">
          <cell r="A7025" t="str">
            <v>RCY</v>
          </cell>
          <cell r="D7025">
            <v>12</v>
          </cell>
          <cell r="G7025">
            <v>2.62</v>
          </cell>
          <cell r="J7025" t="str">
            <v>7B</v>
          </cell>
          <cell r="L7025" t="str">
            <v>IR</v>
          </cell>
        </row>
        <row r="7026">
          <cell r="A7026" t="str">
            <v>RCY</v>
          </cell>
          <cell r="D7026">
            <v>12</v>
          </cell>
          <cell r="G7026">
            <v>2.84</v>
          </cell>
          <cell r="J7026" t="str">
            <v>7B</v>
          </cell>
          <cell r="L7026" t="str">
            <v>IR</v>
          </cell>
        </row>
        <row r="7027">
          <cell r="A7027" t="str">
            <v>RCY</v>
          </cell>
          <cell r="D7027">
            <v>12</v>
          </cell>
          <cell r="G7027">
            <v>2.19</v>
          </cell>
          <cell r="J7027" t="str">
            <v>7B</v>
          </cell>
          <cell r="L7027" t="str">
            <v>IR</v>
          </cell>
        </row>
        <row r="7028">
          <cell r="A7028" t="str">
            <v>RCY</v>
          </cell>
          <cell r="D7028">
            <v>12</v>
          </cell>
          <cell r="G7028">
            <v>2.8</v>
          </cell>
          <cell r="J7028" t="str">
            <v>7B</v>
          </cell>
          <cell r="L7028" t="str">
            <v>IR</v>
          </cell>
        </row>
        <row r="7029">
          <cell r="A7029" t="str">
            <v>RCY</v>
          </cell>
          <cell r="D7029">
            <v>12</v>
          </cell>
          <cell r="G7029">
            <v>2.11</v>
          </cell>
          <cell r="J7029" t="str">
            <v>7B</v>
          </cell>
          <cell r="L7029" t="str">
            <v>IR</v>
          </cell>
        </row>
        <row r="7030">
          <cell r="A7030" t="str">
            <v>RCY</v>
          </cell>
          <cell r="D7030">
            <v>12</v>
          </cell>
          <cell r="G7030">
            <v>1.4</v>
          </cell>
          <cell r="J7030" t="str">
            <v>7B</v>
          </cell>
          <cell r="L7030" t="str">
            <v>IR</v>
          </cell>
        </row>
        <row r="7031">
          <cell r="A7031" t="str">
            <v>RCY</v>
          </cell>
          <cell r="D7031">
            <v>12</v>
          </cell>
          <cell r="G7031">
            <v>1.96</v>
          </cell>
          <cell r="J7031" t="str">
            <v>7B</v>
          </cell>
          <cell r="L7031" t="str">
            <v>IR</v>
          </cell>
        </row>
        <row r="7032">
          <cell r="A7032" t="str">
            <v>RCY</v>
          </cell>
          <cell r="D7032">
            <v>2</v>
          </cell>
          <cell r="G7032">
            <v>6.29</v>
          </cell>
          <cell r="J7032">
            <v>72</v>
          </cell>
          <cell r="L7032" t="str">
            <v>IR</v>
          </cell>
        </row>
        <row r="7033">
          <cell r="A7033" t="str">
            <v>RCY</v>
          </cell>
          <cell r="D7033">
            <v>7</v>
          </cell>
          <cell r="G7033">
            <v>2.54</v>
          </cell>
          <cell r="J7033">
            <v>72</v>
          </cell>
          <cell r="L7033" t="str">
            <v>IR</v>
          </cell>
        </row>
        <row r="7034">
          <cell r="A7034" t="str">
            <v>RCY</v>
          </cell>
          <cell r="D7034">
            <v>9</v>
          </cell>
          <cell r="G7034">
            <v>8.82</v>
          </cell>
          <cell r="J7034">
            <v>72</v>
          </cell>
          <cell r="L7034" t="str">
            <v>IR</v>
          </cell>
        </row>
        <row r="7035">
          <cell r="A7035" t="str">
            <v>RCY</v>
          </cell>
          <cell r="D7035">
            <v>10</v>
          </cell>
          <cell r="G7035">
            <v>3.29</v>
          </cell>
          <cell r="J7035">
            <v>72</v>
          </cell>
          <cell r="L7035" t="str">
            <v>IR</v>
          </cell>
        </row>
        <row r="7036">
          <cell r="A7036" t="str">
            <v>RCY</v>
          </cell>
          <cell r="D7036">
            <v>11</v>
          </cell>
          <cell r="G7036">
            <v>3.52</v>
          </cell>
          <cell r="J7036">
            <v>72</v>
          </cell>
          <cell r="L7036" t="str">
            <v>IR</v>
          </cell>
        </row>
        <row r="7037">
          <cell r="A7037" t="str">
            <v>RCY</v>
          </cell>
          <cell r="D7037">
            <v>12</v>
          </cell>
          <cell r="G7037">
            <v>1.1599999999999999</v>
          </cell>
          <cell r="J7037">
            <v>72</v>
          </cell>
          <cell r="L7037" t="str">
            <v>IR</v>
          </cell>
        </row>
        <row r="7038">
          <cell r="A7038" t="str">
            <v>RCY</v>
          </cell>
          <cell r="D7038">
            <v>12</v>
          </cell>
          <cell r="G7038">
            <v>1.72</v>
          </cell>
          <cell r="J7038">
            <v>72</v>
          </cell>
          <cell r="L7038" t="str">
            <v>IR</v>
          </cell>
        </row>
        <row r="7039">
          <cell r="A7039" t="str">
            <v>RCY</v>
          </cell>
          <cell r="D7039">
            <v>1</v>
          </cell>
          <cell r="G7039">
            <v>2.97</v>
          </cell>
          <cell r="J7039" t="str">
            <v>7B</v>
          </cell>
          <cell r="L7039" t="str">
            <v>IR</v>
          </cell>
        </row>
        <row r="7040">
          <cell r="A7040" t="str">
            <v>RCY</v>
          </cell>
          <cell r="D7040">
            <v>1</v>
          </cell>
          <cell r="G7040">
            <v>2.78</v>
          </cell>
          <cell r="J7040" t="str">
            <v>7B</v>
          </cell>
          <cell r="L7040" t="str">
            <v>IR</v>
          </cell>
        </row>
        <row r="7041">
          <cell r="A7041" t="str">
            <v>RCY</v>
          </cell>
          <cell r="D7041">
            <v>1</v>
          </cell>
          <cell r="G7041">
            <v>2.73</v>
          </cell>
          <cell r="J7041" t="str">
            <v>7B</v>
          </cell>
          <cell r="L7041" t="str">
            <v>IR</v>
          </cell>
        </row>
        <row r="7042">
          <cell r="A7042" t="str">
            <v>RCY</v>
          </cell>
          <cell r="D7042">
            <v>2</v>
          </cell>
          <cell r="G7042">
            <v>1.57</v>
          </cell>
          <cell r="J7042" t="str">
            <v>7B</v>
          </cell>
          <cell r="L7042" t="str">
            <v>IR</v>
          </cell>
        </row>
        <row r="7043">
          <cell r="A7043" t="str">
            <v>RCY</v>
          </cell>
          <cell r="D7043">
            <v>2</v>
          </cell>
          <cell r="G7043">
            <v>0.82</v>
          </cell>
          <cell r="J7043" t="str">
            <v>7B</v>
          </cell>
          <cell r="L7043" t="str">
            <v>IR</v>
          </cell>
        </row>
        <row r="7044">
          <cell r="A7044" t="str">
            <v>RCY</v>
          </cell>
          <cell r="D7044">
            <v>2</v>
          </cell>
          <cell r="G7044">
            <v>1.04</v>
          </cell>
          <cell r="J7044" t="str">
            <v>7B</v>
          </cell>
          <cell r="L7044" t="str">
            <v>IR</v>
          </cell>
        </row>
        <row r="7045">
          <cell r="A7045" t="str">
            <v>RCY</v>
          </cell>
          <cell r="D7045">
            <v>3</v>
          </cell>
          <cell r="G7045">
            <v>1.74</v>
          </cell>
          <cell r="J7045" t="str">
            <v>7B</v>
          </cell>
          <cell r="L7045" t="str">
            <v>IR</v>
          </cell>
        </row>
        <row r="7046">
          <cell r="A7046" t="str">
            <v>RCY</v>
          </cell>
          <cell r="D7046">
            <v>3</v>
          </cell>
          <cell r="G7046">
            <v>1.45</v>
          </cell>
          <cell r="J7046" t="str">
            <v>7B</v>
          </cell>
          <cell r="L7046" t="str">
            <v>IR</v>
          </cell>
        </row>
        <row r="7047">
          <cell r="A7047" t="str">
            <v>RCY</v>
          </cell>
          <cell r="D7047">
            <v>4</v>
          </cell>
          <cell r="G7047">
            <v>1.71</v>
          </cell>
          <cell r="J7047" t="str">
            <v>7B</v>
          </cell>
          <cell r="L7047" t="str">
            <v>IR</v>
          </cell>
        </row>
        <row r="7048">
          <cell r="A7048" t="str">
            <v>RCY</v>
          </cell>
          <cell r="D7048">
            <v>4</v>
          </cell>
          <cell r="G7048">
            <v>2.09</v>
          </cell>
          <cell r="J7048" t="str">
            <v>7B</v>
          </cell>
          <cell r="L7048" t="str">
            <v>IR</v>
          </cell>
        </row>
        <row r="7049">
          <cell r="A7049" t="str">
            <v>RCY</v>
          </cell>
          <cell r="D7049">
            <v>4</v>
          </cell>
          <cell r="G7049">
            <v>0.89</v>
          </cell>
          <cell r="J7049" t="str">
            <v>7B</v>
          </cell>
          <cell r="L7049" t="str">
            <v>IR</v>
          </cell>
        </row>
        <row r="7050">
          <cell r="A7050" t="str">
            <v>RCY</v>
          </cell>
          <cell r="D7050">
            <v>5</v>
          </cell>
          <cell r="G7050">
            <v>2.06</v>
          </cell>
          <cell r="J7050" t="str">
            <v>7B</v>
          </cell>
          <cell r="L7050" t="str">
            <v>IR</v>
          </cell>
        </row>
        <row r="7051">
          <cell r="A7051" t="str">
            <v>RCY</v>
          </cell>
          <cell r="D7051">
            <v>5</v>
          </cell>
          <cell r="G7051">
            <v>1.47</v>
          </cell>
          <cell r="J7051" t="str">
            <v>7B</v>
          </cell>
          <cell r="L7051" t="str">
            <v>IR</v>
          </cell>
        </row>
        <row r="7052">
          <cell r="A7052" t="str">
            <v>RCY</v>
          </cell>
          <cell r="D7052">
            <v>6</v>
          </cell>
          <cell r="G7052">
            <v>2.86</v>
          </cell>
          <cell r="J7052" t="str">
            <v>7B</v>
          </cell>
          <cell r="L7052" t="str">
            <v>IR</v>
          </cell>
        </row>
        <row r="7053">
          <cell r="A7053" t="str">
            <v>RCY</v>
          </cell>
          <cell r="D7053">
            <v>6</v>
          </cell>
          <cell r="G7053">
            <v>2.1</v>
          </cell>
          <cell r="J7053" t="str">
            <v>7B</v>
          </cell>
          <cell r="L7053" t="str">
            <v>IR</v>
          </cell>
        </row>
        <row r="7054">
          <cell r="A7054" t="str">
            <v>RCY</v>
          </cell>
          <cell r="D7054">
            <v>6</v>
          </cell>
          <cell r="G7054">
            <v>1.1499999999999999</v>
          </cell>
          <cell r="J7054" t="str">
            <v>7B</v>
          </cell>
          <cell r="L7054" t="str">
            <v>IR</v>
          </cell>
        </row>
        <row r="7055">
          <cell r="A7055" t="str">
            <v>RCY</v>
          </cell>
          <cell r="D7055">
            <v>7</v>
          </cell>
          <cell r="G7055">
            <v>1.75</v>
          </cell>
          <cell r="J7055" t="str">
            <v>7B</v>
          </cell>
          <cell r="L7055" t="str">
            <v>IR</v>
          </cell>
        </row>
        <row r="7056">
          <cell r="A7056" t="str">
            <v>RCY</v>
          </cell>
          <cell r="D7056">
            <v>8</v>
          </cell>
          <cell r="G7056">
            <v>2.1</v>
          </cell>
          <cell r="J7056" t="str">
            <v>7B</v>
          </cell>
          <cell r="L7056" t="str">
            <v>IR</v>
          </cell>
        </row>
        <row r="7057">
          <cell r="A7057" t="str">
            <v>RCY</v>
          </cell>
          <cell r="D7057">
            <v>8</v>
          </cell>
          <cell r="G7057">
            <v>1.0900000000000001</v>
          </cell>
          <cell r="J7057" t="str">
            <v>7B</v>
          </cell>
          <cell r="L7057" t="str">
            <v>IR</v>
          </cell>
        </row>
        <row r="7058">
          <cell r="A7058" t="str">
            <v>RCY</v>
          </cell>
          <cell r="D7058">
            <v>8</v>
          </cell>
          <cell r="G7058">
            <v>0.99</v>
          </cell>
          <cell r="J7058" t="str">
            <v>7B</v>
          </cell>
          <cell r="L7058" t="str">
            <v>IR</v>
          </cell>
        </row>
        <row r="7059">
          <cell r="A7059" t="str">
            <v>RCY</v>
          </cell>
          <cell r="D7059">
            <v>8</v>
          </cell>
          <cell r="G7059">
            <v>0.81</v>
          </cell>
          <cell r="J7059" t="str">
            <v>7B</v>
          </cell>
          <cell r="L7059" t="str">
            <v>IR</v>
          </cell>
        </row>
        <row r="7060">
          <cell r="A7060" t="str">
            <v>RCY</v>
          </cell>
          <cell r="D7060">
            <v>8</v>
          </cell>
          <cell r="G7060">
            <v>1.24</v>
          </cell>
          <cell r="J7060" t="str">
            <v>7B</v>
          </cell>
          <cell r="L7060" t="str">
            <v>IR</v>
          </cell>
        </row>
        <row r="7061">
          <cell r="A7061" t="str">
            <v>RCY</v>
          </cell>
          <cell r="D7061">
            <v>9</v>
          </cell>
          <cell r="G7061">
            <v>1.04</v>
          </cell>
          <cell r="J7061" t="str">
            <v>7B</v>
          </cell>
          <cell r="L7061" t="str">
            <v>IR</v>
          </cell>
        </row>
        <row r="7062">
          <cell r="A7062" t="str">
            <v>RCY</v>
          </cell>
          <cell r="D7062">
            <v>9</v>
          </cell>
          <cell r="G7062">
            <v>2.97</v>
          </cell>
          <cell r="J7062" t="str">
            <v>7B</v>
          </cell>
          <cell r="L7062" t="str">
            <v>IR</v>
          </cell>
        </row>
        <row r="7063">
          <cell r="A7063" t="str">
            <v>RCY</v>
          </cell>
          <cell r="D7063">
            <v>9</v>
          </cell>
          <cell r="G7063">
            <v>2.4700000000000002</v>
          </cell>
          <cell r="J7063" t="str">
            <v>7B</v>
          </cell>
          <cell r="L7063" t="str">
            <v>IR</v>
          </cell>
        </row>
        <row r="7064">
          <cell r="A7064" t="str">
            <v>RCY</v>
          </cell>
          <cell r="D7064">
            <v>9</v>
          </cell>
          <cell r="G7064">
            <v>1.96</v>
          </cell>
          <cell r="J7064" t="str">
            <v>7B</v>
          </cell>
          <cell r="L7064" t="str">
            <v>IR</v>
          </cell>
        </row>
        <row r="7065">
          <cell r="A7065" t="str">
            <v>RCY</v>
          </cell>
          <cell r="D7065">
            <v>10</v>
          </cell>
          <cell r="G7065">
            <v>3.25</v>
          </cell>
          <cell r="J7065" t="str">
            <v>7B</v>
          </cell>
          <cell r="L7065" t="str">
            <v>IR</v>
          </cell>
        </row>
        <row r="7066">
          <cell r="A7066" t="str">
            <v>RCY</v>
          </cell>
          <cell r="D7066">
            <v>10</v>
          </cell>
          <cell r="G7066">
            <v>2.04</v>
          </cell>
          <cell r="J7066" t="str">
            <v>7B</v>
          </cell>
          <cell r="L7066" t="str">
            <v>IR</v>
          </cell>
        </row>
        <row r="7067">
          <cell r="A7067" t="str">
            <v>RCY</v>
          </cell>
          <cell r="D7067">
            <v>10</v>
          </cell>
          <cell r="G7067">
            <v>4.1100000000000003</v>
          </cell>
          <cell r="J7067" t="str">
            <v>7B</v>
          </cell>
          <cell r="L7067" t="str">
            <v>IR</v>
          </cell>
        </row>
        <row r="7068">
          <cell r="A7068" t="str">
            <v>RCY</v>
          </cell>
          <cell r="D7068">
            <v>10</v>
          </cell>
          <cell r="G7068">
            <v>3.38</v>
          </cell>
          <cell r="J7068" t="str">
            <v>7B</v>
          </cell>
          <cell r="L7068" t="str">
            <v>IR</v>
          </cell>
        </row>
        <row r="7069">
          <cell r="A7069" t="str">
            <v>RCY</v>
          </cell>
          <cell r="D7069">
            <v>11</v>
          </cell>
          <cell r="G7069">
            <v>1.89</v>
          </cell>
          <cell r="J7069" t="str">
            <v>7B</v>
          </cell>
          <cell r="L7069" t="str">
            <v>IR</v>
          </cell>
        </row>
        <row r="7070">
          <cell r="A7070" t="str">
            <v>RCY</v>
          </cell>
          <cell r="D7070">
            <v>11</v>
          </cell>
          <cell r="G7070">
            <v>1.5</v>
          </cell>
          <cell r="J7070" t="str">
            <v>7B</v>
          </cell>
          <cell r="L7070" t="str">
            <v>IR</v>
          </cell>
        </row>
        <row r="7071">
          <cell r="A7071" t="str">
            <v>RCY</v>
          </cell>
          <cell r="D7071">
            <v>11</v>
          </cell>
          <cell r="G7071">
            <v>1.6</v>
          </cell>
          <cell r="J7071" t="str">
            <v>7B</v>
          </cell>
          <cell r="L7071" t="str">
            <v>IR</v>
          </cell>
        </row>
        <row r="7072">
          <cell r="A7072" t="str">
            <v>RCY</v>
          </cell>
          <cell r="D7072">
            <v>12</v>
          </cell>
          <cell r="G7072">
            <v>2.44</v>
          </cell>
          <cell r="J7072" t="str">
            <v>7B</v>
          </cell>
          <cell r="L7072" t="str">
            <v>IR</v>
          </cell>
        </row>
        <row r="7073">
          <cell r="A7073" t="str">
            <v>RCY</v>
          </cell>
          <cell r="D7073">
            <v>12</v>
          </cell>
          <cell r="G7073">
            <v>1.77</v>
          </cell>
          <cell r="J7073" t="str">
            <v>7B</v>
          </cell>
          <cell r="L7073" t="str">
            <v>IR</v>
          </cell>
        </row>
        <row r="7074">
          <cell r="A7074" t="str">
            <v>RCY</v>
          </cell>
          <cell r="D7074">
            <v>12</v>
          </cell>
          <cell r="G7074">
            <v>2.15</v>
          </cell>
          <cell r="J7074" t="str">
            <v>7B</v>
          </cell>
          <cell r="L7074" t="str">
            <v>IR</v>
          </cell>
        </row>
        <row r="7075">
          <cell r="A7075" t="str">
            <v>RCY</v>
          </cell>
          <cell r="D7075">
            <v>1</v>
          </cell>
          <cell r="G7075">
            <v>5.22</v>
          </cell>
          <cell r="J7075" t="str">
            <v>7B</v>
          </cell>
          <cell r="L7075" t="str">
            <v>IR</v>
          </cell>
        </row>
        <row r="7076">
          <cell r="A7076" t="str">
            <v>RCY</v>
          </cell>
          <cell r="D7076">
            <v>1</v>
          </cell>
          <cell r="G7076">
            <v>0.59</v>
          </cell>
          <cell r="J7076" t="str">
            <v>7B</v>
          </cell>
          <cell r="L7076" t="str">
            <v>IR</v>
          </cell>
        </row>
        <row r="7077">
          <cell r="A7077" t="str">
            <v>RCY</v>
          </cell>
          <cell r="D7077">
            <v>1</v>
          </cell>
          <cell r="G7077">
            <v>0.66</v>
          </cell>
          <cell r="J7077" t="str">
            <v>7B</v>
          </cell>
          <cell r="L7077" t="str">
            <v>IR</v>
          </cell>
        </row>
        <row r="7078">
          <cell r="A7078" t="str">
            <v>RCY</v>
          </cell>
          <cell r="D7078">
            <v>2</v>
          </cell>
          <cell r="G7078">
            <v>0.7</v>
          </cell>
          <cell r="J7078" t="str">
            <v>7B</v>
          </cell>
          <cell r="L7078" t="str">
            <v>IR</v>
          </cell>
        </row>
        <row r="7079">
          <cell r="A7079" t="str">
            <v>RCY</v>
          </cell>
          <cell r="D7079">
            <v>2</v>
          </cell>
          <cell r="G7079">
            <v>0.48</v>
          </cell>
          <cell r="J7079" t="str">
            <v>7B</v>
          </cell>
          <cell r="L7079" t="str">
            <v>IR</v>
          </cell>
        </row>
        <row r="7080">
          <cell r="A7080" t="str">
            <v>RCY</v>
          </cell>
          <cell r="D7080">
            <v>2</v>
          </cell>
          <cell r="G7080">
            <v>0.52</v>
          </cell>
          <cell r="J7080" t="str">
            <v>7B</v>
          </cell>
          <cell r="L7080" t="str">
            <v>IR</v>
          </cell>
        </row>
        <row r="7081">
          <cell r="A7081" t="str">
            <v>RCY</v>
          </cell>
          <cell r="D7081">
            <v>3</v>
          </cell>
          <cell r="G7081">
            <v>0.64</v>
          </cell>
          <cell r="J7081" t="str">
            <v>7B</v>
          </cell>
          <cell r="L7081" t="str">
            <v>IR</v>
          </cell>
        </row>
        <row r="7082">
          <cell r="A7082" t="str">
            <v>RCY</v>
          </cell>
          <cell r="D7082">
            <v>3</v>
          </cell>
          <cell r="G7082">
            <v>0.61</v>
          </cell>
          <cell r="J7082" t="str">
            <v>7B</v>
          </cell>
          <cell r="L7082" t="str">
            <v>IR</v>
          </cell>
        </row>
        <row r="7083">
          <cell r="A7083" t="str">
            <v>RCY</v>
          </cell>
          <cell r="D7083">
            <v>3</v>
          </cell>
          <cell r="G7083">
            <v>0.82</v>
          </cell>
          <cell r="J7083" t="str">
            <v>7B</v>
          </cell>
          <cell r="L7083" t="str">
            <v>IR</v>
          </cell>
        </row>
        <row r="7084">
          <cell r="A7084" t="str">
            <v>RCY</v>
          </cell>
          <cell r="D7084">
            <v>3</v>
          </cell>
          <cell r="G7084">
            <v>0.65</v>
          </cell>
          <cell r="J7084" t="str">
            <v>7B</v>
          </cell>
          <cell r="L7084" t="str">
            <v>IR</v>
          </cell>
        </row>
        <row r="7085">
          <cell r="A7085" t="str">
            <v>RCY</v>
          </cell>
          <cell r="D7085">
            <v>4</v>
          </cell>
          <cell r="G7085">
            <v>0.88</v>
          </cell>
          <cell r="J7085" t="str">
            <v>7B</v>
          </cell>
          <cell r="L7085" t="str">
            <v>IR</v>
          </cell>
        </row>
        <row r="7086">
          <cell r="A7086" t="str">
            <v>RCY</v>
          </cell>
          <cell r="D7086">
            <v>4</v>
          </cell>
          <cell r="G7086">
            <v>0.49</v>
          </cell>
          <cell r="J7086" t="str">
            <v>7B</v>
          </cell>
          <cell r="L7086" t="str">
            <v>IR</v>
          </cell>
        </row>
        <row r="7087">
          <cell r="A7087" t="str">
            <v>RCY</v>
          </cell>
          <cell r="D7087">
            <v>4</v>
          </cell>
          <cell r="G7087">
            <v>0.41</v>
          </cell>
          <cell r="J7087" t="str">
            <v>7B</v>
          </cell>
          <cell r="L7087" t="str">
            <v>IR</v>
          </cell>
        </row>
        <row r="7088">
          <cell r="A7088" t="str">
            <v>RCY</v>
          </cell>
          <cell r="D7088">
            <v>5</v>
          </cell>
          <cell r="G7088">
            <v>0.53</v>
          </cell>
          <cell r="J7088" t="str">
            <v>7B</v>
          </cell>
          <cell r="L7088" t="str">
            <v>IR</v>
          </cell>
        </row>
        <row r="7089">
          <cell r="A7089" t="str">
            <v>RCY</v>
          </cell>
          <cell r="D7089">
            <v>5</v>
          </cell>
          <cell r="G7089">
            <v>0.51</v>
          </cell>
          <cell r="J7089" t="str">
            <v>7B</v>
          </cell>
          <cell r="L7089" t="str">
            <v>IR</v>
          </cell>
        </row>
        <row r="7090">
          <cell r="A7090" t="str">
            <v>RCY</v>
          </cell>
          <cell r="D7090">
            <v>5</v>
          </cell>
          <cell r="G7090">
            <v>0.61</v>
          </cell>
          <cell r="J7090" t="str">
            <v>7B</v>
          </cell>
          <cell r="L7090" t="str">
            <v>IR</v>
          </cell>
        </row>
        <row r="7091">
          <cell r="A7091" t="str">
            <v>RCY</v>
          </cell>
          <cell r="D7091">
            <v>6</v>
          </cell>
          <cell r="G7091">
            <v>0.75</v>
          </cell>
          <cell r="J7091" t="str">
            <v>7B</v>
          </cell>
          <cell r="L7091" t="str">
            <v>IR</v>
          </cell>
        </row>
        <row r="7092">
          <cell r="A7092" t="str">
            <v>RCY</v>
          </cell>
          <cell r="D7092">
            <v>6</v>
          </cell>
          <cell r="G7092">
            <v>0.38</v>
          </cell>
          <cell r="J7092" t="str">
            <v>7B</v>
          </cell>
          <cell r="L7092" t="str">
            <v>IR</v>
          </cell>
        </row>
        <row r="7093">
          <cell r="A7093" t="str">
            <v>RCY</v>
          </cell>
          <cell r="D7093">
            <v>6</v>
          </cell>
          <cell r="G7093">
            <v>0.45</v>
          </cell>
          <cell r="J7093" t="str">
            <v>7B</v>
          </cell>
          <cell r="L7093" t="str">
            <v>IR</v>
          </cell>
        </row>
        <row r="7094">
          <cell r="A7094" t="str">
            <v>RCY</v>
          </cell>
          <cell r="D7094">
            <v>6</v>
          </cell>
          <cell r="G7094">
            <v>4.1100000000000003</v>
          </cell>
          <cell r="J7094" t="str">
            <v>7B</v>
          </cell>
          <cell r="L7094" t="str">
            <v>IR</v>
          </cell>
        </row>
        <row r="7095">
          <cell r="A7095" t="str">
            <v>RCY</v>
          </cell>
          <cell r="D7095">
            <v>7</v>
          </cell>
          <cell r="G7095">
            <v>0.51</v>
          </cell>
          <cell r="J7095" t="str">
            <v>7B</v>
          </cell>
          <cell r="L7095" t="str">
            <v>IR</v>
          </cell>
        </row>
        <row r="7096">
          <cell r="A7096" t="str">
            <v>RCY</v>
          </cell>
          <cell r="D7096">
            <v>7</v>
          </cell>
          <cell r="G7096">
            <v>0.4</v>
          </cell>
          <cell r="J7096" t="str">
            <v>7B</v>
          </cell>
          <cell r="L7096" t="str">
            <v>IR</v>
          </cell>
        </row>
        <row r="7097">
          <cell r="A7097" t="str">
            <v>RCY</v>
          </cell>
          <cell r="D7097">
            <v>7</v>
          </cell>
          <cell r="G7097">
            <v>0.66</v>
          </cell>
          <cell r="J7097" t="str">
            <v>7B</v>
          </cell>
          <cell r="L7097" t="str">
            <v>IR</v>
          </cell>
        </row>
        <row r="7098">
          <cell r="A7098" t="str">
            <v>RCY</v>
          </cell>
          <cell r="D7098">
            <v>8</v>
          </cell>
          <cell r="G7098">
            <v>0.59</v>
          </cell>
          <cell r="J7098" t="str">
            <v>7B</v>
          </cell>
          <cell r="L7098" t="str">
            <v>IR</v>
          </cell>
        </row>
        <row r="7099">
          <cell r="A7099" t="str">
            <v>RCY</v>
          </cell>
          <cell r="D7099">
            <v>8</v>
          </cell>
          <cell r="G7099">
            <v>0.86</v>
          </cell>
          <cell r="J7099" t="str">
            <v>7B</v>
          </cell>
          <cell r="L7099" t="str">
            <v>IR</v>
          </cell>
        </row>
        <row r="7100">
          <cell r="A7100" t="str">
            <v>RCY</v>
          </cell>
          <cell r="D7100">
            <v>8</v>
          </cell>
          <cell r="G7100">
            <v>0.48</v>
          </cell>
          <cell r="J7100" t="str">
            <v>7B</v>
          </cell>
          <cell r="L7100" t="str">
            <v>IR</v>
          </cell>
        </row>
        <row r="7101">
          <cell r="A7101" t="str">
            <v>RCY</v>
          </cell>
          <cell r="D7101">
            <v>8</v>
          </cell>
          <cell r="G7101">
            <v>0.57999999999999996</v>
          </cell>
          <cell r="J7101" t="str">
            <v>7B</v>
          </cell>
          <cell r="L7101" t="str">
            <v>IR</v>
          </cell>
        </row>
        <row r="7102">
          <cell r="A7102" t="str">
            <v>RCY</v>
          </cell>
          <cell r="D7102">
            <v>9</v>
          </cell>
          <cell r="G7102">
            <v>0.54</v>
          </cell>
          <cell r="J7102" t="str">
            <v>7B</v>
          </cell>
          <cell r="L7102" t="str">
            <v>IR</v>
          </cell>
        </row>
        <row r="7103">
          <cell r="A7103" t="str">
            <v>RCY</v>
          </cell>
          <cell r="D7103">
            <v>9</v>
          </cell>
          <cell r="G7103">
            <v>0.43</v>
          </cell>
          <cell r="J7103" t="str">
            <v>7B</v>
          </cell>
          <cell r="L7103" t="str">
            <v>IR</v>
          </cell>
        </row>
        <row r="7104">
          <cell r="A7104" t="str">
            <v>RCY</v>
          </cell>
          <cell r="D7104">
            <v>10</v>
          </cell>
          <cell r="G7104">
            <v>0.65</v>
          </cell>
          <cell r="J7104" t="str">
            <v>7B</v>
          </cell>
          <cell r="L7104" t="str">
            <v>IR</v>
          </cell>
        </row>
        <row r="7105">
          <cell r="A7105" t="str">
            <v>RCY</v>
          </cell>
          <cell r="D7105">
            <v>10</v>
          </cell>
          <cell r="G7105">
            <v>0.52</v>
          </cell>
          <cell r="J7105" t="str">
            <v>7B</v>
          </cell>
          <cell r="L7105" t="str">
            <v>IR</v>
          </cell>
        </row>
        <row r="7106">
          <cell r="A7106" t="str">
            <v>RCY</v>
          </cell>
          <cell r="D7106">
            <v>10</v>
          </cell>
          <cell r="G7106">
            <v>0.45</v>
          </cell>
          <cell r="J7106" t="str">
            <v>7B</v>
          </cell>
          <cell r="L7106" t="str">
            <v>IR</v>
          </cell>
        </row>
        <row r="7107">
          <cell r="A7107" t="str">
            <v>RCY</v>
          </cell>
          <cell r="D7107">
            <v>10</v>
          </cell>
          <cell r="G7107">
            <v>0.81</v>
          </cell>
          <cell r="J7107" t="str">
            <v>7B</v>
          </cell>
          <cell r="L7107" t="str">
            <v>IR</v>
          </cell>
        </row>
        <row r="7108">
          <cell r="A7108" t="str">
            <v>RCY</v>
          </cell>
          <cell r="D7108">
            <v>10</v>
          </cell>
          <cell r="G7108">
            <v>0.56999999999999995</v>
          </cell>
          <cell r="J7108" t="str">
            <v>7B</v>
          </cell>
          <cell r="L7108" t="str">
            <v>IR</v>
          </cell>
        </row>
        <row r="7109">
          <cell r="A7109" t="str">
            <v>RCY</v>
          </cell>
          <cell r="D7109">
            <v>11</v>
          </cell>
          <cell r="G7109">
            <v>0.4</v>
          </cell>
          <cell r="J7109" t="str">
            <v>7B</v>
          </cell>
          <cell r="L7109" t="str">
            <v>IR</v>
          </cell>
        </row>
        <row r="7110">
          <cell r="A7110" t="str">
            <v>RCY</v>
          </cell>
          <cell r="D7110">
            <v>11</v>
          </cell>
          <cell r="G7110">
            <v>0.47</v>
          </cell>
          <cell r="J7110" t="str">
            <v>7B</v>
          </cell>
          <cell r="L7110" t="str">
            <v>IR</v>
          </cell>
        </row>
        <row r="7111">
          <cell r="A7111" t="str">
            <v>RCY</v>
          </cell>
          <cell r="D7111">
            <v>11</v>
          </cell>
          <cell r="G7111">
            <v>0.52</v>
          </cell>
          <cell r="J7111" t="str">
            <v>7B</v>
          </cell>
          <cell r="L7111" t="str">
            <v>IR</v>
          </cell>
        </row>
        <row r="7112">
          <cell r="A7112" t="str">
            <v>RCY</v>
          </cell>
          <cell r="D7112">
            <v>11</v>
          </cell>
          <cell r="G7112">
            <v>0.96</v>
          </cell>
          <cell r="J7112" t="str">
            <v>7B</v>
          </cell>
          <cell r="L7112" t="str">
            <v>IR</v>
          </cell>
        </row>
        <row r="7113">
          <cell r="A7113" t="str">
            <v>RCY</v>
          </cell>
          <cell r="D7113">
            <v>11</v>
          </cell>
          <cell r="G7113">
            <v>0.74</v>
          </cell>
          <cell r="J7113" t="str">
            <v>7B</v>
          </cell>
          <cell r="L7113" t="str">
            <v>IR</v>
          </cell>
        </row>
        <row r="7114">
          <cell r="A7114" t="str">
            <v>RCY</v>
          </cell>
          <cell r="D7114">
            <v>12</v>
          </cell>
          <cell r="G7114">
            <v>0.72</v>
          </cell>
          <cell r="J7114" t="str">
            <v>7B</v>
          </cell>
          <cell r="L7114" t="str">
            <v>IR</v>
          </cell>
        </row>
        <row r="7115">
          <cell r="A7115" t="str">
            <v>RCY</v>
          </cell>
          <cell r="D7115">
            <v>12</v>
          </cell>
          <cell r="G7115">
            <v>0.68</v>
          </cell>
          <cell r="J7115" t="str">
            <v>7B</v>
          </cell>
          <cell r="L7115" t="str">
            <v>IR</v>
          </cell>
        </row>
        <row r="7116">
          <cell r="A7116" t="str">
            <v>RCY</v>
          </cell>
          <cell r="D7116">
            <v>12</v>
          </cell>
          <cell r="G7116">
            <v>0.54</v>
          </cell>
          <cell r="J7116" t="str">
            <v>7B</v>
          </cell>
          <cell r="L7116" t="str">
            <v>IR</v>
          </cell>
        </row>
        <row r="7117">
          <cell r="A7117" t="str">
            <v>RCY</v>
          </cell>
          <cell r="D7117">
            <v>12</v>
          </cell>
          <cell r="G7117">
            <v>0.61</v>
          </cell>
          <cell r="J7117" t="str">
            <v>7B</v>
          </cell>
          <cell r="L7117" t="str">
            <v>IR</v>
          </cell>
        </row>
        <row r="7118">
          <cell r="A7118" t="str">
            <v>RCY</v>
          </cell>
          <cell r="D7118">
            <v>12</v>
          </cell>
          <cell r="G7118">
            <v>0.97</v>
          </cell>
          <cell r="J7118" t="str">
            <v>7B</v>
          </cell>
          <cell r="L7118" t="str">
            <v>IR</v>
          </cell>
        </row>
        <row r="7119">
          <cell r="A7119" t="str">
            <v>RCY</v>
          </cell>
          <cell r="D7119">
            <v>12</v>
          </cell>
          <cell r="G7119">
            <v>0.92</v>
          </cell>
          <cell r="J7119" t="str">
            <v>7B</v>
          </cell>
          <cell r="L7119" t="str">
            <v>IR</v>
          </cell>
        </row>
        <row r="7120">
          <cell r="A7120" t="str">
            <v>RCY</v>
          </cell>
          <cell r="D7120">
            <v>1</v>
          </cell>
          <cell r="G7120">
            <v>2.23</v>
          </cell>
          <cell r="J7120" t="str">
            <v>7B</v>
          </cell>
          <cell r="L7120" t="str">
            <v>IR</v>
          </cell>
        </row>
        <row r="7121">
          <cell r="A7121" t="str">
            <v>RCY</v>
          </cell>
          <cell r="D7121">
            <v>1</v>
          </cell>
          <cell r="G7121">
            <v>4.5599999999999996</v>
          </cell>
          <cell r="J7121" t="str">
            <v>7B</v>
          </cell>
          <cell r="L7121" t="str">
            <v>IR</v>
          </cell>
        </row>
        <row r="7122">
          <cell r="A7122" t="str">
            <v>RCY</v>
          </cell>
          <cell r="D7122">
            <v>1</v>
          </cell>
          <cell r="G7122">
            <v>3.37</v>
          </cell>
          <cell r="J7122" t="str">
            <v>7B</v>
          </cell>
          <cell r="L7122" t="str">
            <v>IR</v>
          </cell>
        </row>
        <row r="7123">
          <cell r="A7123" t="str">
            <v>RCY</v>
          </cell>
          <cell r="D7123">
            <v>2</v>
          </cell>
          <cell r="G7123">
            <v>4.5999999999999996</v>
          </cell>
          <cell r="J7123" t="str">
            <v>7B</v>
          </cell>
          <cell r="L7123" t="str">
            <v>IR</v>
          </cell>
        </row>
        <row r="7124">
          <cell r="A7124" t="str">
            <v>RCY</v>
          </cell>
          <cell r="D7124">
            <v>2</v>
          </cell>
          <cell r="G7124">
            <v>2.59</v>
          </cell>
          <cell r="J7124" t="str">
            <v>7B</v>
          </cell>
          <cell r="L7124" t="str">
            <v>IR</v>
          </cell>
        </row>
        <row r="7125">
          <cell r="A7125" t="str">
            <v>RCY</v>
          </cell>
          <cell r="D7125">
            <v>2</v>
          </cell>
          <cell r="G7125">
            <v>4.41</v>
          </cell>
          <cell r="J7125" t="str">
            <v>7B</v>
          </cell>
          <cell r="L7125" t="str">
            <v>IR</v>
          </cell>
        </row>
        <row r="7126">
          <cell r="A7126" t="str">
            <v>RCY</v>
          </cell>
          <cell r="D7126">
            <v>2</v>
          </cell>
          <cell r="G7126">
            <v>1.76</v>
          </cell>
          <cell r="J7126" t="str">
            <v>7B</v>
          </cell>
          <cell r="L7126" t="str">
            <v>IR</v>
          </cell>
        </row>
        <row r="7127">
          <cell r="A7127" t="str">
            <v>RCY</v>
          </cell>
          <cell r="D7127">
            <v>3</v>
          </cell>
          <cell r="G7127">
            <v>5.43</v>
          </cell>
          <cell r="J7127" t="str">
            <v>7B</v>
          </cell>
          <cell r="L7127" t="str">
            <v>IR</v>
          </cell>
        </row>
        <row r="7128">
          <cell r="A7128" t="str">
            <v>MSW</v>
          </cell>
          <cell r="D7128">
            <v>1</v>
          </cell>
          <cell r="G7128">
            <v>3.98</v>
          </cell>
          <cell r="J7128" t="str">
            <v>7B</v>
          </cell>
          <cell r="L7128" t="str">
            <v>IR</v>
          </cell>
        </row>
        <row r="7129">
          <cell r="A7129" t="str">
            <v>MSW</v>
          </cell>
          <cell r="D7129">
            <v>1</v>
          </cell>
          <cell r="G7129">
            <v>5.51</v>
          </cell>
          <cell r="J7129" t="str">
            <v>7B</v>
          </cell>
          <cell r="L7129" t="str">
            <v>IR</v>
          </cell>
        </row>
        <row r="7130">
          <cell r="A7130" t="str">
            <v>MSW</v>
          </cell>
          <cell r="D7130">
            <v>1</v>
          </cell>
          <cell r="G7130">
            <v>1.1100000000000001</v>
          </cell>
          <cell r="J7130" t="str">
            <v>7B</v>
          </cell>
          <cell r="L7130" t="str">
            <v>IR</v>
          </cell>
        </row>
        <row r="7131">
          <cell r="A7131" t="str">
            <v>MSW</v>
          </cell>
          <cell r="D7131">
            <v>1</v>
          </cell>
          <cell r="G7131">
            <v>3.36</v>
          </cell>
          <cell r="J7131" t="str">
            <v>7B</v>
          </cell>
          <cell r="L7131" t="str">
            <v>IR</v>
          </cell>
        </row>
        <row r="7132">
          <cell r="A7132" t="str">
            <v>MSW</v>
          </cell>
          <cell r="D7132">
            <v>1</v>
          </cell>
          <cell r="G7132">
            <v>1.03</v>
          </cell>
          <cell r="J7132" t="str">
            <v>7B</v>
          </cell>
          <cell r="L7132" t="str">
            <v>IR</v>
          </cell>
        </row>
        <row r="7133">
          <cell r="A7133" t="str">
            <v>MSW</v>
          </cell>
          <cell r="D7133">
            <v>2</v>
          </cell>
          <cell r="G7133">
            <v>1.34</v>
          </cell>
          <cell r="J7133" t="str">
            <v>7B</v>
          </cell>
          <cell r="L7133" t="str">
            <v>IR</v>
          </cell>
        </row>
        <row r="7134">
          <cell r="A7134" t="str">
            <v>MSW</v>
          </cell>
          <cell r="D7134">
            <v>2</v>
          </cell>
          <cell r="G7134">
            <v>1.32</v>
          </cell>
          <cell r="J7134" t="str">
            <v>7B</v>
          </cell>
          <cell r="L7134" t="str">
            <v>IR</v>
          </cell>
        </row>
        <row r="7135">
          <cell r="A7135" t="str">
            <v>MSW</v>
          </cell>
          <cell r="D7135">
            <v>2</v>
          </cell>
          <cell r="G7135">
            <v>3.79</v>
          </cell>
          <cell r="J7135" t="str">
            <v>7B</v>
          </cell>
          <cell r="L7135" t="str">
            <v>IR</v>
          </cell>
        </row>
        <row r="7136">
          <cell r="A7136" t="str">
            <v>MSW</v>
          </cell>
          <cell r="D7136">
            <v>2</v>
          </cell>
          <cell r="G7136">
            <v>2.36</v>
          </cell>
          <cell r="J7136" t="str">
            <v>7B</v>
          </cell>
          <cell r="L7136" t="str">
            <v>IR</v>
          </cell>
        </row>
        <row r="7137">
          <cell r="A7137" t="str">
            <v>MSW</v>
          </cell>
          <cell r="D7137">
            <v>2</v>
          </cell>
          <cell r="G7137">
            <v>2.2000000000000002</v>
          </cell>
          <cell r="J7137" t="str">
            <v>7B</v>
          </cell>
          <cell r="L7137" t="str">
            <v>IR</v>
          </cell>
        </row>
        <row r="7138">
          <cell r="A7138" t="str">
            <v>MSW</v>
          </cell>
          <cell r="D7138">
            <v>2</v>
          </cell>
          <cell r="G7138">
            <v>2.42</v>
          </cell>
          <cell r="J7138" t="str">
            <v>7B</v>
          </cell>
          <cell r="L7138" t="str">
            <v>IR</v>
          </cell>
        </row>
        <row r="7139">
          <cell r="A7139" t="str">
            <v>MSW</v>
          </cell>
          <cell r="D7139">
            <v>2</v>
          </cell>
          <cell r="G7139">
            <v>3.78</v>
          </cell>
          <cell r="J7139" t="str">
            <v>7B</v>
          </cell>
          <cell r="L7139" t="str">
            <v>IR</v>
          </cell>
        </row>
        <row r="7140">
          <cell r="A7140" t="str">
            <v>MSW</v>
          </cell>
          <cell r="D7140">
            <v>3</v>
          </cell>
          <cell r="G7140">
            <v>1.86</v>
          </cell>
          <cell r="J7140" t="str">
            <v>7B</v>
          </cell>
          <cell r="L7140" t="str">
            <v>IR</v>
          </cell>
        </row>
        <row r="7141">
          <cell r="A7141" t="str">
            <v>MSW</v>
          </cell>
          <cell r="D7141">
            <v>3</v>
          </cell>
          <cell r="G7141">
            <v>3.09</v>
          </cell>
          <cell r="J7141" t="str">
            <v>7B</v>
          </cell>
          <cell r="L7141" t="str">
            <v>IR</v>
          </cell>
        </row>
        <row r="7142">
          <cell r="A7142" t="str">
            <v>YW</v>
          </cell>
          <cell r="D7142">
            <v>3</v>
          </cell>
          <cell r="G7142">
            <v>5.1100000000000003</v>
          </cell>
          <cell r="J7142" t="str">
            <v>7B</v>
          </cell>
          <cell r="L7142" t="str">
            <v>IR</v>
          </cell>
        </row>
        <row r="7143">
          <cell r="A7143" t="str">
            <v>MSW</v>
          </cell>
          <cell r="D7143">
            <v>3</v>
          </cell>
          <cell r="G7143">
            <v>4.8</v>
          </cell>
          <cell r="J7143" t="str">
            <v>7B</v>
          </cell>
          <cell r="L7143" t="str">
            <v>IR</v>
          </cell>
        </row>
        <row r="7144">
          <cell r="A7144" t="str">
            <v>YW</v>
          </cell>
          <cell r="D7144">
            <v>3</v>
          </cell>
          <cell r="G7144">
            <v>2.52</v>
          </cell>
          <cell r="J7144" t="str">
            <v>7B</v>
          </cell>
          <cell r="L7144" t="str">
            <v>IR</v>
          </cell>
        </row>
        <row r="7145">
          <cell r="A7145" t="str">
            <v>MSW</v>
          </cell>
          <cell r="D7145">
            <v>3</v>
          </cell>
          <cell r="G7145">
            <v>5.0599999999999996</v>
          </cell>
          <cell r="J7145" t="str">
            <v>7B</v>
          </cell>
          <cell r="L7145" t="str">
            <v>IR</v>
          </cell>
        </row>
        <row r="7146">
          <cell r="A7146" t="str">
            <v>YW</v>
          </cell>
          <cell r="D7146">
            <v>3</v>
          </cell>
          <cell r="G7146">
            <v>2.4900000000000002</v>
          </cell>
          <cell r="J7146" t="str">
            <v>7B</v>
          </cell>
          <cell r="L7146" t="str">
            <v>IR</v>
          </cell>
        </row>
        <row r="7147">
          <cell r="A7147" t="str">
            <v>MSW</v>
          </cell>
          <cell r="D7147">
            <v>3</v>
          </cell>
          <cell r="G7147">
            <v>4.12</v>
          </cell>
          <cell r="J7147" t="str">
            <v>7B</v>
          </cell>
          <cell r="L7147" t="str">
            <v>IR</v>
          </cell>
        </row>
        <row r="7148">
          <cell r="A7148" t="str">
            <v>YW</v>
          </cell>
          <cell r="D7148">
            <v>3</v>
          </cell>
          <cell r="G7148">
            <v>4.97</v>
          </cell>
          <cell r="J7148" t="str">
            <v>7B</v>
          </cell>
          <cell r="L7148" t="str">
            <v>IR</v>
          </cell>
        </row>
        <row r="7149">
          <cell r="A7149" t="str">
            <v>MSW</v>
          </cell>
          <cell r="D7149">
            <v>4</v>
          </cell>
          <cell r="G7149">
            <v>0.15</v>
          </cell>
          <cell r="J7149" t="str">
            <v>7B</v>
          </cell>
          <cell r="L7149" t="str">
            <v>IR</v>
          </cell>
        </row>
        <row r="7150">
          <cell r="A7150" t="str">
            <v>MSW</v>
          </cell>
          <cell r="D7150">
            <v>4</v>
          </cell>
          <cell r="G7150">
            <v>6.1</v>
          </cell>
          <cell r="J7150" t="str">
            <v>7B</v>
          </cell>
          <cell r="L7150" t="str">
            <v>IR</v>
          </cell>
        </row>
        <row r="7151">
          <cell r="A7151" t="str">
            <v>MSW</v>
          </cell>
          <cell r="D7151">
            <v>4</v>
          </cell>
          <cell r="G7151">
            <v>5.05</v>
          </cell>
          <cell r="J7151" t="str">
            <v>7B</v>
          </cell>
          <cell r="L7151" t="str">
            <v>IR</v>
          </cell>
        </row>
        <row r="7152">
          <cell r="A7152" t="str">
            <v>MSW</v>
          </cell>
          <cell r="D7152">
            <v>4</v>
          </cell>
          <cell r="G7152">
            <v>4.5199999999999996</v>
          </cell>
          <cell r="J7152" t="str">
            <v>7B</v>
          </cell>
          <cell r="L7152" t="str">
            <v>IR</v>
          </cell>
        </row>
        <row r="7153">
          <cell r="A7153" t="str">
            <v>MSW</v>
          </cell>
          <cell r="D7153">
            <v>4</v>
          </cell>
          <cell r="G7153">
            <v>1.86</v>
          </cell>
          <cell r="J7153" t="str">
            <v>7B</v>
          </cell>
          <cell r="L7153" t="str">
            <v>IR</v>
          </cell>
        </row>
        <row r="7154">
          <cell r="A7154" t="str">
            <v>YW</v>
          </cell>
          <cell r="D7154">
            <v>4</v>
          </cell>
          <cell r="G7154">
            <v>4.17</v>
          </cell>
          <cell r="J7154" t="str">
            <v>7B</v>
          </cell>
          <cell r="L7154" t="str">
            <v>IR</v>
          </cell>
        </row>
        <row r="7155">
          <cell r="A7155" t="str">
            <v>YW</v>
          </cell>
          <cell r="D7155">
            <v>4</v>
          </cell>
          <cell r="G7155">
            <v>6.61</v>
          </cell>
          <cell r="J7155" t="str">
            <v>7B</v>
          </cell>
          <cell r="L7155" t="str">
            <v>IR</v>
          </cell>
        </row>
        <row r="7156">
          <cell r="A7156" t="str">
            <v>MSW</v>
          </cell>
          <cell r="D7156">
            <v>5</v>
          </cell>
          <cell r="G7156">
            <v>3.84</v>
          </cell>
          <cell r="J7156" t="str">
            <v>7B</v>
          </cell>
          <cell r="L7156" t="str">
            <v>IR</v>
          </cell>
        </row>
        <row r="7157">
          <cell r="A7157" t="str">
            <v>MSW</v>
          </cell>
          <cell r="D7157">
            <v>5</v>
          </cell>
          <cell r="G7157">
            <v>4.76</v>
          </cell>
          <cell r="J7157" t="str">
            <v>7B</v>
          </cell>
          <cell r="L7157" t="str">
            <v>IR</v>
          </cell>
        </row>
        <row r="7158">
          <cell r="A7158" t="str">
            <v>MSW</v>
          </cell>
          <cell r="D7158">
            <v>5</v>
          </cell>
          <cell r="G7158">
            <v>1.85</v>
          </cell>
          <cell r="J7158" t="str">
            <v>7B</v>
          </cell>
          <cell r="L7158" t="str">
            <v>IR</v>
          </cell>
        </row>
        <row r="7159">
          <cell r="A7159" t="str">
            <v>MSW</v>
          </cell>
          <cell r="D7159">
            <v>5</v>
          </cell>
          <cell r="G7159">
            <v>2.76</v>
          </cell>
          <cell r="J7159" t="str">
            <v>7B</v>
          </cell>
          <cell r="L7159" t="str">
            <v>IR</v>
          </cell>
        </row>
        <row r="7160">
          <cell r="A7160" t="str">
            <v>YW</v>
          </cell>
          <cell r="D7160">
            <v>5</v>
          </cell>
          <cell r="G7160">
            <v>1.37</v>
          </cell>
          <cell r="J7160" t="str">
            <v>7B</v>
          </cell>
          <cell r="L7160" t="str">
            <v>IR</v>
          </cell>
        </row>
        <row r="7161">
          <cell r="A7161" t="str">
            <v>YW</v>
          </cell>
          <cell r="D7161">
            <v>5</v>
          </cell>
          <cell r="G7161">
            <v>2.8</v>
          </cell>
          <cell r="J7161" t="str">
            <v>7B</v>
          </cell>
          <cell r="L7161" t="str">
            <v>IR</v>
          </cell>
        </row>
        <row r="7162">
          <cell r="A7162" t="str">
            <v>MSW</v>
          </cell>
          <cell r="D7162">
            <v>5</v>
          </cell>
          <cell r="G7162">
            <v>2.94</v>
          </cell>
          <cell r="J7162" t="str">
            <v>7B</v>
          </cell>
          <cell r="L7162" t="str">
            <v>IR</v>
          </cell>
        </row>
        <row r="7163">
          <cell r="A7163" t="str">
            <v>MSW</v>
          </cell>
          <cell r="D7163">
            <v>6</v>
          </cell>
          <cell r="G7163">
            <v>5.21</v>
          </cell>
          <cell r="J7163" t="str">
            <v>7B</v>
          </cell>
          <cell r="L7163" t="str">
            <v>IR</v>
          </cell>
        </row>
        <row r="7164">
          <cell r="A7164" t="str">
            <v>MSW</v>
          </cell>
          <cell r="D7164">
            <v>6</v>
          </cell>
          <cell r="G7164">
            <v>2.4900000000000002</v>
          </cell>
          <cell r="J7164" t="str">
            <v>7B</v>
          </cell>
          <cell r="L7164" t="str">
            <v>IR</v>
          </cell>
        </row>
        <row r="7165">
          <cell r="A7165" t="str">
            <v>MSW</v>
          </cell>
          <cell r="D7165">
            <v>6</v>
          </cell>
          <cell r="G7165">
            <v>2.4700000000000002</v>
          </cell>
          <cell r="J7165" t="str">
            <v>7B</v>
          </cell>
          <cell r="L7165" t="str">
            <v>IR</v>
          </cell>
        </row>
        <row r="7166">
          <cell r="A7166" t="str">
            <v>YW</v>
          </cell>
          <cell r="D7166">
            <v>6</v>
          </cell>
          <cell r="G7166">
            <v>4.41</v>
          </cell>
          <cell r="J7166" t="str">
            <v>7B</v>
          </cell>
          <cell r="L7166" t="str">
            <v>IR</v>
          </cell>
        </row>
        <row r="7167">
          <cell r="A7167" t="str">
            <v>MSW</v>
          </cell>
          <cell r="D7167">
            <v>6</v>
          </cell>
          <cell r="G7167">
            <v>2.96</v>
          </cell>
          <cell r="J7167" t="str">
            <v>7B</v>
          </cell>
          <cell r="L7167" t="str">
            <v>IR</v>
          </cell>
        </row>
        <row r="7168">
          <cell r="A7168" t="str">
            <v>YW</v>
          </cell>
          <cell r="D7168">
            <v>6</v>
          </cell>
          <cell r="G7168">
            <v>6.5</v>
          </cell>
          <cell r="J7168" t="str">
            <v>7B</v>
          </cell>
          <cell r="L7168" t="str">
            <v>IR</v>
          </cell>
        </row>
        <row r="7169">
          <cell r="A7169" t="str">
            <v>MSW</v>
          </cell>
          <cell r="D7169">
            <v>7</v>
          </cell>
          <cell r="G7169">
            <v>4.71</v>
          </cell>
          <cell r="J7169" t="str">
            <v>7B</v>
          </cell>
          <cell r="L7169" t="str">
            <v>IR</v>
          </cell>
        </row>
        <row r="7170">
          <cell r="A7170" t="str">
            <v>YW</v>
          </cell>
          <cell r="D7170">
            <v>7</v>
          </cell>
          <cell r="G7170">
            <v>3.16</v>
          </cell>
          <cell r="J7170" t="str">
            <v>7B</v>
          </cell>
          <cell r="L7170" t="str">
            <v>IR</v>
          </cell>
        </row>
        <row r="7171">
          <cell r="A7171" t="str">
            <v>YW</v>
          </cell>
          <cell r="D7171">
            <v>7</v>
          </cell>
          <cell r="G7171">
            <v>2.94</v>
          </cell>
          <cell r="J7171" t="str">
            <v>7B</v>
          </cell>
          <cell r="L7171" t="str">
            <v>IR</v>
          </cell>
        </row>
        <row r="7172">
          <cell r="A7172" t="str">
            <v>YW</v>
          </cell>
          <cell r="D7172">
            <v>7</v>
          </cell>
          <cell r="G7172">
            <v>2.4300000000000002</v>
          </cell>
          <cell r="J7172" t="str">
            <v>7B</v>
          </cell>
          <cell r="L7172" t="str">
            <v>IR</v>
          </cell>
        </row>
        <row r="7173">
          <cell r="A7173" t="str">
            <v>MSW</v>
          </cell>
          <cell r="D7173">
            <v>7</v>
          </cell>
          <cell r="G7173">
            <v>3.93</v>
          </cell>
          <cell r="J7173" t="str">
            <v>7B</v>
          </cell>
          <cell r="L7173" t="str">
            <v>IR</v>
          </cell>
        </row>
        <row r="7174">
          <cell r="A7174" t="str">
            <v>MSW</v>
          </cell>
          <cell r="D7174">
            <v>7</v>
          </cell>
          <cell r="G7174">
            <v>3.55</v>
          </cell>
          <cell r="J7174" t="str">
            <v>7B</v>
          </cell>
          <cell r="L7174" t="str">
            <v>IR</v>
          </cell>
        </row>
        <row r="7175">
          <cell r="A7175" t="str">
            <v>MSW</v>
          </cell>
          <cell r="D7175">
            <v>8</v>
          </cell>
          <cell r="G7175">
            <v>3.44</v>
          </cell>
          <cell r="J7175" t="str">
            <v>7B</v>
          </cell>
          <cell r="L7175" t="str">
            <v>IR</v>
          </cell>
        </row>
        <row r="7176">
          <cell r="A7176" t="str">
            <v>YW</v>
          </cell>
          <cell r="D7176">
            <v>8</v>
          </cell>
          <cell r="G7176">
            <v>2.62</v>
          </cell>
          <cell r="J7176" t="str">
            <v>7B</v>
          </cell>
          <cell r="L7176" t="str">
            <v>IR</v>
          </cell>
        </row>
        <row r="7177">
          <cell r="A7177" t="str">
            <v>MSW</v>
          </cell>
          <cell r="D7177">
            <v>8</v>
          </cell>
          <cell r="G7177">
            <v>3.69</v>
          </cell>
          <cell r="J7177" t="str">
            <v>7B</v>
          </cell>
          <cell r="L7177" t="str">
            <v>IR</v>
          </cell>
        </row>
        <row r="7178">
          <cell r="A7178" t="str">
            <v>MSW</v>
          </cell>
          <cell r="D7178">
            <v>8</v>
          </cell>
          <cell r="G7178">
            <v>4.22</v>
          </cell>
          <cell r="J7178" t="str">
            <v>7B</v>
          </cell>
          <cell r="L7178" t="str">
            <v>IR</v>
          </cell>
        </row>
        <row r="7179">
          <cell r="A7179" t="str">
            <v>MSW</v>
          </cell>
          <cell r="D7179">
            <v>8</v>
          </cell>
          <cell r="G7179">
            <v>3.19</v>
          </cell>
          <cell r="J7179" t="str">
            <v>7B</v>
          </cell>
          <cell r="L7179" t="str">
            <v>IR</v>
          </cell>
        </row>
        <row r="7180">
          <cell r="A7180" t="str">
            <v>YW</v>
          </cell>
          <cell r="D7180">
            <v>8</v>
          </cell>
          <cell r="G7180">
            <v>1.72</v>
          </cell>
          <cell r="J7180" t="str">
            <v>7B</v>
          </cell>
          <cell r="L7180" t="str">
            <v>IR</v>
          </cell>
        </row>
        <row r="7181">
          <cell r="A7181" t="str">
            <v>MSW</v>
          </cell>
          <cell r="D7181">
            <v>8</v>
          </cell>
          <cell r="G7181">
            <v>2.99</v>
          </cell>
          <cell r="J7181" t="str">
            <v>7B</v>
          </cell>
          <cell r="L7181" t="str">
            <v>IR</v>
          </cell>
        </row>
        <row r="7182">
          <cell r="A7182" t="str">
            <v>MSW</v>
          </cell>
          <cell r="D7182">
            <v>8</v>
          </cell>
          <cell r="G7182">
            <v>6.26</v>
          </cell>
          <cell r="J7182" t="str">
            <v>7B</v>
          </cell>
          <cell r="L7182" t="str">
            <v>IR</v>
          </cell>
        </row>
        <row r="7183">
          <cell r="A7183" t="str">
            <v>YW</v>
          </cell>
          <cell r="D7183">
            <v>9</v>
          </cell>
          <cell r="G7183">
            <v>3.51</v>
          </cell>
          <cell r="J7183" t="str">
            <v>7B</v>
          </cell>
          <cell r="L7183" t="str">
            <v>IR</v>
          </cell>
        </row>
        <row r="7184">
          <cell r="A7184" t="str">
            <v>MSW</v>
          </cell>
          <cell r="D7184">
            <v>9</v>
          </cell>
          <cell r="G7184">
            <v>2.68</v>
          </cell>
          <cell r="J7184" t="str">
            <v>7B</v>
          </cell>
          <cell r="L7184" t="str">
            <v>IR</v>
          </cell>
        </row>
        <row r="7185">
          <cell r="A7185" t="str">
            <v>MSW</v>
          </cell>
          <cell r="D7185">
            <v>9</v>
          </cell>
          <cell r="G7185">
            <v>5.62</v>
          </cell>
          <cell r="J7185" t="str">
            <v>7B</v>
          </cell>
          <cell r="L7185" t="str">
            <v>IR</v>
          </cell>
        </row>
        <row r="7186">
          <cell r="A7186" t="str">
            <v>MSW</v>
          </cell>
          <cell r="D7186">
            <v>10</v>
          </cell>
          <cell r="G7186">
            <v>10.91</v>
          </cell>
          <cell r="J7186" t="str">
            <v>7B</v>
          </cell>
          <cell r="L7186" t="str">
            <v>IR</v>
          </cell>
        </row>
        <row r="7187">
          <cell r="A7187" t="str">
            <v>MSW</v>
          </cell>
          <cell r="D7187">
            <v>10</v>
          </cell>
          <cell r="G7187">
            <v>7.5</v>
          </cell>
          <cell r="J7187" t="str">
            <v>7B</v>
          </cell>
          <cell r="L7187" t="str">
            <v>IR</v>
          </cell>
        </row>
        <row r="7188">
          <cell r="A7188" t="str">
            <v>MSW</v>
          </cell>
          <cell r="D7188">
            <v>10</v>
          </cell>
          <cell r="G7188">
            <v>4.53</v>
          </cell>
          <cell r="J7188" t="str">
            <v>7B</v>
          </cell>
          <cell r="L7188" t="str">
            <v>IR</v>
          </cell>
        </row>
        <row r="7189">
          <cell r="A7189" t="str">
            <v>MSW</v>
          </cell>
          <cell r="D7189">
            <v>10</v>
          </cell>
          <cell r="G7189">
            <v>6.51</v>
          </cell>
          <cell r="J7189" t="str">
            <v>7B</v>
          </cell>
          <cell r="L7189" t="str">
            <v>IR</v>
          </cell>
        </row>
        <row r="7190">
          <cell r="A7190" t="str">
            <v>YW</v>
          </cell>
          <cell r="D7190">
            <v>10</v>
          </cell>
          <cell r="G7190">
            <v>5.74</v>
          </cell>
          <cell r="J7190" t="str">
            <v>7B</v>
          </cell>
          <cell r="L7190" t="str">
            <v>IR</v>
          </cell>
        </row>
        <row r="7191">
          <cell r="A7191" t="str">
            <v>YW</v>
          </cell>
          <cell r="D7191">
            <v>10</v>
          </cell>
          <cell r="G7191">
            <v>6.13</v>
          </cell>
          <cell r="J7191" t="str">
            <v>7B</v>
          </cell>
          <cell r="L7191" t="str">
            <v>IR</v>
          </cell>
        </row>
        <row r="7192">
          <cell r="A7192" t="str">
            <v>YW</v>
          </cell>
          <cell r="D7192">
            <v>11</v>
          </cell>
          <cell r="G7192">
            <v>5.05</v>
          </cell>
          <cell r="J7192" t="str">
            <v>7B</v>
          </cell>
          <cell r="L7192" t="str">
            <v>IR</v>
          </cell>
        </row>
        <row r="7193">
          <cell r="A7193" t="str">
            <v>YW</v>
          </cell>
          <cell r="D7193">
            <v>11</v>
          </cell>
          <cell r="G7193">
            <v>3.76</v>
          </cell>
          <cell r="J7193" t="str">
            <v>7B</v>
          </cell>
          <cell r="L7193" t="str">
            <v>IR</v>
          </cell>
        </row>
        <row r="7194">
          <cell r="A7194" t="str">
            <v>YW</v>
          </cell>
          <cell r="D7194">
            <v>11</v>
          </cell>
          <cell r="G7194">
            <v>5.0599999999999996</v>
          </cell>
          <cell r="J7194" t="str">
            <v>7B</v>
          </cell>
          <cell r="L7194" t="str">
            <v>IR</v>
          </cell>
        </row>
        <row r="7195">
          <cell r="A7195" t="str">
            <v>MSW</v>
          </cell>
          <cell r="D7195">
            <v>11</v>
          </cell>
          <cell r="G7195">
            <v>5.23</v>
          </cell>
          <cell r="J7195" t="str">
            <v>7B</v>
          </cell>
          <cell r="L7195" t="str">
            <v>IR</v>
          </cell>
        </row>
        <row r="7196">
          <cell r="A7196" t="str">
            <v>MSW</v>
          </cell>
          <cell r="D7196">
            <v>11</v>
          </cell>
          <cell r="G7196">
            <v>5.35</v>
          </cell>
          <cell r="J7196" t="str">
            <v>7B</v>
          </cell>
          <cell r="L7196" t="str">
            <v>IR</v>
          </cell>
        </row>
        <row r="7197">
          <cell r="A7197" t="str">
            <v>MSW</v>
          </cell>
          <cell r="D7197">
            <v>11</v>
          </cell>
          <cell r="G7197">
            <v>5.34</v>
          </cell>
          <cell r="J7197" t="str">
            <v>7B</v>
          </cell>
          <cell r="L7197" t="str">
            <v>IR</v>
          </cell>
        </row>
        <row r="7198">
          <cell r="A7198" t="str">
            <v>MSW</v>
          </cell>
          <cell r="D7198">
            <v>12</v>
          </cell>
          <cell r="G7198">
            <v>8.8699999999999992</v>
          </cell>
          <cell r="J7198" t="str">
            <v>7B</v>
          </cell>
          <cell r="L7198" t="str">
            <v>IR</v>
          </cell>
        </row>
        <row r="7199">
          <cell r="A7199" t="str">
            <v>YW</v>
          </cell>
          <cell r="D7199">
            <v>12</v>
          </cell>
          <cell r="G7199">
            <v>5.34</v>
          </cell>
          <cell r="J7199" t="str">
            <v>7B</v>
          </cell>
          <cell r="L7199" t="str">
            <v>IR</v>
          </cell>
        </row>
        <row r="7200">
          <cell r="A7200" t="str">
            <v>MSW</v>
          </cell>
          <cell r="D7200">
            <v>12</v>
          </cell>
          <cell r="G7200">
            <v>5.21</v>
          </cell>
          <cell r="J7200" t="str">
            <v>7B</v>
          </cell>
          <cell r="L7200" t="str">
            <v>IR</v>
          </cell>
        </row>
        <row r="7201">
          <cell r="A7201" t="str">
            <v>MSW</v>
          </cell>
          <cell r="D7201">
            <v>12</v>
          </cell>
          <cell r="G7201">
            <v>6.03</v>
          </cell>
          <cell r="J7201" t="str">
            <v>7B</v>
          </cell>
          <cell r="L7201" t="str">
            <v>IR</v>
          </cell>
        </row>
        <row r="7202">
          <cell r="A7202" t="str">
            <v>YW</v>
          </cell>
          <cell r="D7202">
            <v>12</v>
          </cell>
          <cell r="G7202">
            <v>4.03</v>
          </cell>
          <cell r="J7202" t="str">
            <v>7B</v>
          </cell>
          <cell r="L7202" t="str">
            <v>IR</v>
          </cell>
        </row>
        <row r="7203">
          <cell r="A7203" t="str">
            <v>MSW</v>
          </cell>
          <cell r="D7203">
            <v>12</v>
          </cell>
          <cell r="G7203">
            <v>5.85</v>
          </cell>
          <cell r="J7203" t="str">
            <v>7B</v>
          </cell>
          <cell r="L7203" t="str">
            <v>IR</v>
          </cell>
        </row>
        <row r="7204">
          <cell r="A7204" t="str">
            <v>MSW</v>
          </cell>
          <cell r="D7204">
            <v>12</v>
          </cell>
          <cell r="G7204">
            <v>3.08</v>
          </cell>
          <cell r="J7204" t="str">
            <v>7B</v>
          </cell>
          <cell r="L7204" t="str">
            <v>IR</v>
          </cell>
        </row>
        <row r="7205">
          <cell r="A7205" t="str">
            <v>MSW</v>
          </cell>
          <cell r="D7205">
            <v>12</v>
          </cell>
          <cell r="G7205">
            <v>3.5</v>
          </cell>
          <cell r="J7205" t="str">
            <v>7B</v>
          </cell>
          <cell r="L7205" t="str">
            <v>IR</v>
          </cell>
        </row>
        <row r="7206">
          <cell r="A7206" t="str">
            <v>MSW</v>
          </cell>
          <cell r="D7206">
            <v>12</v>
          </cell>
          <cell r="G7206">
            <v>5.54</v>
          </cell>
          <cell r="J7206" t="str">
            <v>7B</v>
          </cell>
          <cell r="L7206" t="str">
            <v>IR</v>
          </cell>
        </row>
        <row r="7207">
          <cell r="A7207" t="str">
            <v>RCY</v>
          </cell>
          <cell r="D7207">
            <v>6</v>
          </cell>
          <cell r="G7207">
            <v>1.88</v>
          </cell>
          <cell r="J7207" t="str">
            <v>7B</v>
          </cell>
          <cell r="L7207" t="str">
            <v>IR</v>
          </cell>
        </row>
        <row r="7208">
          <cell r="A7208" t="str">
            <v>RCY</v>
          </cell>
          <cell r="D7208">
            <v>7</v>
          </cell>
          <cell r="G7208">
            <v>2.1800000000000002</v>
          </cell>
          <cell r="J7208" t="str">
            <v>7B</v>
          </cell>
          <cell r="L7208" t="str">
            <v>IR</v>
          </cell>
        </row>
        <row r="7209">
          <cell r="A7209" t="str">
            <v>RCY</v>
          </cell>
          <cell r="D7209">
            <v>2</v>
          </cell>
          <cell r="G7209">
            <v>7.79</v>
          </cell>
          <cell r="J7209">
            <v>72</v>
          </cell>
          <cell r="L7209" t="str">
            <v>IR</v>
          </cell>
        </row>
        <row r="7210">
          <cell r="A7210" t="str">
            <v>RCY</v>
          </cell>
          <cell r="D7210">
            <v>3</v>
          </cell>
          <cell r="G7210">
            <v>10</v>
          </cell>
          <cell r="J7210">
            <v>72</v>
          </cell>
          <cell r="L7210" t="str">
            <v>IR</v>
          </cell>
        </row>
        <row r="7211">
          <cell r="A7211" t="str">
            <v>RCY</v>
          </cell>
          <cell r="D7211">
            <v>4</v>
          </cell>
          <cell r="G7211">
            <v>12.06</v>
          </cell>
          <cell r="J7211">
            <v>72</v>
          </cell>
          <cell r="L7211" t="str">
            <v>IR</v>
          </cell>
        </row>
        <row r="7212">
          <cell r="A7212" t="str">
            <v>RCY</v>
          </cell>
          <cell r="D7212">
            <v>5</v>
          </cell>
          <cell r="G7212">
            <v>4.72</v>
          </cell>
          <cell r="J7212">
            <v>72</v>
          </cell>
          <cell r="L7212" t="str">
            <v>IR</v>
          </cell>
        </row>
        <row r="7213">
          <cell r="A7213" t="str">
            <v>RCY</v>
          </cell>
          <cell r="D7213">
            <v>6</v>
          </cell>
          <cell r="G7213">
            <v>5.82</v>
          </cell>
          <cell r="J7213">
            <v>72</v>
          </cell>
          <cell r="L7213" t="str">
            <v>IR</v>
          </cell>
        </row>
        <row r="7214">
          <cell r="A7214" t="str">
            <v>RCY</v>
          </cell>
          <cell r="D7214">
            <v>7</v>
          </cell>
          <cell r="G7214">
            <v>4.47</v>
          </cell>
          <cell r="J7214">
            <v>72</v>
          </cell>
          <cell r="L7214" t="str">
            <v>IR</v>
          </cell>
        </row>
        <row r="7215">
          <cell r="A7215" t="str">
            <v>RCY</v>
          </cell>
          <cell r="D7215">
            <v>8</v>
          </cell>
          <cell r="G7215">
            <v>8.5</v>
          </cell>
          <cell r="J7215">
            <v>72</v>
          </cell>
          <cell r="L7215" t="str">
            <v>IR</v>
          </cell>
        </row>
        <row r="7216">
          <cell r="A7216" t="str">
            <v>RCY</v>
          </cell>
          <cell r="D7216">
            <v>9</v>
          </cell>
          <cell r="G7216">
            <v>10</v>
          </cell>
          <cell r="J7216">
            <v>72</v>
          </cell>
          <cell r="L7216" t="str">
            <v>IR</v>
          </cell>
        </row>
        <row r="7217">
          <cell r="A7217" t="str">
            <v>MSW</v>
          </cell>
          <cell r="D7217">
            <v>4</v>
          </cell>
          <cell r="G7217">
            <v>0.43</v>
          </cell>
          <cell r="J7217">
            <v>20</v>
          </cell>
          <cell r="L7217" t="str">
            <v>RO</v>
          </cell>
        </row>
        <row r="7218">
          <cell r="A7218" t="str">
            <v>RCY</v>
          </cell>
          <cell r="D7218">
            <v>9</v>
          </cell>
          <cell r="G7218">
            <v>1.55</v>
          </cell>
          <cell r="J7218" t="str">
            <v>7C</v>
          </cell>
          <cell r="L7218" t="str">
            <v>IR</v>
          </cell>
        </row>
        <row r="7219">
          <cell r="A7219" t="str">
            <v>RCY</v>
          </cell>
          <cell r="D7219">
            <v>1</v>
          </cell>
          <cell r="G7219">
            <v>2.9</v>
          </cell>
          <cell r="J7219">
            <v>72</v>
          </cell>
          <cell r="L7219" t="str">
            <v>IR</v>
          </cell>
        </row>
        <row r="7220">
          <cell r="A7220" t="str">
            <v>RCY</v>
          </cell>
          <cell r="D7220">
            <v>3</v>
          </cell>
          <cell r="G7220">
            <v>5.1100000000000003</v>
          </cell>
          <cell r="J7220">
            <v>72</v>
          </cell>
          <cell r="L7220" t="str">
            <v>IR</v>
          </cell>
        </row>
        <row r="7221">
          <cell r="A7221" t="str">
            <v>RCY</v>
          </cell>
          <cell r="D7221">
            <v>4</v>
          </cell>
          <cell r="G7221">
            <v>4.3499999999999996</v>
          </cell>
          <cell r="J7221">
            <v>72</v>
          </cell>
          <cell r="L7221" t="str">
            <v>IR</v>
          </cell>
        </row>
        <row r="7222">
          <cell r="A7222" t="str">
            <v>RCY</v>
          </cell>
          <cell r="D7222">
            <v>5</v>
          </cell>
          <cell r="G7222">
            <v>4.4000000000000004</v>
          </cell>
          <cell r="J7222">
            <v>72</v>
          </cell>
          <cell r="L7222" t="str">
            <v>IR</v>
          </cell>
        </row>
        <row r="7223">
          <cell r="A7223" t="str">
            <v>RCY</v>
          </cell>
          <cell r="D7223">
            <v>8</v>
          </cell>
          <cell r="G7223">
            <v>5.0999999999999996</v>
          </cell>
          <cell r="J7223">
            <v>72</v>
          </cell>
          <cell r="L7223" t="str">
            <v>IR</v>
          </cell>
        </row>
        <row r="7224">
          <cell r="A7224" t="str">
            <v>RCY</v>
          </cell>
          <cell r="D7224">
            <v>11</v>
          </cell>
          <cell r="G7224">
            <v>1.74</v>
          </cell>
          <cell r="J7224">
            <v>72</v>
          </cell>
          <cell r="L7224" t="str">
            <v>IR</v>
          </cell>
        </row>
        <row r="7225">
          <cell r="A7225" t="str">
            <v>RCY</v>
          </cell>
          <cell r="D7225">
            <v>1</v>
          </cell>
          <cell r="G7225">
            <v>1.53</v>
          </cell>
          <cell r="J7225" t="str">
            <v>7C</v>
          </cell>
          <cell r="L7225" t="str">
            <v>IR</v>
          </cell>
        </row>
        <row r="7226">
          <cell r="A7226" t="str">
            <v>RCY</v>
          </cell>
          <cell r="D7226">
            <v>2</v>
          </cell>
          <cell r="G7226">
            <v>1.21</v>
          </cell>
          <cell r="J7226" t="str">
            <v>7C</v>
          </cell>
          <cell r="L7226" t="str">
            <v>IR</v>
          </cell>
        </row>
        <row r="7227">
          <cell r="A7227" t="str">
            <v>RCY</v>
          </cell>
          <cell r="D7227">
            <v>4</v>
          </cell>
          <cell r="G7227">
            <v>1.19</v>
          </cell>
          <cell r="J7227" t="str">
            <v>7C</v>
          </cell>
          <cell r="L7227" t="str">
            <v>IR</v>
          </cell>
        </row>
        <row r="7228">
          <cell r="A7228" t="str">
            <v>RCY</v>
          </cell>
          <cell r="D7228">
            <v>5</v>
          </cell>
          <cell r="G7228">
            <v>1.36</v>
          </cell>
          <cell r="J7228" t="str">
            <v>7C</v>
          </cell>
          <cell r="L7228" t="str">
            <v>IR</v>
          </cell>
        </row>
        <row r="7229">
          <cell r="A7229" t="str">
            <v>RCY</v>
          </cell>
          <cell r="D7229">
            <v>6</v>
          </cell>
          <cell r="G7229">
            <v>1.07</v>
          </cell>
          <cell r="J7229" t="str">
            <v>7C</v>
          </cell>
          <cell r="L7229" t="str">
            <v>IR</v>
          </cell>
        </row>
        <row r="7230">
          <cell r="A7230" t="str">
            <v>RCY</v>
          </cell>
          <cell r="D7230">
            <v>7</v>
          </cell>
          <cell r="G7230">
            <v>0.95</v>
          </cell>
          <cell r="J7230" t="str">
            <v>7C</v>
          </cell>
          <cell r="L7230" t="str">
            <v>IR</v>
          </cell>
        </row>
        <row r="7231">
          <cell r="A7231" t="str">
            <v>RCY</v>
          </cell>
          <cell r="D7231">
            <v>8</v>
          </cell>
          <cell r="G7231">
            <v>0.74</v>
          </cell>
          <cell r="J7231" t="str">
            <v>7C</v>
          </cell>
          <cell r="L7231" t="str">
            <v>IR</v>
          </cell>
        </row>
        <row r="7232">
          <cell r="A7232" t="str">
            <v>RCY</v>
          </cell>
          <cell r="D7232">
            <v>9</v>
          </cell>
          <cell r="G7232">
            <v>1.21</v>
          </cell>
          <cell r="J7232" t="str">
            <v>7C</v>
          </cell>
          <cell r="L7232" t="str">
            <v>IR</v>
          </cell>
        </row>
        <row r="7233">
          <cell r="A7233" t="str">
            <v>RCY</v>
          </cell>
          <cell r="D7233">
            <v>10</v>
          </cell>
          <cell r="G7233">
            <v>1.01</v>
          </cell>
          <cell r="J7233" t="str">
            <v>7C</v>
          </cell>
          <cell r="L7233" t="str">
            <v>IR</v>
          </cell>
        </row>
        <row r="7234">
          <cell r="A7234" t="str">
            <v>RCY</v>
          </cell>
          <cell r="D7234">
            <v>11</v>
          </cell>
          <cell r="G7234">
            <v>1.72</v>
          </cell>
          <cell r="J7234" t="str">
            <v>7C</v>
          </cell>
          <cell r="L7234" t="str">
            <v>IR</v>
          </cell>
        </row>
        <row r="7235">
          <cell r="A7235" t="str">
            <v>RCY</v>
          </cell>
          <cell r="D7235">
            <v>12</v>
          </cell>
          <cell r="G7235">
            <v>1.24</v>
          </cell>
          <cell r="J7235" t="str">
            <v>7C</v>
          </cell>
          <cell r="L7235" t="str">
            <v>IR</v>
          </cell>
        </row>
        <row r="7236">
          <cell r="A7236" t="str">
            <v>RCY</v>
          </cell>
          <cell r="D7236">
            <v>2</v>
          </cell>
          <cell r="G7236">
            <v>4.03</v>
          </cell>
          <cell r="J7236">
            <v>72</v>
          </cell>
          <cell r="L7236" t="str">
            <v>IR</v>
          </cell>
        </row>
        <row r="7237">
          <cell r="A7237" t="str">
            <v>MSW</v>
          </cell>
          <cell r="D7237">
            <v>1</v>
          </cell>
          <cell r="G7237">
            <v>5.18</v>
          </cell>
          <cell r="J7237">
            <v>25</v>
          </cell>
          <cell r="L7237" t="str">
            <v>RO</v>
          </cell>
        </row>
        <row r="7238">
          <cell r="A7238" t="str">
            <v>MSW</v>
          </cell>
          <cell r="D7238">
            <v>1</v>
          </cell>
          <cell r="G7238">
            <v>2.4300000000000002</v>
          </cell>
          <cell r="J7238">
            <v>25</v>
          </cell>
          <cell r="L7238" t="str">
            <v>RO</v>
          </cell>
        </row>
        <row r="7239">
          <cell r="A7239" t="str">
            <v>MSW</v>
          </cell>
          <cell r="D7239">
            <v>1</v>
          </cell>
          <cell r="G7239">
            <v>6.11</v>
          </cell>
          <cell r="J7239">
            <v>25</v>
          </cell>
          <cell r="L7239" t="str">
            <v>RO</v>
          </cell>
        </row>
        <row r="7240">
          <cell r="A7240" t="str">
            <v>MSW</v>
          </cell>
          <cell r="D7240">
            <v>1</v>
          </cell>
          <cell r="G7240">
            <v>4.29</v>
          </cell>
          <cell r="J7240">
            <v>25</v>
          </cell>
          <cell r="L7240" t="str">
            <v>RO</v>
          </cell>
        </row>
        <row r="7241">
          <cell r="A7241" t="str">
            <v>MSW</v>
          </cell>
          <cell r="D7241">
            <v>1</v>
          </cell>
          <cell r="G7241">
            <v>3.85</v>
          </cell>
          <cell r="J7241">
            <v>25</v>
          </cell>
          <cell r="L7241" t="str">
            <v>RO</v>
          </cell>
        </row>
        <row r="7242">
          <cell r="A7242" t="str">
            <v>MSW</v>
          </cell>
          <cell r="D7242">
            <v>2</v>
          </cell>
          <cell r="G7242">
            <v>4.5</v>
          </cell>
          <cell r="J7242">
            <v>25</v>
          </cell>
          <cell r="L7242" t="str">
            <v>RO</v>
          </cell>
        </row>
        <row r="7243">
          <cell r="A7243" t="str">
            <v>MSW</v>
          </cell>
          <cell r="D7243">
            <v>2</v>
          </cell>
          <cell r="G7243">
            <v>3.9</v>
          </cell>
          <cell r="J7243">
            <v>25</v>
          </cell>
          <cell r="L7243" t="str">
            <v>RO</v>
          </cell>
        </row>
        <row r="7244">
          <cell r="A7244" t="str">
            <v>MSW</v>
          </cell>
          <cell r="D7244">
            <v>2</v>
          </cell>
          <cell r="G7244">
            <v>4.2300000000000004</v>
          </cell>
          <cell r="J7244">
            <v>25</v>
          </cell>
          <cell r="L7244" t="str">
            <v>RO</v>
          </cell>
        </row>
        <row r="7245">
          <cell r="A7245" t="str">
            <v>MSW</v>
          </cell>
          <cell r="D7245">
            <v>2</v>
          </cell>
          <cell r="G7245">
            <v>3.91</v>
          </cell>
          <cell r="J7245">
            <v>25</v>
          </cell>
          <cell r="L7245" t="str">
            <v>RO</v>
          </cell>
        </row>
        <row r="7246">
          <cell r="A7246" t="str">
            <v>MSW</v>
          </cell>
          <cell r="D7246">
            <v>3</v>
          </cell>
          <cell r="G7246">
            <v>4.0599999999999996</v>
          </cell>
          <cell r="J7246">
            <v>25</v>
          </cell>
          <cell r="L7246" t="str">
            <v>RO</v>
          </cell>
        </row>
        <row r="7247">
          <cell r="A7247" t="str">
            <v>MSW</v>
          </cell>
          <cell r="D7247">
            <v>3</v>
          </cell>
          <cell r="G7247">
            <v>4.0999999999999996</v>
          </cell>
          <cell r="J7247">
            <v>25</v>
          </cell>
          <cell r="L7247" t="str">
            <v>RO</v>
          </cell>
        </row>
        <row r="7248">
          <cell r="A7248" t="str">
            <v>MSW</v>
          </cell>
          <cell r="D7248">
            <v>3</v>
          </cell>
          <cell r="G7248">
            <v>3.7</v>
          </cell>
          <cell r="J7248">
            <v>25</v>
          </cell>
          <cell r="L7248" t="str">
            <v>RO</v>
          </cell>
        </row>
        <row r="7249">
          <cell r="A7249" t="str">
            <v>MSW</v>
          </cell>
          <cell r="D7249">
            <v>3</v>
          </cell>
          <cell r="G7249">
            <v>4</v>
          </cell>
          <cell r="J7249">
            <v>25</v>
          </cell>
          <cell r="L7249" t="str">
            <v>RO</v>
          </cell>
        </row>
        <row r="7250">
          <cell r="A7250" t="str">
            <v>MSW</v>
          </cell>
          <cell r="D7250">
            <v>4</v>
          </cell>
          <cell r="G7250">
            <v>4.1399999999999997</v>
          </cell>
          <cell r="J7250">
            <v>25</v>
          </cell>
          <cell r="L7250" t="str">
            <v>RO</v>
          </cell>
        </row>
        <row r="7251">
          <cell r="A7251" t="str">
            <v>MSW</v>
          </cell>
          <cell r="D7251">
            <v>4</v>
          </cell>
          <cell r="G7251">
            <v>3.75</v>
          </cell>
          <cell r="J7251">
            <v>25</v>
          </cell>
          <cell r="L7251" t="str">
            <v>RO</v>
          </cell>
        </row>
        <row r="7252">
          <cell r="A7252" t="str">
            <v>MSW</v>
          </cell>
          <cell r="D7252">
            <v>4</v>
          </cell>
          <cell r="G7252">
            <v>4.18</v>
          </cell>
          <cell r="J7252">
            <v>25</v>
          </cell>
          <cell r="L7252" t="str">
            <v>RO</v>
          </cell>
        </row>
        <row r="7253">
          <cell r="A7253" t="str">
            <v>MSW</v>
          </cell>
          <cell r="D7253">
            <v>4</v>
          </cell>
          <cell r="G7253">
            <v>4.22</v>
          </cell>
          <cell r="J7253">
            <v>25</v>
          </cell>
          <cell r="L7253" t="str">
            <v>RO</v>
          </cell>
        </row>
        <row r="7254">
          <cell r="A7254" t="str">
            <v>MSW</v>
          </cell>
          <cell r="D7254">
            <v>4</v>
          </cell>
          <cell r="G7254">
            <v>4.37</v>
          </cell>
          <cell r="J7254">
            <v>25</v>
          </cell>
          <cell r="L7254" t="str">
            <v>RO</v>
          </cell>
        </row>
        <row r="7255">
          <cell r="A7255" t="str">
            <v>MSW</v>
          </cell>
          <cell r="D7255">
            <v>5</v>
          </cell>
          <cell r="G7255">
            <v>4.76</v>
          </cell>
          <cell r="J7255">
            <v>25</v>
          </cell>
          <cell r="L7255" t="str">
            <v>RO</v>
          </cell>
        </row>
        <row r="7256">
          <cell r="A7256" t="str">
            <v>MSW</v>
          </cell>
          <cell r="D7256">
            <v>5</v>
          </cell>
          <cell r="G7256">
            <v>4.83</v>
          </cell>
          <cell r="J7256">
            <v>25</v>
          </cell>
          <cell r="L7256" t="str">
            <v>RO</v>
          </cell>
        </row>
        <row r="7257">
          <cell r="A7257" t="str">
            <v>MSW</v>
          </cell>
          <cell r="D7257">
            <v>5</v>
          </cell>
          <cell r="G7257">
            <v>4.62</v>
          </cell>
          <cell r="J7257">
            <v>25</v>
          </cell>
          <cell r="L7257" t="str">
            <v>RO</v>
          </cell>
        </row>
        <row r="7258">
          <cell r="A7258" t="str">
            <v>MSW</v>
          </cell>
          <cell r="D7258">
            <v>5</v>
          </cell>
          <cell r="G7258">
            <v>4.59</v>
          </cell>
          <cell r="J7258">
            <v>25</v>
          </cell>
          <cell r="L7258" t="str">
            <v>RO</v>
          </cell>
        </row>
        <row r="7259">
          <cell r="A7259" t="str">
            <v>MSW</v>
          </cell>
          <cell r="D7259">
            <v>6</v>
          </cell>
          <cell r="G7259">
            <v>4.34</v>
          </cell>
          <cell r="J7259">
            <v>25</v>
          </cell>
          <cell r="L7259" t="str">
            <v>RO</v>
          </cell>
        </row>
        <row r="7260">
          <cell r="A7260" t="str">
            <v>MSW</v>
          </cell>
          <cell r="D7260">
            <v>6</v>
          </cell>
          <cell r="G7260">
            <v>4.3600000000000003</v>
          </cell>
          <cell r="J7260">
            <v>25</v>
          </cell>
          <cell r="L7260" t="str">
            <v>RO</v>
          </cell>
        </row>
        <row r="7261">
          <cell r="A7261" t="str">
            <v>MSW</v>
          </cell>
          <cell r="D7261">
            <v>6</v>
          </cell>
          <cell r="G7261">
            <v>4.46</v>
          </cell>
          <cell r="J7261">
            <v>25</v>
          </cell>
          <cell r="L7261" t="str">
            <v>RO</v>
          </cell>
        </row>
        <row r="7262">
          <cell r="A7262" t="str">
            <v>MSW</v>
          </cell>
          <cell r="D7262">
            <v>6</v>
          </cell>
          <cell r="G7262">
            <v>5.09</v>
          </cell>
          <cell r="J7262">
            <v>25</v>
          </cell>
          <cell r="L7262" t="str">
            <v>RO</v>
          </cell>
        </row>
        <row r="7263">
          <cell r="A7263" t="str">
            <v>MSW</v>
          </cell>
          <cell r="D7263">
            <v>7</v>
          </cell>
          <cell r="G7263">
            <v>4.4000000000000004</v>
          </cell>
          <cell r="J7263">
            <v>25</v>
          </cell>
          <cell r="L7263" t="str">
            <v>RO</v>
          </cell>
        </row>
        <row r="7264">
          <cell r="A7264" t="str">
            <v>MSW</v>
          </cell>
          <cell r="D7264">
            <v>7</v>
          </cell>
          <cell r="G7264">
            <v>5.81</v>
          </cell>
          <cell r="J7264">
            <v>25</v>
          </cell>
          <cell r="L7264" t="str">
            <v>RO</v>
          </cell>
        </row>
        <row r="7265">
          <cell r="A7265" t="str">
            <v>MSW</v>
          </cell>
          <cell r="D7265">
            <v>7</v>
          </cell>
          <cell r="G7265">
            <v>4.5</v>
          </cell>
          <cell r="J7265">
            <v>25</v>
          </cell>
          <cell r="L7265" t="str">
            <v>RO</v>
          </cell>
        </row>
        <row r="7266">
          <cell r="A7266" t="str">
            <v>MSW</v>
          </cell>
          <cell r="D7266">
            <v>7</v>
          </cell>
          <cell r="G7266">
            <v>5.33</v>
          </cell>
          <cell r="J7266">
            <v>25</v>
          </cell>
          <cell r="L7266" t="str">
            <v>RO</v>
          </cell>
        </row>
        <row r="7267">
          <cell r="A7267" t="str">
            <v>MSW</v>
          </cell>
          <cell r="D7267">
            <v>7</v>
          </cell>
          <cell r="G7267">
            <v>4.33</v>
          </cell>
          <cell r="J7267">
            <v>25</v>
          </cell>
          <cell r="L7267" t="str">
            <v>RO</v>
          </cell>
        </row>
        <row r="7268">
          <cell r="A7268" t="str">
            <v>MSW</v>
          </cell>
          <cell r="D7268">
            <v>8</v>
          </cell>
          <cell r="G7268">
            <v>4.83</v>
          </cell>
          <cell r="J7268">
            <v>25</v>
          </cell>
          <cell r="L7268" t="str">
            <v>RO</v>
          </cell>
        </row>
        <row r="7269">
          <cell r="A7269" t="str">
            <v>MSW</v>
          </cell>
          <cell r="D7269">
            <v>8</v>
          </cell>
          <cell r="G7269">
            <v>5.7</v>
          </cell>
          <cell r="J7269">
            <v>25</v>
          </cell>
          <cell r="L7269" t="str">
            <v>RO</v>
          </cell>
        </row>
        <row r="7270">
          <cell r="A7270" t="str">
            <v>MSW</v>
          </cell>
          <cell r="D7270">
            <v>8</v>
          </cell>
          <cell r="G7270">
            <v>5.46</v>
          </cell>
          <cell r="J7270">
            <v>25</v>
          </cell>
          <cell r="L7270" t="str">
            <v>RO</v>
          </cell>
        </row>
        <row r="7271">
          <cell r="A7271" t="str">
            <v>MSW</v>
          </cell>
          <cell r="D7271">
            <v>8</v>
          </cell>
          <cell r="G7271">
            <v>4.88</v>
          </cell>
          <cell r="J7271">
            <v>25</v>
          </cell>
          <cell r="L7271" t="str">
            <v>RO</v>
          </cell>
        </row>
        <row r="7272">
          <cell r="A7272" t="str">
            <v>MSW</v>
          </cell>
          <cell r="D7272">
            <v>9</v>
          </cell>
          <cell r="G7272">
            <v>5.29</v>
          </cell>
          <cell r="J7272">
            <v>25</v>
          </cell>
          <cell r="L7272" t="str">
            <v>RO</v>
          </cell>
        </row>
        <row r="7273">
          <cell r="A7273" t="str">
            <v>MSW</v>
          </cell>
          <cell r="D7273">
            <v>9</v>
          </cell>
          <cell r="G7273">
            <v>5.36</v>
          </cell>
          <cell r="J7273">
            <v>25</v>
          </cell>
          <cell r="L7273" t="str">
            <v>RO</v>
          </cell>
        </row>
        <row r="7274">
          <cell r="A7274" t="str">
            <v>MSW</v>
          </cell>
          <cell r="D7274">
            <v>9</v>
          </cell>
          <cell r="G7274">
            <v>5.16</v>
          </cell>
          <cell r="J7274">
            <v>25</v>
          </cell>
          <cell r="L7274" t="str">
            <v>RO</v>
          </cell>
        </row>
        <row r="7275">
          <cell r="A7275" t="str">
            <v>MSW</v>
          </cell>
          <cell r="D7275">
            <v>9</v>
          </cell>
          <cell r="G7275">
            <v>4.3600000000000003</v>
          </cell>
          <cell r="J7275">
            <v>25</v>
          </cell>
          <cell r="L7275" t="str">
            <v>RO</v>
          </cell>
        </row>
        <row r="7276">
          <cell r="A7276" t="str">
            <v>MSW</v>
          </cell>
          <cell r="D7276">
            <v>9</v>
          </cell>
          <cell r="G7276">
            <v>4.45</v>
          </cell>
          <cell r="J7276">
            <v>25</v>
          </cell>
          <cell r="L7276" t="str">
            <v>RO</v>
          </cell>
        </row>
        <row r="7277">
          <cell r="A7277" t="str">
            <v>MSW</v>
          </cell>
          <cell r="D7277">
            <v>10</v>
          </cell>
          <cell r="G7277">
            <v>4.0599999999999996</v>
          </cell>
          <cell r="J7277">
            <v>25</v>
          </cell>
          <cell r="L7277" t="str">
            <v>RO</v>
          </cell>
        </row>
        <row r="7278">
          <cell r="A7278" t="str">
            <v>MSW</v>
          </cell>
          <cell r="D7278">
            <v>10</v>
          </cell>
          <cell r="G7278">
            <v>4.13</v>
          </cell>
          <cell r="J7278">
            <v>25</v>
          </cell>
          <cell r="L7278" t="str">
            <v>RO</v>
          </cell>
        </row>
        <row r="7279">
          <cell r="A7279" t="str">
            <v>MSW</v>
          </cell>
          <cell r="D7279">
            <v>10</v>
          </cell>
          <cell r="G7279">
            <v>4.26</v>
          </cell>
          <cell r="J7279">
            <v>25</v>
          </cell>
          <cell r="L7279" t="str">
            <v>RO</v>
          </cell>
        </row>
        <row r="7280">
          <cell r="A7280" t="str">
            <v>MSW</v>
          </cell>
          <cell r="D7280">
            <v>10</v>
          </cell>
          <cell r="G7280">
            <v>4.08</v>
          </cell>
          <cell r="J7280">
            <v>25</v>
          </cell>
          <cell r="L7280" t="str">
            <v>RO</v>
          </cell>
        </row>
        <row r="7281">
          <cell r="A7281" t="str">
            <v>MSW</v>
          </cell>
          <cell r="D7281">
            <v>11</v>
          </cell>
          <cell r="G7281">
            <v>4.49</v>
          </cell>
          <cell r="J7281">
            <v>25</v>
          </cell>
          <cell r="L7281" t="str">
            <v>RO</v>
          </cell>
        </row>
        <row r="7282">
          <cell r="A7282" t="str">
            <v>MSW</v>
          </cell>
          <cell r="D7282">
            <v>11</v>
          </cell>
          <cell r="G7282">
            <v>1.83</v>
          </cell>
          <cell r="J7282">
            <v>25</v>
          </cell>
          <cell r="L7282" t="str">
            <v>RO</v>
          </cell>
        </row>
        <row r="7283">
          <cell r="A7283" t="str">
            <v>MSW</v>
          </cell>
          <cell r="D7283">
            <v>11</v>
          </cell>
          <cell r="G7283">
            <v>4.3099999999999996</v>
          </cell>
          <cell r="J7283">
            <v>25</v>
          </cell>
          <cell r="L7283" t="str">
            <v>RO</v>
          </cell>
        </row>
        <row r="7284">
          <cell r="A7284" t="str">
            <v>MSW</v>
          </cell>
          <cell r="D7284">
            <v>11</v>
          </cell>
          <cell r="G7284">
            <v>4.2699999999999996</v>
          </cell>
          <cell r="J7284">
            <v>25</v>
          </cell>
          <cell r="L7284" t="str">
            <v>RO</v>
          </cell>
        </row>
        <row r="7285">
          <cell r="A7285" t="str">
            <v>MSW</v>
          </cell>
          <cell r="D7285">
            <v>12</v>
          </cell>
          <cell r="G7285">
            <v>4.7300000000000004</v>
          </cell>
          <cell r="J7285">
            <v>25</v>
          </cell>
          <cell r="L7285" t="str">
            <v>RO</v>
          </cell>
        </row>
        <row r="7286">
          <cell r="A7286" t="str">
            <v>MSW</v>
          </cell>
          <cell r="D7286">
            <v>12</v>
          </cell>
          <cell r="G7286">
            <v>4.63</v>
          </cell>
          <cell r="J7286">
            <v>25</v>
          </cell>
          <cell r="L7286" t="str">
            <v>RO</v>
          </cell>
        </row>
        <row r="7287">
          <cell r="A7287" t="str">
            <v>MSW</v>
          </cell>
          <cell r="D7287">
            <v>12</v>
          </cell>
          <cell r="G7287">
            <v>4.5599999999999996</v>
          </cell>
          <cell r="J7287">
            <v>25</v>
          </cell>
          <cell r="L7287" t="str">
            <v>RO</v>
          </cell>
        </row>
        <row r="7288">
          <cell r="A7288" t="str">
            <v>MSW</v>
          </cell>
          <cell r="D7288">
            <v>12</v>
          </cell>
          <cell r="G7288">
            <v>4.92</v>
          </cell>
          <cell r="J7288">
            <v>25</v>
          </cell>
          <cell r="L7288" t="str">
            <v>RO</v>
          </cell>
        </row>
        <row r="7289">
          <cell r="A7289" t="str">
            <v>MSW</v>
          </cell>
          <cell r="D7289">
            <v>12</v>
          </cell>
          <cell r="G7289">
            <v>3.17</v>
          </cell>
          <cell r="J7289">
            <v>25</v>
          </cell>
          <cell r="L7289" t="str">
            <v>RO</v>
          </cell>
        </row>
        <row r="7290">
          <cell r="A7290" t="str">
            <v>RCY</v>
          </cell>
          <cell r="D7290">
            <v>1</v>
          </cell>
          <cell r="G7290">
            <v>2.4900000000000002</v>
          </cell>
          <cell r="J7290">
            <v>72</v>
          </cell>
          <cell r="L7290" t="str">
            <v>IR</v>
          </cell>
        </row>
        <row r="7291">
          <cell r="A7291" t="str">
            <v>RCY</v>
          </cell>
          <cell r="D7291">
            <v>1</v>
          </cell>
          <cell r="G7291">
            <v>8.14</v>
          </cell>
          <cell r="J7291" t="str">
            <v>7B</v>
          </cell>
          <cell r="L7291" t="str">
            <v>IR</v>
          </cell>
        </row>
        <row r="7292">
          <cell r="A7292" t="str">
            <v>RCY</v>
          </cell>
          <cell r="D7292">
            <v>1</v>
          </cell>
          <cell r="G7292">
            <v>6.82</v>
          </cell>
          <cell r="J7292" t="str">
            <v>7B</v>
          </cell>
          <cell r="L7292" t="str">
            <v>IR</v>
          </cell>
        </row>
        <row r="7293">
          <cell r="A7293" t="str">
            <v>RCY</v>
          </cell>
          <cell r="D7293">
            <v>1</v>
          </cell>
          <cell r="G7293">
            <v>3.99</v>
          </cell>
          <cell r="J7293" t="str">
            <v>7B</v>
          </cell>
          <cell r="L7293" t="str">
            <v>IR</v>
          </cell>
        </row>
        <row r="7294">
          <cell r="A7294" t="str">
            <v>RCY</v>
          </cell>
          <cell r="D7294">
            <v>1</v>
          </cell>
          <cell r="G7294">
            <v>3.7</v>
          </cell>
          <cell r="J7294" t="str">
            <v>7B</v>
          </cell>
          <cell r="L7294" t="str">
            <v>IR</v>
          </cell>
        </row>
        <row r="7295">
          <cell r="A7295" t="str">
            <v>RCY</v>
          </cell>
          <cell r="D7295">
            <v>2</v>
          </cell>
          <cell r="G7295">
            <v>2.36</v>
          </cell>
          <cell r="J7295" t="str">
            <v>7B</v>
          </cell>
          <cell r="L7295" t="str">
            <v>IR</v>
          </cell>
        </row>
        <row r="7296">
          <cell r="A7296" t="str">
            <v>RCY</v>
          </cell>
          <cell r="D7296">
            <v>2</v>
          </cell>
          <cell r="G7296">
            <v>6.01</v>
          </cell>
          <cell r="J7296" t="str">
            <v>7B</v>
          </cell>
          <cell r="L7296" t="str">
            <v>IR</v>
          </cell>
        </row>
        <row r="7297">
          <cell r="A7297" t="str">
            <v>RCY</v>
          </cell>
          <cell r="D7297">
            <v>2</v>
          </cell>
          <cell r="G7297">
            <v>5.64</v>
          </cell>
          <cell r="J7297" t="str">
            <v>7B</v>
          </cell>
          <cell r="L7297" t="str">
            <v>IR</v>
          </cell>
        </row>
        <row r="7298">
          <cell r="A7298" t="str">
            <v>RCY</v>
          </cell>
          <cell r="D7298">
            <v>2</v>
          </cell>
          <cell r="G7298">
            <v>1.27</v>
          </cell>
          <cell r="J7298" t="str">
            <v>7B</v>
          </cell>
          <cell r="L7298" t="str">
            <v>IR</v>
          </cell>
        </row>
        <row r="7299">
          <cell r="A7299" t="str">
            <v>RCY</v>
          </cell>
          <cell r="D7299">
            <v>3</v>
          </cell>
          <cell r="G7299">
            <v>0.9</v>
          </cell>
          <cell r="J7299" t="str">
            <v>7B</v>
          </cell>
          <cell r="L7299" t="str">
            <v>IR</v>
          </cell>
        </row>
        <row r="7300">
          <cell r="A7300" t="str">
            <v>RCY</v>
          </cell>
          <cell r="D7300">
            <v>3</v>
          </cell>
          <cell r="G7300">
            <v>1.94</v>
          </cell>
          <cell r="J7300" t="str">
            <v>7B</v>
          </cell>
          <cell r="L7300" t="str">
            <v>IR</v>
          </cell>
        </row>
        <row r="7301">
          <cell r="A7301" t="str">
            <v>RCY</v>
          </cell>
          <cell r="D7301">
            <v>3</v>
          </cell>
          <cell r="G7301">
            <v>4.41</v>
          </cell>
          <cell r="J7301" t="str">
            <v>7B</v>
          </cell>
          <cell r="L7301" t="str">
            <v>IR</v>
          </cell>
        </row>
        <row r="7302">
          <cell r="A7302" t="str">
            <v>RCY</v>
          </cell>
          <cell r="D7302">
            <v>3</v>
          </cell>
          <cell r="G7302">
            <v>2.87</v>
          </cell>
          <cell r="J7302" t="str">
            <v>7B</v>
          </cell>
          <cell r="L7302" t="str">
            <v>IR</v>
          </cell>
        </row>
        <row r="7303">
          <cell r="A7303" t="str">
            <v>RCY</v>
          </cell>
          <cell r="D7303">
            <v>4</v>
          </cell>
          <cell r="G7303">
            <v>4.97</v>
          </cell>
          <cell r="J7303" t="str">
            <v>7B</v>
          </cell>
          <cell r="L7303" t="str">
            <v>IR</v>
          </cell>
        </row>
        <row r="7304">
          <cell r="A7304" t="str">
            <v>RCY</v>
          </cell>
          <cell r="D7304">
            <v>4</v>
          </cell>
          <cell r="G7304">
            <v>3.85</v>
          </cell>
          <cell r="J7304" t="str">
            <v>7B</v>
          </cell>
          <cell r="L7304" t="str">
            <v>IR</v>
          </cell>
        </row>
        <row r="7305">
          <cell r="A7305" t="str">
            <v>RCY</v>
          </cell>
          <cell r="D7305">
            <v>4</v>
          </cell>
          <cell r="G7305">
            <v>5.69</v>
          </cell>
          <cell r="J7305" t="str">
            <v>7B</v>
          </cell>
          <cell r="L7305" t="str">
            <v>IR</v>
          </cell>
        </row>
        <row r="7306">
          <cell r="A7306" t="str">
            <v>RCY</v>
          </cell>
          <cell r="D7306">
            <v>4</v>
          </cell>
          <cell r="G7306">
            <v>3.11</v>
          </cell>
          <cell r="J7306" t="str">
            <v>7B</v>
          </cell>
          <cell r="L7306" t="str">
            <v>IR</v>
          </cell>
        </row>
        <row r="7307">
          <cell r="A7307" t="str">
            <v>RCY</v>
          </cell>
          <cell r="D7307">
            <v>4</v>
          </cell>
          <cell r="G7307">
            <v>4.16</v>
          </cell>
          <cell r="J7307" t="str">
            <v>7B</v>
          </cell>
          <cell r="L7307" t="str">
            <v>IR</v>
          </cell>
        </row>
        <row r="7308">
          <cell r="A7308" t="str">
            <v>RCY</v>
          </cell>
          <cell r="D7308">
            <v>4</v>
          </cell>
          <cell r="G7308">
            <v>2.56</v>
          </cell>
          <cell r="J7308" t="str">
            <v>7B</v>
          </cell>
          <cell r="L7308" t="str">
            <v>IR</v>
          </cell>
        </row>
        <row r="7309">
          <cell r="A7309" t="str">
            <v>RCY</v>
          </cell>
          <cell r="D7309">
            <v>4</v>
          </cell>
          <cell r="G7309">
            <v>4.84</v>
          </cell>
          <cell r="J7309" t="str">
            <v>7B</v>
          </cell>
          <cell r="L7309" t="str">
            <v>IR</v>
          </cell>
        </row>
        <row r="7310">
          <cell r="A7310" t="str">
            <v>RCY</v>
          </cell>
          <cell r="D7310">
            <v>5</v>
          </cell>
          <cell r="G7310">
            <v>3.01</v>
          </cell>
          <cell r="J7310" t="str">
            <v>7B</v>
          </cell>
          <cell r="L7310" t="str">
            <v>IR</v>
          </cell>
        </row>
        <row r="7311">
          <cell r="A7311" t="str">
            <v>RCY</v>
          </cell>
          <cell r="D7311">
            <v>5</v>
          </cell>
          <cell r="G7311">
            <v>2.86</v>
          </cell>
          <cell r="J7311" t="str">
            <v>7B</v>
          </cell>
          <cell r="L7311" t="str">
            <v>IR</v>
          </cell>
        </row>
        <row r="7312">
          <cell r="A7312" t="str">
            <v>RCY</v>
          </cell>
          <cell r="D7312">
            <v>5</v>
          </cell>
          <cell r="G7312">
            <v>3.51</v>
          </cell>
          <cell r="J7312" t="str">
            <v>7B</v>
          </cell>
          <cell r="L7312" t="str">
            <v>IR</v>
          </cell>
        </row>
        <row r="7313">
          <cell r="A7313" t="str">
            <v>RCY</v>
          </cell>
          <cell r="D7313">
            <v>5</v>
          </cell>
          <cell r="G7313">
            <v>5.78</v>
          </cell>
          <cell r="J7313" t="str">
            <v>7B</v>
          </cell>
          <cell r="L7313" t="str">
            <v>IR</v>
          </cell>
        </row>
        <row r="7314">
          <cell r="A7314" t="str">
            <v>RCY</v>
          </cell>
          <cell r="D7314">
            <v>5</v>
          </cell>
          <cell r="G7314">
            <v>2.3199999999999998</v>
          </cell>
          <cell r="J7314" t="str">
            <v>7B</v>
          </cell>
          <cell r="L7314" t="str">
            <v>IR</v>
          </cell>
        </row>
        <row r="7315">
          <cell r="A7315" t="str">
            <v>RCY</v>
          </cell>
          <cell r="D7315">
            <v>5</v>
          </cell>
          <cell r="G7315">
            <v>3.4</v>
          </cell>
          <cell r="J7315" t="str">
            <v>7B</v>
          </cell>
          <cell r="L7315" t="str">
            <v>IR</v>
          </cell>
        </row>
        <row r="7316">
          <cell r="A7316" t="str">
            <v>RCY</v>
          </cell>
          <cell r="D7316">
            <v>5</v>
          </cell>
          <cell r="G7316">
            <v>1.19</v>
          </cell>
          <cell r="J7316" t="str">
            <v>7B</v>
          </cell>
          <cell r="L7316" t="str">
            <v>IR</v>
          </cell>
        </row>
        <row r="7317">
          <cell r="A7317" t="str">
            <v>RCY</v>
          </cell>
          <cell r="D7317">
            <v>5</v>
          </cell>
          <cell r="G7317">
            <v>1.42</v>
          </cell>
          <cell r="J7317" t="str">
            <v>7B</v>
          </cell>
          <cell r="L7317" t="str">
            <v>IR</v>
          </cell>
        </row>
        <row r="7318">
          <cell r="A7318" t="str">
            <v>RCY</v>
          </cell>
          <cell r="D7318">
            <v>6</v>
          </cell>
          <cell r="G7318">
            <v>3.51</v>
          </cell>
          <cell r="J7318" t="str">
            <v>7B</v>
          </cell>
          <cell r="L7318" t="str">
            <v>IR</v>
          </cell>
        </row>
        <row r="7319">
          <cell r="A7319" t="str">
            <v>RCY</v>
          </cell>
          <cell r="D7319">
            <v>6</v>
          </cell>
          <cell r="G7319">
            <v>2.62</v>
          </cell>
          <cell r="J7319" t="str">
            <v>7B</v>
          </cell>
          <cell r="L7319" t="str">
            <v>IR</v>
          </cell>
        </row>
        <row r="7320">
          <cell r="A7320" t="str">
            <v>RCY</v>
          </cell>
          <cell r="D7320">
            <v>6</v>
          </cell>
          <cell r="G7320">
            <v>1.53</v>
          </cell>
          <cell r="J7320" t="str">
            <v>7B</v>
          </cell>
          <cell r="L7320" t="str">
            <v>IR</v>
          </cell>
        </row>
        <row r="7321">
          <cell r="A7321" t="str">
            <v>RCY</v>
          </cell>
          <cell r="D7321">
            <v>6</v>
          </cell>
          <cell r="G7321">
            <v>2.25</v>
          </cell>
          <cell r="J7321" t="str">
            <v>7B</v>
          </cell>
          <cell r="L7321" t="str">
            <v>IR</v>
          </cell>
        </row>
        <row r="7322">
          <cell r="A7322" t="str">
            <v>RCY</v>
          </cell>
          <cell r="D7322">
            <v>6</v>
          </cell>
          <cell r="G7322">
            <v>1.97</v>
          </cell>
          <cell r="J7322" t="str">
            <v>7B</v>
          </cell>
          <cell r="L7322" t="str">
            <v>IR</v>
          </cell>
        </row>
        <row r="7323">
          <cell r="A7323" t="str">
            <v>RCY</v>
          </cell>
          <cell r="D7323">
            <v>6</v>
          </cell>
          <cell r="G7323">
            <v>2.5499999999999998</v>
          </cell>
          <cell r="J7323" t="str">
            <v>7B</v>
          </cell>
          <cell r="L7323" t="str">
            <v>IR</v>
          </cell>
        </row>
        <row r="7324">
          <cell r="A7324" t="str">
            <v>RCY</v>
          </cell>
          <cell r="D7324">
            <v>6</v>
          </cell>
          <cell r="G7324">
            <v>3.05</v>
          </cell>
          <cell r="J7324" t="str">
            <v>7B</v>
          </cell>
          <cell r="L7324" t="str">
            <v>IR</v>
          </cell>
        </row>
        <row r="7325">
          <cell r="A7325" t="str">
            <v>RCY</v>
          </cell>
          <cell r="D7325">
            <v>6</v>
          </cell>
          <cell r="G7325">
            <v>1.1299999999999999</v>
          </cell>
          <cell r="J7325" t="str">
            <v>7B</v>
          </cell>
          <cell r="L7325" t="str">
            <v>IR</v>
          </cell>
        </row>
        <row r="7326">
          <cell r="A7326" t="str">
            <v>RCY</v>
          </cell>
          <cell r="D7326">
            <v>6</v>
          </cell>
          <cell r="G7326">
            <v>2.0699999999999998</v>
          </cell>
          <cell r="J7326" t="str">
            <v>7B</v>
          </cell>
          <cell r="L7326" t="str">
            <v>IR</v>
          </cell>
        </row>
        <row r="7327">
          <cell r="A7327" t="str">
            <v>RCY</v>
          </cell>
          <cell r="D7327">
            <v>6</v>
          </cell>
          <cell r="G7327">
            <v>1.1599999999999999</v>
          </cell>
          <cell r="J7327" t="str">
            <v>7B</v>
          </cell>
          <cell r="L7327" t="str">
            <v>IR</v>
          </cell>
        </row>
        <row r="7328">
          <cell r="A7328" t="str">
            <v>RCY</v>
          </cell>
          <cell r="D7328">
            <v>6</v>
          </cell>
          <cell r="G7328">
            <v>2.0299999999999998</v>
          </cell>
          <cell r="J7328" t="str">
            <v>7B</v>
          </cell>
          <cell r="L7328" t="str">
            <v>IR</v>
          </cell>
        </row>
        <row r="7329">
          <cell r="A7329" t="str">
            <v>RCY</v>
          </cell>
          <cell r="D7329">
            <v>6</v>
          </cell>
          <cell r="G7329">
            <v>1.78</v>
          </cell>
          <cell r="J7329" t="str">
            <v>7B</v>
          </cell>
          <cell r="L7329" t="str">
            <v>IR</v>
          </cell>
        </row>
        <row r="7330">
          <cell r="A7330" t="str">
            <v>RCY</v>
          </cell>
          <cell r="D7330">
            <v>6</v>
          </cell>
          <cell r="G7330">
            <v>0.84</v>
          </cell>
          <cell r="J7330" t="str">
            <v>7B</v>
          </cell>
          <cell r="L7330" t="str">
            <v>IR</v>
          </cell>
        </row>
        <row r="7331">
          <cell r="A7331" t="str">
            <v>RCY</v>
          </cell>
          <cell r="D7331">
            <v>7</v>
          </cell>
          <cell r="G7331">
            <v>0.94</v>
          </cell>
          <cell r="J7331" t="str">
            <v>7B</v>
          </cell>
          <cell r="L7331" t="str">
            <v>IR</v>
          </cell>
        </row>
        <row r="7332">
          <cell r="A7332" t="str">
            <v>RCY</v>
          </cell>
          <cell r="D7332">
            <v>7</v>
          </cell>
          <cell r="G7332">
            <v>1.1200000000000001</v>
          </cell>
          <cell r="J7332" t="str">
            <v>7B</v>
          </cell>
          <cell r="L7332" t="str">
            <v>IR</v>
          </cell>
        </row>
        <row r="7333">
          <cell r="A7333" t="str">
            <v>RCY</v>
          </cell>
          <cell r="D7333">
            <v>7</v>
          </cell>
          <cell r="G7333">
            <v>0.88</v>
          </cell>
          <cell r="J7333" t="str">
            <v>7B</v>
          </cell>
          <cell r="L7333" t="str">
            <v>IR</v>
          </cell>
        </row>
        <row r="7334">
          <cell r="A7334" t="str">
            <v>RCY</v>
          </cell>
          <cell r="D7334">
            <v>7</v>
          </cell>
          <cell r="G7334">
            <v>1.93</v>
          </cell>
          <cell r="J7334" t="str">
            <v>7B</v>
          </cell>
          <cell r="L7334" t="str">
            <v>IR</v>
          </cell>
        </row>
        <row r="7335">
          <cell r="A7335" t="str">
            <v>RCY</v>
          </cell>
          <cell r="D7335">
            <v>7</v>
          </cell>
          <cell r="G7335">
            <v>1.63</v>
          </cell>
          <cell r="J7335" t="str">
            <v>7B</v>
          </cell>
          <cell r="L7335" t="str">
            <v>IR</v>
          </cell>
        </row>
        <row r="7336">
          <cell r="A7336" t="str">
            <v>RCY</v>
          </cell>
          <cell r="D7336">
            <v>7</v>
          </cell>
          <cell r="G7336">
            <v>1.17</v>
          </cell>
          <cell r="J7336" t="str">
            <v>7B</v>
          </cell>
          <cell r="L7336" t="str">
            <v>IR</v>
          </cell>
        </row>
        <row r="7337">
          <cell r="A7337" t="str">
            <v>RCY</v>
          </cell>
          <cell r="D7337">
            <v>7</v>
          </cell>
          <cell r="G7337">
            <v>1.41</v>
          </cell>
          <cell r="J7337" t="str">
            <v>7B</v>
          </cell>
          <cell r="L7337" t="str">
            <v>IR</v>
          </cell>
        </row>
        <row r="7338">
          <cell r="A7338" t="str">
            <v>RCY</v>
          </cell>
          <cell r="D7338">
            <v>7</v>
          </cell>
          <cell r="G7338">
            <v>2.7</v>
          </cell>
          <cell r="J7338" t="str">
            <v>7B</v>
          </cell>
          <cell r="L7338" t="str">
            <v>IR</v>
          </cell>
        </row>
        <row r="7339">
          <cell r="A7339" t="str">
            <v>RCY</v>
          </cell>
          <cell r="D7339">
            <v>7</v>
          </cell>
          <cell r="G7339">
            <v>1.95</v>
          </cell>
          <cell r="J7339" t="str">
            <v>7B</v>
          </cell>
          <cell r="L7339" t="str">
            <v>IR</v>
          </cell>
        </row>
        <row r="7340">
          <cell r="A7340" t="str">
            <v>RCY</v>
          </cell>
          <cell r="D7340">
            <v>1</v>
          </cell>
          <cell r="G7340">
            <v>0.8</v>
          </cell>
          <cell r="J7340" t="str">
            <v>7B</v>
          </cell>
          <cell r="L7340" t="str">
            <v>IR</v>
          </cell>
        </row>
        <row r="7341">
          <cell r="A7341" t="str">
            <v>RCY</v>
          </cell>
          <cell r="D7341">
            <v>1</v>
          </cell>
          <cell r="G7341">
            <v>1.06</v>
          </cell>
          <cell r="J7341" t="str">
            <v>7B</v>
          </cell>
          <cell r="L7341" t="str">
            <v>IR</v>
          </cell>
        </row>
        <row r="7342">
          <cell r="A7342" t="str">
            <v>RCY</v>
          </cell>
          <cell r="D7342">
            <v>3</v>
          </cell>
          <cell r="G7342">
            <v>6.01</v>
          </cell>
          <cell r="J7342" t="str">
            <v>7B</v>
          </cell>
          <cell r="L7342" t="str">
            <v>IR</v>
          </cell>
        </row>
        <row r="7343">
          <cell r="A7343" t="str">
            <v>RCY</v>
          </cell>
          <cell r="D7343">
            <v>9</v>
          </cell>
          <cell r="G7343">
            <v>2.89</v>
          </cell>
          <cell r="J7343" t="str">
            <v>7B</v>
          </cell>
          <cell r="L7343" t="str">
            <v>IR</v>
          </cell>
        </row>
        <row r="7344">
          <cell r="A7344" t="str">
            <v>RCY</v>
          </cell>
          <cell r="D7344">
            <v>9</v>
          </cell>
          <cell r="G7344">
            <v>2.89</v>
          </cell>
          <cell r="J7344" t="str">
            <v>7B</v>
          </cell>
          <cell r="L7344" t="str">
            <v>IR</v>
          </cell>
        </row>
        <row r="7345">
          <cell r="A7345" t="str">
            <v>RCY</v>
          </cell>
          <cell r="D7345">
            <v>9</v>
          </cell>
          <cell r="G7345">
            <v>4.3499999999999996</v>
          </cell>
          <cell r="J7345" t="str">
            <v>7B</v>
          </cell>
          <cell r="L7345" t="str">
            <v>IR</v>
          </cell>
        </row>
        <row r="7346">
          <cell r="A7346" t="str">
            <v>RCY</v>
          </cell>
          <cell r="D7346">
            <v>9</v>
          </cell>
          <cell r="G7346">
            <v>0.46</v>
          </cell>
          <cell r="J7346" t="str">
            <v>7B</v>
          </cell>
          <cell r="L7346" t="str">
            <v>IR</v>
          </cell>
        </row>
        <row r="7347">
          <cell r="A7347" t="str">
            <v>RCY</v>
          </cell>
          <cell r="D7347">
            <v>9</v>
          </cell>
          <cell r="G7347">
            <v>4.28</v>
          </cell>
          <cell r="J7347" t="str">
            <v>7B</v>
          </cell>
          <cell r="L7347" t="str">
            <v>IR</v>
          </cell>
        </row>
        <row r="7348">
          <cell r="A7348" t="str">
            <v>RCY</v>
          </cell>
          <cell r="D7348">
            <v>10</v>
          </cell>
          <cell r="G7348">
            <v>1.89</v>
          </cell>
          <cell r="J7348" t="str">
            <v>7B</v>
          </cell>
          <cell r="L7348" t="str">
            <v>IR</v>
          </cell>
        </row>
        <row r="7349">
          <cell r="A7349" t="str">
            <v>MSW</v>
          </cell>
          <cell r="D7349">
            <v>6</v>
          </cell>
          <cell r="G7349">
            <v>1.93</v>
          </cell>
          <cell r="J7349">
            <v>25</v>
          </cell>
          <cell r="L7349" t="str">
            <v>RO</v>
          </cell>
        </row>
        <row r="7350">
          <cell r="A7350" t="str">
            <v>RCY</v>
          </cell>
          <cell r="D7350">
            <v>11</v>
          </cell>
          <cell r="G7350">
            <v>2.72</v>
          </cell>
          <cell r="J7350">
            <v>72</v>
          </cell>
          <cell r="L7350" t="str">
            <v>IR</v>
          </cell>
        </row>
        <row r="7351">
          <cell r="A7351" t="str">
            <v>RCY</v>
          </cell>
          <cell r="D7351">
            <v>11</v>
          </cell>
          <cell r="G7351">
            <v>2.54</v>
          </cell>
          <cell r="J7351">
            <v>72</v>
          </cell>
          <cell r="L7351" t="str">
            <v>IR</v>
          </cell>
        </row>
        <row r="7352">
          <cell r="A7352" t="str">
            <v>RCY</v>
          </cell>
          <cell r="D7352">
            <v>12</v>
          </cell>
          <cell r="G7352">
            <v>3.26</v>
          </cell>
          <cell r="J7352">
            <v>72</v>
          </cell>
          <cell r="L7352" t="str">
            <v>IR</v>
          </cell>
        </row>
        <row r="7353">
          <cell r="A7353" t="str">
            <v>RCY</v>
          </cell>
          <cell r="D7353">
            <v>2</v>
          </cell>
          <cell r="G7353">
            <v>1.08</v>
          </cell>
          <cell r="J7353" t="str">
            <v>7B</v>
          </cell>
          <cell r="L7353" t="str">
            <v>IR</v>
          </cell>
        </row>
        <row r="7354">
          <cell r="A7354" t="str">
            <v>RCY</v>
          </cell>
          <cell r="D7354">
            <v>2</v>
          </cell>
          <cell r="G7354">
            <v>5.28</v>
          </cell>
          <cell r="J7354" t="str">
            <v>7B</v>
          </cell>
          <cell r="L7354" t="str">
            <v>IR</v>
          </cell>
        </row>
        <row r="7355">
          <cell r="A7355" t="str">
            <v>RCY</v>
          </cell>
          <cell r="D7355">
            <v>3</v>
          </cell>
          <cell r="G7355">
            <v>8.08</v>
          </cell>
          <cell r="J7355" t="str">
            <v>7B</v>
          </cell>
          <cell r="L7355" t="str">
            <v>IR</v>
          </cell>
        </row>
        <row r="7356">
          <cell r="A7356" t="str">
            <v>RCY</v>
          </cell>
          <cell r="D7356">
            <v>4</v>
          </cell>
          <cell r="G7356">
            <v>5.07</v>
          </cell>
          <cell r="J7356" t="str">
            <v>7B</v>
          </cell>
          <cell r="L7356" t="str">
            <v>IR</v>
          </cell>
        </row>
        <row r="7357">
          <cell r="A7357" t="str">
            <v>RCY</v>
          </cell>
          <cell r="D7357">
            <v>4</v>
          </cell>
          <cell r="G7357">
            <v>10.46</v>
          </cell>
          <cell r="J7357" t="str">
            <v>7B</v>
          </cell>
          <cell r="L7357" t="str">
            <v>IR</v>
          </cell>
        </row>
        <row r="7358">
          <cell r="A7358" t="str">
            <v>RCY</v>
          </cell>
          <cell r="D7358">
            <v>5</v>
          </cell>
          <cell r="G7358">
            <v>2.89</v>
          </cell>
          <cell r="J7358" t="str">
            <v>7B</v>
          </cell>
          <cell r="L7358" t="str">
            <v>IR</v>
          </cell>
        </row>
        <row r="7359">
          <cell r="A7359" t="str">
            <v>RCY</v>
          </cell>
          <cell r="D7359">
            <v>5</v>
          </cell>
          <cell r="G7359">
            <v>2.72</v>
          </cell>
          <cell r="J7359" t="str">
            <v>7B</v>
          </cell>
          <cell r="L7359" t="str">
            <v>IR</v>
          </cell>
        </row>
        <row r="7360">
          <cell r="A7360" t="str">
            <v>RCY</v>
          </cell>
          <cell r="D7360">
            <v>2</v>
          </cell>
          <cell r="G7360">
            <v>4.8899999999999997</v>
          </cell>
          <cell r="J7360" t="str">
            <v>7B</v>
          </cell>
          <cell r="L7360" t="str">
            <v>IR</v>
          </cell>
        </row>
        <row r="7361">
          <cell r="A7361" t="str">
            <v>RCY</v>
          </cell>
          <cell r="D7361">
            <v>3</v>
          </cell>
          <cell r="G7361">
            <v>4.74</v>
          </cell>
          <cell r="J7361" t="str">
            <v>7B</v>
          </cell>
          <cell r="L7361" t="str">
            <v>IR</v>
          </cell>
        </row>
        <row r="7362">
          <cell r="A7362" t="str">
            <v>RCY</v>
          </cell>
          <cell r="D7362">
            <v>4</v>
          </cell>
          <cell r="G7362">
            <v>17.12</v>
          </cell>
          <cell r="J7362" t="str">
            <v>7B</v>
          </cell>
          <cell r="L7362" t="str">
            <v>IR</v>
          </cell>
        </row>
        <row r="7363">
          <cell r="A7363" t="str">
            <v>RCY</v>
          </cell>
          <cell r="D7363">
            <v>5</v>
          </cell>
          <cell r="G7363">
            <v>2.68</v>
          </cell>
          <cell r="J7363" t="str">
            <v>7B</v>
          </cell>
          <cell r="L7363" t="str">
            <v>IR</v>
          </cell>
        </row>
        <row r="7364">
          <cell r="A7364" t="str">
            <v>RCY</v>
          </cell>
          <cell r="D7364">
            <v>3</v>
          </cell>
          <cell r="G7364">
            <v>2.25</v>
          </cell>
          <cell r="J7364">
            <v>72</v>
          </cell>
          <cell r="L7364" t="str">
            <v>IR</v>
          </cell>
        </row>
        <row r="7365">
          <cell r="A7365" t="str">
            <v>RCY</v>
          </cell>
          <cell r="D7365">
            <v>3</v>
          </cell>
          <cell r="G7365">
            <v>1.44</v>
          </cell>
          <cell r="J7365">
            <v>72</v>
          </cell>
          <cell r="L7365" t="str">
            <v>IR</v>
          </cell>
        </row>
        <row r="7366">
          <cell r="A7366" t="str">
            <v>RCY</v>
          </cell>
          <cell r="D7366">
            <v>6</v>
          </cell>
          <cell r="G7366">
            <v>2.0299999999999998</v>
          </cell>
          <cell r="J7366">
            <v>72</v>
          </cell>
          <cell r="L7366" t="str">
            <v>IR</v>
          </cell>
        </row>
        <row r="7367">
          <cell r="A7367" t="str">
            <v>RCY</v>
          </cell>
          <cell r="D7367">
            <v>6</v>
          </cell>
          <cell r="G7367">
            <v>2.11</v>
          </cell>
          <cell r="J7367">
            <v>72</v>
          </cell>
          <cell r="L7367" t="str">
            <v>IR</v>
          </cell>
        </row>
        <row r="7368">
          <cell r="A7368" t="str">
            <v>RCY</v>
          </cell>
          <cell r="D7368">
            <v>7</v>
          </cell>
          <cell r="G7368">
            <v>1.94</v>
          </cell>
          <cell r="J7368">
            <v>72</v>
          </cell>
          <cell r="L7368" t="str">
            <v>IR</v>
          </cell>
        </row>
        <row r="7369">
          <cell r="A7369" t="str">
            <v>RCY</v>
          </cell>
          <cell r="D7369">
            <v>8</v>
          </cell>
          <cell r="G7369">
            <v>1.69</v>
          </cell>
          <cell r="J7369">
            <v>72</v>
          </cell>
          <cell r="L7369" t="str">
            <v>IR</v>
          </cell>
        </row>
        <row r="7370">
          <cell r="A7370" t="str">
            <v>RCY</v>
          </cell>
          <cell r="D7370">
            <v>9</v>
          </cell>
          <cell r="G7370">
            <v>1.52</v>
          </cell>
          <cell r="J7370">
            <v>72</v>
          </cell>
          <cell r="L7370" t="str">
            <v>IR</v>
          </cell>
        </row>
        <row r="7371">
          <cell r="A7371" t="str">
            <v>RCY</v>
          </cell>
          <cell r="D7371">
            <v>9</v>
          </cell>
          <cell r="G7371">
            <v>2.41</v>
          </cell>
          <cell r="J7371">
            <v>72</v>
          </cell>
          <cell r="L7371" t="str">
            <v>IR</v>
          </cell>
        </row>
        <row r="7372">
          <cell r="A7372" t="str">
            <v>RCY</v>
          </cell>
          <cell r="D7372">
            <v>10</v>
          </cell>
          <cell r="G7372">
            <v>1.39</v>
          </cell>
          <cell r="J7372">
            <v>72</v>
          </cell>
          <cell r="L7372" t="str">
            <v>IR</v>
          </cell>
        </row>
        <row r="7373">
          <cell r="A7373" t="str">
            <v>RCY</v>
          </cell>
          <cell r="D7373">
            <v>11</v>
          </cell>
          <cell r="G7373">
            <v>2.25</v>
          </cell>
          <cell r="J7373">
            <v>72</v>
          </cell>
          <cell r="L7373" t="str">
            <v>IR</v>
          </cell>
        </row>
        <row r="7374">
          <cell r="A7374" t="str">
            <v>RCY</v>
          </cell>
          <cell r="D7374">
            <v>11</v>
          </cell>
          <cell r="G7374">
            <v>2.13</v>
          </cell>
          <cell r="J7374">
            <v>72</v>
          </cell>
          <cell r="L7374" t="str">
            <v>IR</v>
          </cell>
        </row>
        <row r="7375">
          <cell r="A7375" t="str">
            <v>RCY</v>
          </cell>
          <cell r="D7375">
            <v>12</v>
          </cell>
          <cell r="G7375">
            <v>1.92</v>
          </cell>
          <cell r="J7375">
            <v>72</v>
          </cell>
          <cell r="L7375" t="str">
            <v>IR</v>
          </cell>
        </row>
        <row r="7376">
          <cell r="A7376" t="str">
            <v>MSW</v>
          </cell>
          <cell r="D7376">
            <v>1</v>
          </cell>
          <cell r="G7376">
            <v>1</v>
          </cell>
          <cell r="J7376">
            <v>25</v>
          </cell>
          <cell r="L7376" t="str">
            <v>RO</v>
          </cell>
        </row>
        <row r="7377">
          <cell r="A7377" t="str">
            <v>MSW</v>
          </cell>
          <cell r="D7377">
            <v>1</v>
          </cell>
          <cell r="G7377">
            <v>4.9400000000000004</v>
          </cell>
          <cell r="J7377">
            <v>25</v>
          </cell>
          <cell r="L7377" t="str">
            <v>RO</v>
          </cell>
        </row>
        <row r="7378">
          <cell r="A7378" t="str">
            <v>MSW</v>
          </cell>
          <cell r="D7378">
            <v>1</v>
          </cell>
          <cell r="G7378">
            <v>2.68</v>
          </cell>
          <cell r="J7378">
            <v>25</v>
          </cell>
          <cell r="L7378" t="str">
            <v>RO</v>
          </cell>
        </row>
        <row r="7379">
          <cell r="A7379" t="str">
            <v>MSW</v>
          </cell>
          <cell r="D7379">
            <v>2</v>
          </cell>
          <cell r="G7379">
            <v>1.76</v>
          </cell>
          <cell r="J7379">
            <v>25</v>
          </cell>
          <cell r="L7379" t="str">
            <v>RO</v>
          </cell>
        </row>
        <row r="7380">
          <cell r="A7380" t="str">
            <v>MSW</v>
          </cell>
          <cell r="D7380">
            <v>2</v>
          </cell>
          <cell r="G7380">
            <v>1.59</v>
          </cell>
          <cell r="J7380">
            <v>25</v>
          </cell>
          <cell r="L7380" t="str">
            <v>RO</v>
          </cell>
        </row>
        <row r="7381">
          <cell r="A7381" t="str">
            <v>MSW</v>
          </cell>
          <cell r="D7381">
            <v>2</v>
          </cell>
          <cell r="G7381">
            <v>1.45</v>
          </cell>
          <cell r="J7381">
            <v>25</v>
          </cell>
          <cell r="L7381" t="str">
            <v>RO</v>
          </cell>
        </row>
        <row r="7382">
          <cell r="A7382" t="str">
            <v>MSW</v>
          </cell>
          <cell r="D7382">
            <v>2</v>
          </cell>
          <cell r="G7382">
            <v>1.28</v>
          </cell>
          <cell r="J7382">
            <v>25</v>
          </cell>
          <cell r="L7382" t="str">
            <v>RO</v>
          </cell>
        </row>
        <row r="7383">
          <cell r="A7383" t="str">
            <v>RCY</v>
          </cell>
          <cell r="D7383">
            <v>3</v>
          </cell>
          <cell r="G7383">
            <v>1.28</v>
          </cell>
          <cell r="J7383">
            <v>25</v>
          </cell>
          <cell r="L7383" t="str">
            <v>RO</v>
          </cell>
        </row>
        <row r="7384">
          <cell r="A7384" t="str">
            <v>MSW</v>
          </cell>
          <cell r="D7384">
            <v>3</v>
          </cell>
          <cell r="G7384">
            <v>1.81</v>
          </cell>
          <cell r="J7384">
            <v>25</v>
          </cell>
          <cell r="L7384" t="str">
            <v>RO</v>
          </cell>
        </row>
        <row r="7385">
          <cell r="A7385" t="str">
            <v>MSW</v>
          </cell>
          <cell r="D7385">
            <v>3</v>
          </cell>
          <cell r="G7385">
            <v>1.07</v>
          </cell>
          <cell r="J7385">
            <v>25</v>
          </cell>
          <cell r="L7385" t="str">
            <v>RO</v>
          </cell>
        </row>
        <row r="7386">
          <cell r="A7386" t="str">
            <v>MSW</v>
          </cell>
          <cell r="D7386">
            <v>3</v>
          </cell>
          <cell r="G7386">
            <v>1.76</v>
          </cell>
          <cell r="J7386">
            <v>25</v>
          </cell>
          <cell r="L7386" t="str">
            <v>RO</v>
          </cell>
        </row>
        <row r="7387">
          <cell r="A7387" t="str">
            <v>RCY</v>
          </cell>
          <cell r="D7387">
            <v>3</v>
          </cell>
          <cell r="G7387">
            <v>2.12</v>
          </cell>
          <cell r="J7387">
            <v>25</v>
          </cell>
          <cell r="L7387" t="str">
            <v>RO</v>
          </cell>
        </row>
        <row r="7388">
          <cell r="A7388" t="str">
            <v>RCY</v>
          </cell>
          <cell r="D7388">
            <v>4</v>
          </cell>
          <cell r="G7388">
            <v>2.13</v>
          </cell>
          <cell r="J7388">
            <v>25</v>
          </cell>
          <cell r="L7388" t="str">
            <v>RO</v>
          </cell>
        </row>
        <row r="7389">
          <cell r="A7389" t="str">
            <v>MSW</v>
          </cell>
          <cell r="D7389">
            <v>4</v>
          </cell>
          <cell r="G7389">
            <v>2.13</v>
          </cell>
          <cell r="J7389">
            <v>25</v>
          </cell>
          <cell r="L7389" t="str">
            <v>RO</v>
          </cell>
        </row>
        <row r="7390">
          <cell r="A7390" t="str">
            <v>MSW</v>
          </cell>
          <cell r="D7390">
            <v>4</v>
          </cell>
          <cell r="G7390">
            <v>0.86</v>
          </cell>
          <cell r="J7390">
            <v>25</v>
          </cell>
          <cell r="L7390" t="str">
            <v>RO</v>
          </cell>
        </row>
        <row r="7391">
          <cell r="A7391" t="str">
            <v>MSW</v>
          </cell>
          <cell r="D7391">
            <v>4</v>
          </cell>
          <cell r="G7391">
            <v>1.68</v>
          </cell>
          <cell r="J7391">
            <v>25</v>
          </cell>
          <cell r="L7391" t="str">
            <v>RO</v>
          </cell>
        </row>
        <row r="7392">
          <cell r="A7392" t="str">
            <v>RCY</v>
          </cell>
          <cell r="D7392">
            <v>5</v>
          </cell>
          <cell r="G7392">
            <v>1.82</v>
          </cell>
          <cell r="J7392">
            <v>25</v>
          </cell>
          <cell r="L7392" t="str">
            <v>RO</v>
          </cell>
        </row>
        <row r="7393">
          <cell r="A7393" t="str">
            <v>MSW</v>
          </cell>
          <cell r="D7393">
            <v>5</v>
          </cell>
          <cell r="G7393">
            <v>2.09</v>
          </cell>
          <cell r="J7393">
            <v>25</v>
          </cell>
          <cell r="L7393" t="str">
            <v>RO</v>
          </cell>
        </row>
        <row r="7394">
          <cell r="A7394" t="str">
            <v>MSW</v>
          </cell>
          <cell r="D7394">
            <v>5</v>
          </cell>
          <cell r="G7394">
            <v>1.73</v>
          </cell>
          <cell r="J7394">
            <v>25</v>
          </cell>
          <cell r="L7394" t="str">
            <v>RO</v>
          </cell>
        </row>
        <row r="7395">
          <cell r="A7395" t="str">
            <v>RCY</v>
          </cell>
          <cell r="D7395">
            <v>5</v>
          </cell>
          <cell r="G7395">
            <v>3.74</v>
          </cell>
          <cell r="J7395">
            <v>25</v>
          </cell>
          <cell r="L7395" t="str">
            <v>RO</v>
          </cell>
        </row>
        <row r="7396">
          <cell r="A7396" t="str">
            <v>MSW</v>
          </cell>
          <cell r="D7396">
            <v>6</v>
          </cell>
          <cell r="G7396">
            <v>3.04</v>
          </cell>
          <cell r="J7396">
            <v>25</v>
          </cell>
          <cell r="L7396" t="str">
            <v>RO</v>
          </cell>
        </row>
        <row r="7397">
          <cell r="A7397" t="str">
            <v>RCY</v>
          </cell>
          <cell r="D7397">
            <v>6</v>
          </cell>
          <cell r="G7397">
            <v>2.36</v>
          </cell>
          <cell r="J7397">
            <v>25</v>
          </cell>
          <cell r="L7397" t="str">
            <v>RO</v>
          </cell>
        </row>
        <row r="7398">
          <cell r="A7398" t="str">
            <v>MSW</v>
          </cell>
          <cell r="D7398">
            <v>6</v>
          </cell>
          <cell r="G7398">
            <v>2.17</v>
          </cell>
          <cell r="J7398">
            <v>25</v>
          </cell>
          <cell r="L7398" t="str">
            <v>RO</v>
          </cell>
        </row>
        <row r="7399">
          <cell r="A7399" t="str">
            <v>RCY</v>
          </cell>
          <cell r="D7399">
            <v>6</v>
          </cell>
          <cell r="G7399">
            <v>3.39</v>
          </cell>
          <cell r="J7399">
            <v>25</v>
          </cell>
          <cell r="L7399" t="str">
            <v>RO</v>
          </cell>
        </row>
        <row r="7400">
          <cell r="A7400" t="str">
            <v>MSW</v>
          </cell>
          <cell r="D7400">
            <v>6</v>
          </cell>
          <cell r="G7400">
            <v>1.29</v>
          </cell>
          <cell r="J7400">
            <v>25</v>
          </cell>
          <cell r="L7400" t="str">
            <v>RO</v>
          </cell>
        </row>
        <row r="7401">
          <cell r="A7401" t="str">
            <v>MSW</v>
          </cell>
          <cell r="D7401">
            <v>7</v>
          </cell>
          <cell r="G7401">
            <v>1.62</v>
          </cell>
          <cell r="J7401">
            <v>25</v>
          </cell>
          <cell r="L7401" t="str">
            <v>RO</v>
          </cell>
        </row>
        <row r="7402">
          <cell r="A7402" t="str">
            <v>MSW</v>
          </cell>
          <cell r="D7402">
            <v>7</v>
          </cell>
          <cell r="G7402">
            <v>3.48</v>
          </cell>
          <cell r="J7402">
            <v>25</v>
          </cell>
          <cell r="L7402" t="str">
            <v>RO</v>
          </cell>
        </row>
        <row r="7403">
          <cell r="A7403" t="str">
            <v>RCY</v>
          </cell>
          <cell r="D7403">
            <v>7</v>
          </cell>
          <cell r="G7403">
            <v>1.04</v>
          </cell>
          <cell r="J7403">
            <v>25</v>
          </cell>
          <cell r="L7403" t="str">
            <v>RO</v>
          </cell>
        </row>
        <row r="7404">
          <cell r="A7404" t="str">
            <v>RCY</v>
          </cell>
          <cell r="D7404">
            <v>7</v>
          </cell>
          <cell r="G7404">
            <v>2.2000000000000002</v>
          </cell>
          <cell r="J7404">
            <v>25</v>
          </cell>
          <cell r="L7404" t="str">
            <v>RO</v>
          </cell>
        </row>
        <row r="7405">
          <cell r="A7405" t="str">
            <v>RCY</v>
          </cell>
          <cell r="D7405">
            <v>7</v>
          </cell>
          <cell r="G7405">
            <v>4.2300000000000004</v>
          </cell>
          <cell r="J7405">
            <v>25</v>
          </cell>
          <cell r="L7405" t="str">
            <v>RO</v>
          </cell>
        </row>
        <row r="7406">
          <cell r="A7406" t="str">
            <v>MSW</v>
          </cell>
          <cell r="D7406">
            <v>8</v>
          </cell>
          <cell r="G7406">
            <v>1.56</v>
          </cell>
          <cell r="J7406">
            <v>25</v>
          </cell>
          <cell r="L7406" t="str">
            <v>RO</v>
          </cell>
        </row>
        <row r="7407">
          <cell r="A7407" t="str">
            <v>MSW</v>
          </cell>
          <cell r="D7407">
            <v>8</v>
          </cell>
          <cell r="G7407">
            <v>1.1499999999999999</v>
          </cell>
          <cell r="J7407">
            <v>25</v>
          </cell>
          <cell r="L7407" t="str">
            <v>RO</v>
          </cell>
        </row>
        <row r="7408">
          <cell r="A7408" t="str">
            <v>MSW</v>
          </cell>
          <cell r="D7408">
            <v>8</v>
          </cell>
          <cell r="G7408">
            <v>1.52</v>
          </cell>
          <cell r="J7408">
            <v>25</v>
          </cell>
          <cell r="L7408" t="str">
            <v>RO</v>
          </cell>
        </row>
        <row r="7409">
          <cell r="A7409" t="str">
            <v>MSW</v>
          </cell>
          <cell r="D7409">
            <v>8</v>
          </cell>
          <cell r="G7409">
            <v>0.47</v>
          </cell>
          <cell r="J7409">
            <v>25</v>
          </cell>
          <cell r="L7409" t="str">
            <v>RO</v>
          </cell>
        </row>
        <row r="7410">
          <cell r="A7410" t="str">
            <v>RCY</v>
          </cell>
          <cell r="D7410">
            <v>8</v>
          </cell>
          <cell r="G7410">
            <v>3.18</v>
          </cell>
          <cell r="J7410">
            <v>25</v>
          </cell>
          <cell r="L7410" t="str">
            <v>RO</v>
          </cell>
        </row>
        <row r="7411">
          <cell r="A7411" t="str">
            <v>MSW</v>
          </cell>
          <cell r="D7411">
            <v>9</v>
          </cell>
          <cell r="G7411">
            <v>1.88</v>
          </cell>
          <cell r="J7411">
            <v>25</v>
          </cell>
          <cell r="L7411" t="str">
            <v>RO</v>
          </cell>
        </row>
        <row r="7412">
          <cell r="A7412" t="str">
            <v>MSW</v>
          </cell>
          <cell r="D7412">
            <v>9</v>
          </cell>
          <cell r="G7412">
            <v>1.28</v>
          </cell>
          <cell r="J7412">
            <v>25</v>
          </cell>
          <cell r="L7412" t="str">
            <v>RO</v>
          </cell>
        </row>
        <row r="7413">
          <cell r="A7413" t="str">
            <v>MSW</v>
          </cell>
          <cell r="D7413">
            <v>9</v>
          </cell>
          <cell r="G7413">
            <v>0.99</v>
          </cell>
          <cell r="J7413">
            <v>25</v>
          </cell>
          <cell r="L7413" t="str">
            <v>RO</v>
          </cell>
        </row>
        <row r="7414">
          <cell r="A7414" t="str">
            <v>MSW</v>
          </cell>
          <cell r="D7414">
            <v>9</v>
          </cell>
          <cell r="G7414">
            <v>1.41</v>
          </cell>
          <cell r="J7414">
            <v>25</v>
          </cell>
          <cell r="L7414" t="str">
            <v>RO</v>
          </cell>
        </row>
        <row r="7415">
          <cell r="A7415" t="str">
            <v>MSW</v>
          </cell>
          <cell r="D7415">
            <v>10</v>
          </cell>
          <cell r="G7415">
            <v>1.29</v>
          </cell>
          <cell r="J7415">
            <v>25</v>
          </cell>
          <cell r="L7415" t="str">
            <v>RO</v>
          </cell>
        </row>
        <row r="7416">
          <cell r="A7416" t="str">
            <v>MSW</v>
          </cell>
          <cell r="D7416">
            <v>10</v>
          </cell>
          <cell r="G7416">
            <v>0.73</v>
          </cell>
          <cell r="J7416">
            <v>25</v>
          </cell>
          <cell r="L7416" t="str">
            <v>RO</v>
          </cell>
        </row>
        <row r="7417">
          <cell r="A7417" t="str">
            <v>MSW</v>
          </cell>
          <cell r="D7417">
            <v>10</v>
          </cell>
          <cell r="G7417">
            <v>2.19</v>
          </cell>
          <cell r="J7417">
            <v>25</v>
          </cell>
          <cell r="L7417" t="str">
            <v>RO</v>
          </cell>
        </row>
        <row r="7418">
          <cell r="A7418" t="str">
            <v>MSW</v>
          </cell>
          <cell r="D7418">
            <v>10</v>
          </cell>
          <cell r="G7418">
            <v>1.31</v>
          </cell>
          <cell r="J7418">
            <v>25</v>
          </cell>
          <cell r="L7418" t="str">
            <v>RO</v>
          </cell>
        </row>
        <row r="7419">
          <cell r="A7419" t="str">
            <v>MSW</v>
          </cell>
          <cell r="D7419">
            <v>11</v>
          </cell>
          <cell r="G7419">
            <v>0.98</v>
          </cell>
          <cell r="J7419">
            <v>25</v>
          </cell>
          <cell r="L7419" t="str">
            <v>RO</v>
          </cell>
        </row>
        <row r="7420">
          <cell r="A7420" t="str">
            <v>RCY</v>
          </cell>
          <cell r="D7420">
            <v>11</v>
          </cell>
          <cell r="G7420">
            <v>2.4500000000000002</v>
          </cell>
          <cell r="J7420">
            <v>25</v>
          </cell>
          <cell r="L7420" t="str">
            <v>RO</v>
          </cell>
        </row>
        <row r="7421">
          <cell r="A7421" t="str">
            <v>MSW</v>
          </cell>
          <cell r="D7421">
            <v>11</v>
          </cell>
          <cell r="G7421">
            <v>1.73</v>
          </cell>
          <cell r="J7421">
            <v>25</v>
          </cell>
          <cell r="L7421" t="str">
            <v>RO</v>
          </cell>
        </row>
        <row r="7422">
          <cell r="A7422" t="str">
            <v>MSW</v>
          </cell>
          <cell r="D7422">
            <v>11</v>
          </cell>
          <cell r="G7422">
            <v>1.1399999999999999</v>
          </cell>
          <cell r="J7422">
            <v>25</v>
          </cell>
          <cell r="L7422" t="str">
            <v>RO</v>
          </cell>
        </row>
        <row r="7423">
          <cell r="A7423" t="str">
            <v>MSW</v>
          </cell>
          <cell r="D7423">
            <v>11</v>
          </cell>
          <cell r="G7423">
            <v>1.04</v>
          </cell>
          <cell r="J7423">
            <v>25</v>
          </cell>
          <cell r="L7423" t="str">
            <v>RO</v>
          </cell>
        </row>
        <row r="7424">
          <cell r="A7424" t="str">
            <v>MSW</v>
          </cell>
          <cell r="D7424">
            <v>12</v>
          </cell>
          <cell r="G7424">
            <v>0.96</v>
          </cell>
          <cell r="J7424">
            <v>25</v>
          </cell>
          <cell r="L7424" t="str">
            <v>RO</v>
          </cell>
        </row>
        <row r="7425">
          <cell r="A7425" t="str">
            <v>MSW</v>
          </cell>
          <cell r="D7425">
            <v>12</v>
          </cell>
          <cell r="G7425">
            <v>2.39</v>
          </cell>
          <cell r="J7425">
            <v>25</v>
          </cell>
          <cell r="L7425" t="str">
            <v>RO</v>
          </cell>
        </row>
        <row r="7426">
          <cell r="A7426" t="str">
            <v>MSW</v>
          </cell>
          <cell r="D7426">
            <v>12</v>
          </cell>
          <cell r="G7426">
            <v>2.52</v>
          </cell>
          <cell r="J7426">
            <v>25</v>
          </cell>
          <cell r="L7426" t="str">
            <v>RO</v>
          </cell>
        </row>
        <row r="7427">
          <cell r="A7427" t="str">
            <v>MSW</v>
          </cell>
          <cell r="D7427">
            <v>12</v>
          </cell>
          <cell r="G7427">
            <v>0.81</v>
          </cell>
          <cell r="J7427">
            <v>25</v>
          </cell>
          <cell r="L7427" t="str">
            <v>RO</v>
          </cell>
        </row>
        <row r="7428">
          <cell r="A7428" t="str">
            <v>RCY</v>
          </cell>
          <cell r="D7428">
            <v>1</v>
          </cell>
          <cell r="G7428">
            <v>3.43</v>
          </cell>
          <cell r="J7428" t="str">
            <v>7B</v>
          </cell>
          <cell r="L7428" t="str">
            <v>IR</v>
          </cell>
        </row>
        <row r="7429">
          <cell r="A7429" t="str">
            <v>RCY</v>
          </cell>
          <cell r="D7429">
            <v>2</v>
          </cell>
          <cell r="G7429">
            <v>7.79</v>
          </cell>
          <cell r="J7429" t="str">
            <v>7B</v>
          </cell>
          <cell r="L7429" t="str">
            <v>IR</v>
          </cell>
        </row>
        <row r="7430">
          <cell r="A7430" t="str">
            <v>RCY</v>
          </cell>
          <cell r="D7430">
            <v>2</v>
          </cell>
          <cell r="G7430">
            <v>4.84</v>
          </cell>
          <cell r="J7430" t="str">
            <v>7B</v>
          </cell>
          <cell r="L7430" t="str">
            <v>IR</v>
          </cell>
        </row>
        <row r="7431">
          <cell r="A7431" t="str">
            <v>RCY</v>
          </cell>
          <cell r="D7431">
            <v>2</v>
          </cell>
          <cell r="G7431">
            <v>8.36</v>
          </cell>
          <cell r="J7431" t="str">
            <v>7B</v>
          </cell>
          <cell r="L7431" t="str">
            <v>IR</v>
          </cell>
        </row>
        <row r="7432">
          <cell r="A7432" t="str">
            <v>RCY</v>
          </cell>
          <cell r="D7432">
            <v>2</v>
          </cell>
          <cell r="G7432">
            <v>8.56</v>
          </cell>
          <cell r="J7432" t="str">
            <v>7B</v>
          </cell>
          <cell r="L7432" t="str">
            <v>IR</v>
          </cell>
        </row>
        <row r="7433">
          <cell r="A7433" t="str">
            <v>RCY</v>
          </cell>
          <cell r="D7433">
            <v>2</v>
          </cell>
          <cell r="G7433">
            <v>7.6</v>
          </cell>
          <cell r="J7433" t="str">
            <v>7B</v>
          </cell>
          <cell r="L7433" t="str">
            <v>IR</v>
          </cell>
        </row>
        <row r="7434">
          <cell r="A7434" t="str">
            <v>RCY</v>
          </cell>
          <cell r="D7434">
            <v>2</v>
          </cell>
          <cell r="G7434">
            <v>6.69</v>
          </cell>
          <cell r="J7434" t="str">
            <v>7B</v>
          </cell>
          <cell r="L7434" t="str">
            <v>IR</v>
          </cell>
        </row>
        <row r="7435">
          <cell r="A7435" t="str">
            <v>RCY</v>
          </cell>
          <cell r="D7435">
            <v>3</v>
          </cell>
          <cell r="G7435">
            <v>1.51</v>
          </cell>
          <cell r="J7435" t="str">
            <v>7B</v>
          </cell>
          <cell r="L7435" t="str">
            <v>IR</v>
          </cell>
        </row>
        <row r="7436">
          <cell r="A7436" t="str">
            <v>RCY</v>
          </cell>
          <cell r="D7436">
            <v>3</v>
          </cell>
          <cell r="G7436">
            <v>7.08</v>
          </cell>
          <cell r="J7436" t="str">
            <v>7B</v>
          </cell>
          <cell r="L7436" t="str">
            <v>IR</v>
          </cell>
        </row>
        <row r="7437">
          <cell r="A7437" t="str">
            <v>RCY</v>
          </cell>
          <cell r="D7437">
            <v>1</v>
          </cell>
          <cell r="G7437">
            <v>7.52</v>
          </cell>
          <cell r="J7437" t="str">
            <v>7B</v>
          </cell>
          <cell r="L7437" t="str">
            <v>IR</v>
          </cell>
        </row>
        <row r="7438">
          <cell r="A7438" t="str">
            <v>RCY</v>
          </cell>
          <cell r="D7438">
            <v>1</v>
          </cell>
          <cell r="G7438">
            <v>5.82</v>
          </cell>
          <cell r="J7438" t="str">
            <v>7B</v>
          </cell>
          <cell r="L7438" t="str">
            <v>IR</v>
          </cell>
        </row>
        <row r="7439">
          <cell r="A7439" t="str">
            <v>RCY</v>
          </cell>
          <cell r="D7439">
            <v>1</v>
          </cell>
          <cell r="G7439">
            <v>4.95</v>
          </cell>
          <cell r="J7439" t="str">
            <v>7B</v>
          </cell>
          <cell r="L7439" t="str">
            <v>IR</v>
          </cell>
        </row>
        <row r="7440">
          <cell r="A7440" t="str">
            <v>RCY</v>
          </cell>
          <cell r="D7440">
            <v>1</v>
          </cell>
          <cell r="G7440">
            <v>1.52</v>
          </cell>
          <cell r="J7440" t="str">
            <v>7B</v>
          </cell>
          <cell r="L7440" t="str">
            <v>IR</v>
          </cell>
        </row>
        <row r="7441">
          <cell r="A7441" t="str">
            <v>RCY</v>
          </cell>
          <cell r="D7441">
            <v>2</v>
          </cell>
          <cell r="G7441">
            <v>1.5</v>
          </cell>
          <cell r="J7441" t="str">
            <v>7B</v>
          </cell>
          <cell r="L7441" t="str">
            <v>IR</v>
          </cell>
        </row>
        <row r="7442">
          <cell r="A7442" t="str">
            <v>RCY</v>
          </cell>
          <cell r="D7442">
            <v>2</v>
          </cell>
          <cell r="G7442">
            <v>4.3899999999999997</v>
          </cell>
          <cell r="J7442" t="str">
            <v>7B</v>
          </cell>
          <cell r="L7442" t="str">
            <v>IR</v>
          </cell>
        </row>
        <row r="7443">
          <cell r="A7443" t="str">
            <v>RCY</v>
          </cell>
          <cell r="D7443">
            <v>2</v>
          </cell>
          <cell r="G7443">
            <v>4.75</v>
          </cell>
          <cell r="J7443" t="str">
            <v>7B</v>
          </cell>
          <cell r="L7443" t="str">
            <v>IR</v>
          </cell>
        </row>
        <row r="7444">
          <cell r="A7444" t="str">
            <v>RCY</v>
          </cell>
          <cell r="D7444">
            <v>2</v>
          </cell>
          <cell r="G7444">
            <v>3.92</v>
          </cell>
          <cell r="J7444" t="str">
            <v>7B</v>
          </cell>
          <cell r="L7444" t="str">
            <v>IR</v>
          </cell>
        </row>
        <row r="7445">
          <cell r="A7445" t="str">
            <v>RCY</v>
          </cell>
          <cell r="D7445">
            <v>3</v>
          </cell>
          <cell r="G7445">
            <v>3.31</v>
          </cell>
          <cell r="J7445" t="str">
            <v>7B</v>
          </cell>
          <cell r="L7445" t="str">
            <v>IR</v>
          </cell>
        </row>
        <row r="7446">
          <cell r="A7446" t="str">
            <v>RCY</v>
          </cell>
          <cell r="D7446">
            <v>3</v>
          </cell>
          <cell r="G7446">
            <v>3.1</v>
          </cell>
          <cell r="J7446" t="str">
            <v>7B</v>
          </cell>
          <cell r="L7446" t="str">
            <v>IR</v>
          </cell>
        </row>
        <row r="7447">
          <cell r="A7447" t="str">
            <v>RCY</v>
          </cell>
          <cell r="D7447">
            <v>3</v>
          </cell>
          <cell r="G7447">
            <v>1.49</v>
          </cell>
          <cell r="J7447" t="str">
            <v>7B</v>
          </cell>
          <cell r="L7447" t="str">
            <v>IR</v>
          </cell>
        </row>
        <row r="7448">
          <cell r="A7448" t="str">
            <v>RCY</v>
          </cell>
          <cell r="D7448">
            <v>3</v>
          </cell>
          <cell r="G7448">
            <v>6.66</v>
          </cell>
          <cell r="J7448" t="str">
            <v>7B</v>
          </cell>
          <cell r="L7448" t="str">
            <v>IR</v>
          </cell>
        </row>
        <row r="7449">
          <cell r="A7449" t="str">
            <v>RCY</v>
          </cell>
          <cell r="D7449">
            <v>3</v>
          </cell>
          <cell r="G7449">
            <v>4.4400000000000004</v>
          </cell>
          <cell r="J7449" t="str">
            <v>7B</v>
          </cell>
          <cell r="L7449" t="str">
            <v>IR</v>
          </cell>
        </row>
        <row r="7450">
          <cell r="A7450" t="str">
            <v>RCY</v>
          </cell>
          <cell r="D7450">
            <v>4</v>
          </cell>
          <cell r="G7450">
            <v>2.94</v>
          </cell>
          <cell r="J7450" t="str">
            <v>7B</v>
          </cell>
          <cell r="L7450" t="str">
            <v>IR</v>
          </cell>
        </row>
        <row r="7451">
          <cell r="A7451" t="str">
            <v>RCY</v>
          </cell>
          <cell r="D7451">
            <v>4</v>
          </cell>
          <cell r="G7451">
            <v>2.94</v>
          </cell>
          <cell r="J7451" t="str">
            <v>7B</v>
          </cell>
          <cell r="L7451" t="str">
            <v>IR</v>
          </cell>
        </row>
        <row r="7452">
          <cell r="A7452" t="str">
            <v>MSW</v>
          </cell>
          <cell r="D7452">
            <v>1</v>
          </cell>
          <cell r="G7452">
            <v>0.31</v>
          </cell>
          <cell r="J7452">
            <v>25</v>
          </cell>
          <cell r="L7452" t="str">
            <v>RO</v>
          </cell>
        </row>
        <row r="7453">
          <cell r="A7453" t="str">
            <v>MSW</v>
          </cell>
          <cell r="D7453">
            <v>1</v>
          </cell>
          <cell r="G7453">
            <v>1.23</v>
          </cell>
          <cell r="J7453">
            <v>25</v>
          </cell>
          <cell r="L7453" t="str">
            <v>RO</v>
          </cell>
        </row>
        <row r="7454">
          <cell r="A7454" t="str">
            <v>MSW</v>
          </cell>
          <cell r="D7454">
            <v>1</v>
          </cell>
          <cell r="G7454">
            <v>0.96</v>
          </cell>
          <cell r="J7454">
            <v>25</v>
          </cell>
          <cell r="L7454" t="str">
            <v>RO</v>
          </cell>
        </row>
        <row r="7455">
          <cell r="A7455" t="str">
            <v>MSW</v>
          </cell>
          <cell r="D7455">
            <v>1</v>
          </cell>
          <cell r="G7455">
            <v>0.68</v>
          </cell>
          <cell r="J7455">
            <v>25</v>
          </cell>
          <cell r="L7455" t="str">
            <v>RO</v>
          </cell>
        </row>
        <row r="7456">
          <cell r="A7456" t="str">
            <v>MSW</v>
          </cell>
          <cell r="D7456">
            <v>2</v>
          </cell>
          <cell r="G7456">
            <v>0.74</v>
          </cell>
          <cell r="J7456">
            <v>25</v>
          </cell>
          <cell r="L7456" t="str">
            <v>RO</v>
          </cell>
        </row>
        <row r="7457">
          <cell r="A7457" t="str">
            <v>MSW</v>
          </cell>
          <cell r="D7457">
            <v>2</v>
          </cell>
          <cell r="G7457">
            <v>0.74</v>
          </cell>
          <cell r="J7457">
            <v>25</v>
          </cell>
          <cell r="L7457" t="str">
            <v>RO</v>
          </cell>
        </row>
        <row r="7458">
          <cell r="A7458" t="str">
            <v>MSW</v>
          </cell>
          <cell r="D7458">
            <v>2</v>
          </cell>
          <cell r="G7458">
            <v>0.92</v>
          </cell>
          <cell r="J7458">
            <v>25</v>
          </cell>
          <cell r="L7458" t="str">
            <v>RO</v>
          </cell>
        </row>
        <row r="7459">
          <cell r="A7459" t="str">
            <v>MSW</v>
          </cell>
          <cell r="D7459">
            <v>2</v>
          </cell>
          <cell r="G7459">
            <v>1.61</v>
          </cell>
          <cell r="J7459">
            <v>25</v>
          </cell>
          <cell r="L7459" t="str">
            <v>RO</v>
          </cell>
        </row>
        <row r="7460">
          <cell r="A7460" t="str">
            <v>MSW</v>
          </cell>
          <cell r="D7460">
            <v>2</v>
          </cell>
          <cell r="G7460">
            <v>1.71</v>
          </cell>
          <cell r="J7460">
            <v>25</v>
          </cell>
          <cell r="L7460" t="str">
            <v>RO</v>
          </cell>
        </row>
        <row r="7461">
          <cell r="A7461" t="str">
            <v>MSW</v>
          </cell>
          <cell r="D7461">
            <v>2</v>
          </cell>
          <cell r="G7461">
            <v>0.43</v>
          </cell>
          <cell r="J7461">
            <v>25</v>
          </cell>
          <cell r="L7461" t="str">
            <v>RO</v>
          </cell>
        </row>
        <row r="7462">
          <cell r="A7462" t="str">
            <v>MSW</v>
          </cell>
          <cell r="D7462">
            <v>3</v>
          </cell>
          <cell r="G7462">
            <v>1.04</v>
          </cell>
          <cell r="J7462">
            <v>25</v>
          </cell>
          <cell r="L7462" t="str">
            <v>RO</v>
          </cell>
        </row>
        <row r="7463">
          <cell r="A7463" t="str">
            <v>MSW</v>
          </cell>
          <cell r="D7463">
            <v>3</v>
          </cell>
          <cell r="G7463">
            <v>0.27</v>
          </cell>
          <cell r="J7463">
            <v>25</v>
          </cell>
          <cell r="L7463" t="str">
            <v>RO</v>
          </cell>
        </row>
        <row r="7464">
          <cell r="A7464" t="str">
            <v>MSW</v>
          </cell>
          <cell r="D7464">
            <v>3</v>
          </cell>
          <cell r="G7464">
            <v>0.65</v>
          </cell>
          <cell r="J7464">
            <v>25</v>
          </cell>
          <cell r="L7464" t="str">
            <v>RO</v>
          </cell>
        </row>
        <row r="7465">
          <cell r="A7465" t="str">
            <v>MSW</v>
          </cell>
          <cell r="D7465">
            <v>3</v>
          </cell>
          <cell r="G7465">
            <v>0.91</v>
          </cell>
          <cell r="J7465">
            <v>25</v>
          </cell>
          <cell r="L7465" t="str">
            <v>RO</v>
          </cell>
        </row>
        <row r="7466">
          <cell r="A7466" t="str">
            <v>MSW</v>
          </cell>
          <cell r="D7466">
            <v>3</v>
          </cell>
          <cell r="G7466">
            <v>1.05</v>
          </cell>
          <cell r="J7466">
            <v>25</v>
          </cell>
          <cell r="L7466" t="str">
            <v>RO</v>
          </cell>
        </row>
        <row r="7467">
          <cell r="A7467" t="str">
            <v>MSW</v>
          </cell>
          <cell r="D7467">
            <v>3</v>
          </cell>
          <cell r="G7467">
            <v>1</v>
          </cell>
          <cell r="J7467">
            <v>25</v>
          </cell>
          <cell r="L7467" t="str">
            <v>RO</v>
          </cell>
        </row>
        <row r="7468">
          <cell r="A7468" t="str">
            <v>MSW</v>
          </cell>
          <cell r="D7468">
            <v>4</v>
          </cell>
          <cell r="G7468">
            <v>1.06</v>
          </cell>
          <cell r="J7468">
            <v>25</v>
          </cell>
          <cell r="L7468" t="str">
            <v>RO</v>
          </cell>
        </row>
        <row r="7469">
          <cell r="A7469" t="str">
            <v>MSW</v>
          </cell>
          <cell r="D7469">
            <v>4</v>
          </cell>
          <cell r="G7469">
            <v>0.74</v>
          </cell>
          <cell r="J7469">
            <v>25</v>
          </cell>
          <cell r="L7469" t="str">
            <v>RO</v>
          </cell>
        </row>
        <row r="7470">
          <cell r="A7470" t="str">
            <v>MSW</v>
          </cell>
          <cell r="D7470">
            <v>4</v>
          </cell>
          <cell r="G7470">
            <v>0.87</v>
          </cell>
          <cell r="J7470">
            <v>25</v>
          </cell>
          <cell r="L7470" t="str">
            <v>RO</v>
          </cell>
        </row>
        <row r="7471">
          <cell r="A7471" t="str">
            <v>MSW</v>
          </cell>
          <cell r="D7471">
            <v>4</v>
          </cell>
          <cell r="G7471">
            <v>0.32</v>
          </cell>
          <cell r="J7471">
            <v>25</v>
          </cell>
          <cell r="L7471" t="str">
            <v>RO</v>
          </cell>
        </row>
        <row r="7472">
          <cell r="A7472" t="str">
            <v>MSW</v>
          </cell>
          <cell r="D7472">
            <v>4</v>
          </cell>
          <cell r="G7472">
            <v>0.74</v>
          </cell>
          <cell r="J7472">
            <v>25</v>
          </cell>
          <cell r="L7472" t="str">
            <v>RO</v>
          </cell>
        </row>
        <row r="7473">
          <cell r="A7473" t="str">
            <v>MSW</v>
          </cell>
          <cell r="D7473">
            <v>4</v>
          </cell>
          <cell r="G7473">
            <v>0.68</v>
          </cell>
          <cell r="J7473">
            <v>25</v>
          </cell>
          <cell r="L7473" t="str">
            <v>RO</v>
          </cell>
        </row>
        <row r="7474">
          <cell r="A7474" t="str">
            <v>MSW</v>
          </cell>
          <cell r="D7474">
            <v>5</v>
          </cell>
          <cell r="G7474">
            <v>0.81</v>
          </cell>
          <cell r="J7474">
            <v>25</v>
          </cell>
          <cell r="L7474" t="str">
            <v>RO</v>
          </cell>
        </row>
        <row r="7475">
          <cell r="A7475" t="str">
            <v>MSW</v>
          </cell>
          <cell r="D7475">
            <v>5</v>
          </cell>
          <cell r="G7475">
            <v>0.24</v>
          </cell>
          <cell r="J7475">
            <v>25</v>
          </cell>
          <cell r="L7475" t="str">
            <v>RO</v>
          </cell>
        </row>
        <row r="7476">
          <cell r="A7476" t="str">
            <v>RCY</v>
          </cell>
          <cell r="D7476">
            <v>5</v>
          </cell>
          <cell r="G7476">
            <v>0.6</v>
          </cell>
          <cell r="J7476">
            <v>25</v>
          </cell>
          <cell r="L7476" t="str">
            <v>RO</v>
          </cell>
        </row>
        <row r="7477">
          <cell r="A7477" t="str">
            <v>MSW</v>
          </cell>
          <cell r="D7477">
            <v>5</v>
          </cell>
          <cell r="G7477">
            <v>0.64</v>
          </cell>
          <cell r="J7477">
            <v>25</v>
          </cell>
          <cell r="L7477" t="str">
            <v>RO</v>
          </cell>
        </row>
        <row r="7478">
          <cell r="A7478" t="str">
            <v>MSW</v>
          </cell>
          <cell r="D7478">
            <v>5</v>
          </cell>
          <cell r="G7478">
            <v>0.59</v>
          </cell>
          <cell r="J7478">
            <v>25</v>
          </cell>
          <cell r="L7478" t="str">
            <v>RO</v>
          </cell>
        </row>
        <row r="7479">
          <cell r="A7479" t="str">
            <v>MSW</v>
          </cell>
          <cell r="D7479">
            <v>5</v>
          </cell>
          <cell r="G7479">
            <v>0.35</v>
          </cell>
          <cell r="J7479">
            <v>25</v>
          </cell>
          <cell r="L7479" t="str">
            <v>RO</v>
          </cell>
        </row>
        <row r="7480">
          <cell r="A7480" t="str">
            <v>MSW</v>
          </cell>
          <cell r="D7480">
            <v>6</v>
          </cell>
          <cell r="G7480">
            <v>0.71</v>
          </cell>
          <cell r="J7480">
            <v>25</v>
          </cell>
          <cell r="L7480" t="str">
            <v>RO</v>
          </cell>
        </row>
        <row r="7481">
          <cell r="A7481" t="str">
            <v>MSW</v>
          </cell>
          <cell r="D7481">
            <v>6</v>
          </cell>
          <cell r="G7481">
            <v>0.73</v>
          </cell>
          <cell r="J7481">
            <v>25</v>
          </cell>
          <cell r="L7481" t="str">
            <v>RO</v>
          </cell>
        </row>
        <row r="7482">
          <cell r="A7482" t="str">
            <v>MSW</v>
          </cell>
          <cell r="D7482">
            <v>6</v>
          </cell>
          <cell r="G7482">
            <v>0.56000000000000005</v>
          </cell>
          <cell r="J7482">
            <v>25</v>
          </cell>
          <cell r="L7482" t="str">
            <v>RO</v>
          </cell>
        </row>
        <row r="7483">
          <cell r="A7483" t="str">
            <v>MSW</v>
          </cell>
          <cell r="D7483">
            <v>6</v>
          </cell>
          <cell r="G7483">
            <v>0.87</v>
          </cell>
          <cell r="J7483">
            <v>25</v>
          </cell>
          <cell r="L7483" t="str">
            <v>RO</v>
          </cell>
        </row>
        <row r="7484">
          <cell r="A7484" t="str">
            <v>MSW</v>
          </cell>
          <cell r="D7484">
            <v>6</v>
          </cell>
          <cell r="G7484">
            <v>0.93</v>
          </cell>
          <cell r="J7484">
            <v>25</v>
          </cell>
          <cell r="L7484" t="str">
            <v>RO</v>
          </cell>
        </row>
        <row r="7485">
          <cell r="A7485" t="str">
            <v>MSW</v>
          </cell>
          <cell r="D7485">
            <v>6</v>
          </cell>
          <cell r="G7485">
            <v>0.39</v>
          </cell>
          <cell r="J7485">
            <v>25</v>
          </cell>
          <cell r="L7485" t="str">
            <v>RO</v>
          </cell>
        </row>
        <row r="7486">
          <cell r="A7486" t="str">
            <v>MSW</v>
          </cell>
          <cell r="D7486">
            <v>6</v>
          </cell>
          <cell r="G7486">
            <v>0.57999999999999996</v>
          </cell>
          <cell r="J7486">
            <v>25</v>
          </cell>
          <cell r="L7486" t="str">
            <v>RO</v>
          </cell>
        </row>
        <row r="7487">
          <cell r="A7487" t="str">
            <v>MSW</v>
          </cell>
          <cell r="D7487">
            <v>7</v>
          </cell>
          <cell r="G7487">
            <v>0.93</v>
          </cell>
          <cell r="J7487">
            <v>25</v>
          </cell>
          <cell r="L7487" t="str">
            <v>RO</v>
          </cell>
        </row>
        <row r="7488">
          <cell r="A7488" t="str">
            <v>MSW</v>
          </cell>
          <cell r="D7488">
            <v>7</v>
          </cell>
          <cell r="G7488">
            <v>0.93</v>
          </cell>
          <cell r="J7488">
            <v>25</v>
          </cell>
          <cell r="L7488" t="str">
            <v>RO</v>
          </cell>
        </row>
        <row r="7489">
          <cell r="A7489" t="str">
            <v>MSW</v>
          </cell>
          <cell r="D7489">
            <v>7</v>
          </cell>
          <cell r="G7489">
            <v>0.36</v>
          </cell>
          <cell r="J7489">
            <v>25</v>
          </cell>
          <cell r="L7489" t="str">
            <v>RO</v>
          </cell>
        </row>
        <row r="7490">
          <cell r="A7490" t="str">
            <v>MSW</v>
          </cell>
          <cell r="D7490">
            <v>7</v>
          </cell>
          <cell r="G7490">
            <v>0.81</v>
          </cell>
          <cell r="J7490">
            <v>25</v>
          </cell>
          <cell r="L7490" t="str">
            <v>RO</v>
          </cell>
        </row>
        <row r="7491">
          <cell r="A7491" t="str">
            <v>RCY</v>
          </cell>
          <cell r="D7491">
            <v>7</v>
          </cell>
          <cell r="G7491">
            <v>0.4</v>
          </cell>
          <cell r="J7491">
            <v>25</v>
          </cell>
          <cell r="L7491" t="str">
            <v>RO</v>
          </cell>
        </row>
        <row r="7492">
          <cell r="A7492" t="str">
            <v>MSW</v>
          </cell>
          <cell r="D7492">
            <v>7</v>
          </cell>
          <cell r="G7492">
            <v>0.6</v>
          </cell>
          <cell r="J7492">
            <v>25</v>
          </cell>
          <cell r="L7492" t="str">
            <v>RO</v>
          </cell>
        </row>
        <row r="7493">
          <cell r="A7493" t="str">
            <v>MSW</v>
          </cell>
          <cell r="D7493">
            <v>8</v>
          </cell>
          <cell r="G7493">
            <v>0.66</v>
          </cell>
          <cell r="J7493">
            <v>25</v>
          </cell>
          <cell r="L7493" t="str">
            <v>RO</v>
          </cell>
        </row>
        <row r="7494">
          <cell r="A7494" t="str">
            <v>RCY</v>
          </cell>
          <cell r="D7494">
            <v>8</v>
          </cell>
          <cell r="G7494">
            <v>0.72</v>
          </cell>
          <cell r="J7494">
            <v>25</v>
          </cell>
          <cell r="L7494" t="str">
            <v>RO</v>
          </cell>
        </row>
        <row r="7495">
          <cell r="A7495" t="str">
            <v>MSW</v>
          </cell>
          <cell r="D7495">
            <v>8</v>
          </cell>
          <cell r="G7495">
            <v>1.05</v>
          </cell>
          <cell r="J7495">
            <v>25</v>
          </cell>
          <cell r="L7495" t="str">
            <v>RO</v>
          </cell>
        </row>
        <row r="7496">
          <cell r="A7496" t="str">
            <v>MSW</v>
          </cell>
          <cell r="D7496">
            <v>8</v>
          </cell>
          <cell r="G7496">
            <v>1.38</v>
          </cell>
          <cell r="J7496">
            <v>25</v>
          </cell>
          <cell r="L7496" t="str">
            <v>RO</v>
          </cell>
        </row>
        <row r="7497">
          <cell r="A7497" t="str">
            <v>MSW</v>
          </cell>
          <cell r="D7497">
            <v>8</v>
          </cell>
          <cell r="G7497">
            <v>1.1499999999999999</v>
          </cell>
          <cell r="J7497">
            <v>25</v>
          </cell>
          <cell r="L7497" t="str">
            <v>RO</v>
          </cell>
        </row>
        <row r="7498">
          <cell r="A7498" t="str">
            <v>RCY</v>
          </cell>
          <cell r="D7498">
            <v>8</v>
          </cell>
          <cell r="G7498">
            <v>0.79</v>
          </cell>
          <cell r="J7498">
            <v>25</v>
          </cell>
          <cell r="L7498" t="str">
            <v>RO</v>
          </cell>
        </row>
        <row r="7499">
          <cell r="A7499" t="str">
            <v>MSW</v>
          </cell>
          <cell r="D7499">
            <v>8</v>
          </cell>
          <cell r="G7499">
            <v>1.19</v>
          </cell>
          <cell r="J7499">
            <v>25</v>
          </cell>
          <cell r="L7499" t="str">
            <v>RO</v>
          </cell>
        </row>
        <row r="7500">
          <cell r="A7500" t="str">
            <v>MSW</v>
          </cell>
          <cell r="D7500">
            <v>9</v>
          </cell>
          <cell r="G7500">
            <v>1.23</v>
          </cell>
          <cell r="J7500">
            <v>25</v>
          </cell>
          <cell r="L7500" t="str">
            <v>RO</v>
          </cell>
        </row>
        <row r="7501">
          <cell r="A7501" t="str">
            <v>MSW</v>
          </cell>
          <cell r="D7501">
            <v>9</v>
          </cell>
          <cell r="G7501">
            <v>0.5</v>
          </cell>
          <cell r="J7501">
            <v>25</v>
          </cell>
          <cell r="L7501" t="str">
            <v>RO</v>
          </cell>
        </row>
        <row r="7502">
          <cell r="A7502" t="str">
            <v>MSW</v>
          </cell>
          <cell r="D7502">
            <v>9</v>
          </cell>
          <cell r="G7502">
            <v>0.48</v>
          </cell>
          <cell r="J7502">
            <v>25</v>
          </cell>
          <cell r="L7502" t="str">
            <v>RO</v>
          </cell>
        </row>
        <row r="7503">
          <cell r="A7503" t="str">
            <v>MSW</v>
          </cell>
          <cell r="D7503">
            <v>9</v>
          </cell>
          <cell r="G7503">
            <v>0.7</v>
          </cell>
          <cell r="J7503">
            <v>25</v>
          </cell>
          <cell r="L7503" t="str">
            <v>RO</v>
          </cell>
        </row>
        <row r="7504">
          <cell r="A7504" t="str">
            <v>MSW</v>
          </cell>
          <cell r="D7504">
            <v>10</v>
          </cell>
          <cell r="G7504">
            <v>0.74</v>
          </cell>
          <cell r="J7504">
            <v>25</v>
          </cell>
          <cell r="L7504" t="str">
            <v>RO</v>
          </cell>
        </row>
        <row r="7505">
          <cell r="A7505" t="str">
            <v>MSW</v>
          </cell>
          <cell r="D7505">
            <v>10</v>
          </cell>
          <cell r="G7505">
            <v>0.6</v>
          </cell>
          <cell r="J7505">
            <v>25</v>
          </cell>
          <cell r="L7505" t="str">
            <v>RO</v>
          </cell>
        </row>
        <row r="7506">
          <cell r="A7506" t="str">
            <v>MSW</v>
          </cell>
          <cell r="D7506">
            <v>10</v>
          </cell>
          <cell r="G7506">
            <v>0.84</v>
          </cell>
          <cell r="J7506">
            <v>25</v>
          </cell>
          <cell r="L7506" t="str">
            <v>RO</v>
          </cell>
        </row>
        <row r="7507">
          <cell r="A7507" t="str">
            <v>MSW</v>
          </cell>
          <cell r="D7507">
            <v>10</v>
          </cell>
          <cell r="G7507">
            <v>0.86</v>
          </cell>
          <cell r="J7507">
            <v>25</v>
          </cell>
          <cell r="L7507" t="str">
            <v>RO</v>
          </cell>
        </row>
        <row r="7508">
          <cell r="A7508" t="str">
            <v>MSW</v>
          </cell>
          <cell r="D7508">
            <v>11</v>
          </cell>
          <cell r="G7508">
            <v>0.97</v>
          </cell>
          <cell r="J7508">
            <v>25</v>
          </cell>
          <cell r="L7508" t="str">
            <v>RO</v>
          </cell>
        </row>
        <row r="7509">
          <cell r="A7509" t="str">
            <v>MSW</v>
          </cell>
          <cell r="D7509">
            <v>11</v>
          </cell>
          <cell r="G7509">
            <v>1.03</v>
          </cell>
          <cell r="J7509">
            <v>25</v>
          </cell>
          <cell r="L7509" t="str">
            <v>RO</v>
          </cell>
        </row>
        <row r="7510">
          <cell r="A7510" t="str">
            <v>MSW</v>
          </cell>
          <cell r="D7510">
            <v>11</v>
          </cell>
          <cell r="G7510">
            <v>0.59</v>
          </cell>
          <cell r="J7510">
            <v>25</v>
          </cell>
          <cell r="L7510" t="str">
            <v>RO</v>
          </cell>
        </row>
        <row r="7511">
          <cell r="A7511" t="str">
            <v>MSW</v>
          </cell>
          <cell r="D7511">
            <v>11</v>
          </cell>
          <cell r="G7511">
            <v>0.66</v>
          </cell>
          <cell r="J7511">
            <v>25</v>
          </cell>
          <cell r="L7511" t="str">
            <v>RO</v>
          </cell>
        </row>
        <row r="7512">
          <cell r="A7512" t="str">
            <v>MSW</v>
          </cell>
          <cell r="D7512">
            <v>11</v>
          </cell>
          <cell r="G7512">
            <v>0.92</v>
          </cell>
          <cell r="J7512">
            <v>25</v>
          </cell>
          <cell r="L7512" t="str">
            <v>RO</v>
          </cell>
        </row>
        <row r="7513">
          <cell r="A7513" t="str">
            <v>MSW</v>
          </cell>
          <cell r="D7513">
            <v>12</v>
          </cell>
          <cell r="G7513">
            <v>0.74</v>
          </cell>
          <cell r="J7513">
            <v>25</v>
          </cell>
          <cell r="L7513" t="str">
            <v>RO</v>
          </cell>
        </row>
        <row r="7514">
          <cell r="A7514" t="str">
            <v>MSW</v>
          </cell>
          <cell r="D7514">
            <v>12</v>
          </cell>
          <cell r="G7514">
            <v>0.82</v>
          </cell>
          <cell r="J7514">
            <v>25</v>
          </cell>
          <cell r="L7514" t="str">
            <v>RO</v>
          </cell>
        </row>
        <row r="7515">
          <cell r="A7515" t="str">
            <v>MSW</v>
          </cell>
          <cell r="D7515">
            <v>12</v>
          </cell>
          <cell r="G7515">
            <v>0.63</v>
          </cell>
          <cell r="J7515">
            <v>25</v>
          </cell>
          <cell r="L7515" t="str">
            <v>RO</v>
          </cell>
        </row>
        <row r="7516">
          <cell r="A7516" t="str">
            <v>MSW</v>
          </cell>
          <cell r="D7516">
            <v>12</v>
          </cell>
          <cell r="G7516">
            <v>0.6</v>
          </cell>
          <cell r="J7516">
            <v>25</v>
          </cell>
          <cell r="L7516" t="str">
            <v>RO</v>
          </cell>
        </row>
        <row r="7517">
          <cell r="A7517" t="str">
            <v>RCY</v>
          </cell>
          <cell r="D7517">
            <v>2</v>
          </cell>
          <cell r="G7517">
            <v>1.98</v>
          </cell>
          <cell r="J7517">
            <v>72</v>
          </cell>
          <cell r="L7517" t="str">
            <v>IR</v>
          </cell>
        </row>
        <row r="7518">
          <cell r="A7518" t="str">
            <v>RCY</v>
          </cell>
          <cell r="D7518">
            <v>2</v>
          </cell>
          <cell r="G7518">
            <v>1.98</v>
          </cell>
          <cell r="J7518">
            <v>72</v>
          </cell>
          <cell r="L7518" t="str">
            <v>IR</v>
          </cell>
        </row>
        <row r="7519">
          <cell r="A7519" t="str">
            <v>RCY</v>
          </cell>
          <cell r="D7519">
            <v>3</v>
          </cell>
          <cell r="G7519">
            <v>2.98</v>
          </cell>
          <cell r="J7519">
            <v>72</v>
          </cell>
          <cell r="L7519" t="str">
            <v>IR</v>
          </cell>
        </row>
        <row r="7520">
          <cell r="A7520" t="str">
            <v>RCY</v>
          </cell>
          <cell r="D7520">
            <v>3</v>
          </cell>
          <cell r="G7520">
            <v>2.29</v>
          </cell>
          <cell r="J7520">
            <v>72</v>
          </cell>
          <cell r="L7520" t="str">
            <v>IR</v>
          </cell>
        </row>
        <row r="7521">
          <cell r="A7521" t="str">
            <v>RCY</v>
          </cell>
          <cell r="D7521">
            <v>3</v>
          </cell>
          <cell r="G7521">
            <v>4.25</v>
          </cell>
          <cell r="J7521">
            <v>72</v>
          </cell>
          <cell r="L7521" t="str">
            <v>IR</v>
          </cell>
        </row>
        <row r="7522">
          <cell r="A7522" t="str">
            <v>RCY</v>
          </cell>
          <cell r="D7522">
            <v>3</v>
          </cell>
          <cell r="G7522">
            <v>3</v>
          </cell>
          <cell r="J7522">
            <v>72</v>
          </cell>
          <cell r="L7522" t="str">
            <v>IR</v>
          </cell>
        </row>
        <row r="7523">
          <cell r="A7523" t="str">
            <v>RCY</v>
          </cell>
          <cell r="D7523">
            <v>3</v>
          </cell>
          <cell r="G7523">
            <v>3.35</v>
          </cell>
          <cell r="J7523">
            <v>72</v>
          </cell>
          <cell r="L7523" t="str">
            <v>IR</v>
          </cell>
        </row>
        <row r="7524">
          <cell r="A7524" t="str">
            <v>RCY</v>
          </cell>
          <cell r="D7524">
            <v>4</v>
          </cell>
          <cell r="G7524">
            <v>1</v>
          </cell>
          <cell r="J7524">
            <v>72</v>
          </cell>
          <cell r="L7524" t="str">
            <v>IR</v>
          </cell>
        </row>
        <row r="7525">
          <cell r="A7525" t="str">
            <v>RCY</v>
          </cell>
          <cell r="D7525">
            <v>4</v>
          </cell>
          <cell r="G7525">
            <v>3.67</v>
          </cell>
          <cell r="J7525">
            <v>72</v>
          </cell>
          <cell r="L7525" t="str">
            <v>IR</v>
          </cell>
        </row>
        <row r="7526">
          <cell r="A7526" t="str">
            <v>RCY</v>
          </cell>
          <cell r="D7526">
            <v>5</v>
          </cell>
          <cell r="G7526">
            <v>1.04</v>
          </cell>
          <cell r="J7526">
            <v>72</v>
          </cell>
          <cell r="L7526" t="str">
            <v>IR</v>
          </cell>
        </row>
        <row r="7527">
          <cell r="A7527" t="str">
            <v>RCY</v>
          </cell>
          <cell r="D7527">
            <v>6</v>
          </cell>
          <cell r="G7527">
            <v>1.41</v>
          </cell>
          <cell r="J7527">
            <v>72</v>
          </cell>
          <cell r="L7527" t="str">
            <v>IR</v>
          </cell>
        </row>
        <row r="7528">
          <cell r="A7528" t="str">
            <v>RCY</v>
          </cell>
          <cell r="D7528">
            <v>6</v>
          </cell>
          <cell r="G7528">
            <v>0.67</v>
          </cell>
          <cell r="J7528">
            <v>72</v>
          </cell>
          <cell r="L7528" t="str">
            <v>IR</v>
          </cell>
        </row>
        <row r="7529">
          <cell r="A7529" t="str">
            <v>RCY</v>
          </cell>
          <cell r="D7529">
            <v>8</v>
          </cell>
          <cell r="G7529">
            <v>2.39</v>
          </cell>
          <cell r="J7529">
            <v>72</v>
          </cell>
          <cell r="L7529" t="str">
            <v>IR</v>
          </cell>
        </row>
        <row r="7530">
          <cell r="A7530" t="str">
            <v>RCY</v>
          </cell>
          <cell r="D7530">
            <v>10</v>
          </cell>
          <cell r="G7530">
            <v>5.26</v>
          </cell>
          <cell r="J7530">
            <v>72</v>
          </cell>
          <cell r="L7530" t="str">
            <v>IR</v>
          </cell>
        </row>
        <row r="7531">
          <cell r="A7531" t="str">
            <v>RCY</v>
          </cell>
          <cell r="D7531">
            <v>11</v>
          </cell>
          <cell r="G7531">
            <v>4.21</v>
          </cell>
          <cell r="J7531">
            <v>72</v>
          </cell>
          <cell r="L7531" t="str">
            <v>IR</v>
          </cell>
        </row>
        <row r="7532">
          <cell r="A7532" t="str">
            <v>RCY</v>
          </cell>
          <cell r="D7532">
            <v>12</v>
          </cell>
          <cell r="G7532">
            <v>4.03</v>
          </cell>
          <cell r="J7532">
            <v>72</v>
          </cell>
          <cell r="L7532" t="str">
            <v>IR</v>
          </cell>
        </row>
        <row r="7533">
          <cell r="A7533" t="str">
            <v>RCY</v>
          </cell>
          <cell r="D7533">
            <v>12</v>
          </cell>
          <cell r="G7533">
            <v>4.8600000000000003</v>
          </cell>
          <cell r="J7533">
            <v>72</v>
          </cell>
          <cell r="L7533" t="str">
            <v>IR</v>
          </cell>
        </row>
        <row r="7534">
          <cell r="A7534" t="str">
            <v>RCY</v>
          </cell>
          <cell r="D7534">
            <v>12</v>
          </cell>
          <cell r="G7534">
            <v>3.11</v>
          </cell>
          <cell r="J7534">
            <v>72</v>
          </cell>
          <cell r="L7534" t="str">
            <v>IR</v>
          </cell>
        </row>
        <row r="7535">
          <cell r="A7535" t="str">
            <v>RCY</v>
          </cell>
          <cell r="D7535">
            <v>12</v>
          </cell>
          <cell r="G7535">
            <v>3.93</v>
          </cell>
          <cell r="J7535">
            <v>72</v>
          </cell>
          <cell r="L7535" t="str">
            <v>IR</v>
          </cell>
        </row>
        <row r="7536">
          <cell r="A7536" t="str">
            <v>RCY</v>
          </cell>
          <cell r="D7536">
            <v>12</v>
          </cell>
          <cell r="G7536">
            <v>5.53</v>
          </cell>
          <cell r="J7536">
            <v>72</v>
          </cell>
          <cell r="L7536" t="str">
            <v>IR</v>
          </cell>
        </row>
        <row r="7537">
          <cell r="A7537" t="str">
            <v>YW</v>
          </cell>
          <cell r="D7537">
            <v>1</v>
          </cell>
          <cell r="G7537">
            <v>5.2</v>
          </cell>
          <cell r="J7537" t="str">
            <v>7B</v>
          </cell>
          <cell r="L7537" t="str">
            <v>IR</v>
          </cell>
        </row>
        <row r="7538">
          <cell r="A7538" t="str">
            <v>YW</v>
          </cell>
          <cell r="D7538">
            <v>1</v>
          </cell>
          <cell r="G7538">
            <v>2.87</v>
          </cell>
          <cell r="J7538" t="str">
            <v>7B</v>
          </cell>
          <cell r="L7538" t="str">
            <v>IR</v>
          </cell>
        </row>
        <row r="7539">
          <cell r="A7539" t="str">
            <v>YW</v>
          </cell>
          <cell r="D7539">
            <v>2</v>
          </cell>
          <cell r="G7539">
            <v>2.72</v>
          </cell>
          <cell r="J7539" t="str">
            <v>7B</v>
          </cell>
          <cell r="L7539" t="str">
            <v>IR</v>
          </cell>
        </row>
        <row r="7540">
          <cell r="A7540" t="str">
            <v>YW</v>
          </cell>
          <cell r="D7540">
            <v>2</v>
          </cell>
          <cell r="G7540">
            <v>1.43</v>
          </cell>
          <cell r="J7540" t="str">
            <v>7B</v>
          </cell>
          <cell r="L7540" t="str">
            <v>IR</v>
          </cell>
        </row>
        <row r="7541">
          <cell r="A7541" t="str">
            <v>YW</v>
          </cell>
          <cell r="D7541">
            <v>4</v>
          </cell>
          <cell r="G7541">
            <v>3.07</v>
          </cell>
          <cell r="J7541" t="str">
            <v>7B</v>
          </cell>
          <cell r="L7541" t="str">
            <v>IR</v>
          </cell>
        </row>
        <row r="7542">
          <cell r="A7542" t="str">
            <v>YW</v>
          </cell>
          <cell r="D7542">
            <v>5</v>
          </cell>
          <cell r="G7542">
            <v>4.91</v>
          </cell>
          <cell r="J7542" t="str">
            <v>7B</v>
          </cell>
          <cell r="L7542" t="str">
            <v>IR</v>
          </cell>
        </row>
        <row r="7543">
          <cell r="A7543" t="str">
            <v>YW</v>
          </cell>
          <cell r="D7543">
            <v>7</v>
          </cell>
          <cell r="G7543">
            <v>3.83</v>
          </cell>
          <cell r="J7543" t="str">
            <v>7B</v>
          </cell>
          <cell r="L7543" t="str">
            <v>IR</v>
          </cell>
        </row>
        <row r="7544">
          <cell r="A7544" t="str">
            <v>YW</v>
          </cell>
          <cell r="D7544">
            <v>9</v>
          </cell>
          <cell r="G7544">
            <v>2.08</v>
          </cell>
          <cell r="J7544" t="str">
            <v>7B</v>
          </cell>
          <cell r="L7544" t="str">
            <v>IR</v>
          </cell>
        </row>
        <row r="7545">
          <cell r="A7545" t="str">
            <v>YW</v>
          </cell>
          <cell r="D7545">
            <v>10</v>
          </cell>
          <cell r="G7545">
            <v>1.82</v>
          </cell>
          <cell r="J7545" t="str">
            <v>7B</v>
          </cell>
          <cell r="L7545" t="str">
            <v>IR</v>
          </cell>
        </row>
        <row r="7546">
          <cell r="A7546" t="str">
            <v>YW</v>
          </cell>
          <cell r="D7546">
            <v>11</v>
          </cell>
          <cell r="G7546">
            <v>4.09</v>
          </cell>
          <cell r="J7546" t="str">
            <v>7B</v>
          </cell>
          <cell r="L7546" t="str">
            <v>IR</v>
          </cell>
        </row>
        <row r="7547">
          <cell r="A7547" t="str">
            <v>RCY</v>
          </cell>
          <cell r="D7547">
            <v>1</v>
          </cell>
          <cell r="G7547">
            <v>2.46</v>
          </cell>
          <cell r="J7547" t="str">
            <v>7B</v>
          </cell>
          <cell r="L7547" t="str">
            <v>IR</v>
          </cell>
        </row>
        <row r="7548">
          <cell r="A7548" t="str">
            <v>RCY</v>
          </cell>
          <cell r="D7548">
            <v>1</v>
          </cell>
          <cell r="G7548">
            <v>4.0999999999999996</v>
          </cell>
          <cell r="J7548" t="str">
            <v>7B</v>
          </cell>
          <cell r="L7548" t="str">
            <v>IR</v>
          </cell>
        </row>
        <row r="7549">
          <cell r="A7549" t="str">
            <v>RCY</v>
          </cell>
          <cell r="D7549">
            <v>4</v>
          </cell>
          <cell r="G7549">
            <v>3.91</v>
          </cell>
          <cell r="J7549" t="str">
            <v>7B</v>
          </cell>
          <cell r="L7549" t="str">
            <v>IR</v>
          </cell>
        </row>
        <row r="7550">
          <cell r="A7550" t="str">
            <v>RCY</v>
          </cell>
          <cell r="D7550">
            <v>8</v>
          </cell>
          <cell r="G7550">
            <v>2.84</v>
          </cell>
          <cell r="J7550" t="str">
            <v>7B</v>
          </cell>
          <cell r="L7550" t="str">
            <v>IR</v>
          </cell>
        </row>
        <row r="7551">
          <cell r="A7551" t="str">
            <v>RCY</v>
          </cell>
          <cell r="D7551">
            <v>11</v>
          </cell>
          <cell r="G7551">
            <v>4.0599999999999996</v>
          </cell>
          <cell r="J7551" t="str">
            <v>7B</v>
          </cell>
          <cell r="L7551" t="str">
            <v>IR</v>
          </cell>
        </row>
        <row r="7552">
          <cell r="A7552" t="str">
            <v>MSW</v>
          </cell>
          <cell r="D7552">
            <v>1</v>
          </cell>
          <cell r="G7552">
            <v>2.65</v>
          </cell>
          <cell r="J7552">
            <v>25</v>
          </cell>
          <cell r="L7552" t="str">
            <v>RO</v>
          </cell>
        </row>
        <row r="7553">
          <cell r="A7553" t="str">
            <v>MSW</v>
          </cell>
          <cell r="D7553">
            <v>1</v>
          </cell>
          <cell r="G7553">
            <v>2.04</v>
          </cell>
          <cell r="J7553">
            <v>25</v>
          </cell>
          <cell r="L7553" t="str">
            <v>RO</v>
          </cell>
        </row>
        <row r="7554">
          <cell r="A7554" t="str">
            <v>MSW</v>
          </cell>
          <cell r="D7554">
            <v>1</v>
          </cell>
          <cell r="G7554">
            <v>0.81</v>
          </cell>
          <cell r="J7554">
            <v>25</v>
          </cell>
          <cell r="L7554" t="str">
            <v>RO</v>
          </cell>
        </row>
        <row r="7555">
          <cell r="A7555" t="str">
            <v>MSW</v>
          </cell>
          <cell r="D7555">
            <v>3</v>
          </cell>
          <cell r="G7555">
            <v>1.04</v>
          </cell>
          <cell r="J7555">
            <v>25</v>
          </cell>
          <cell r="L7555" t="str">
            <v>RO</v>
          </cell>
        </row>
        <row r="7556">
          <cell r="A7556" t="str">
            <v>MSW</v>
          </cell>
          <cell r="D7556">
            <v>4</v>
          </cell>
          <cell r="G7556">
            <v>5.74</v>
          </cell>
          <cell r="J7556">
            <v>25</v>
          </cell>
          <cell r="L7556" t="str">
            <v>RO</v>
          </cell>
        </row>
        <row r="7557">
          <cell r="A7557" t="str">
            <v>MSW</v>
          </cell>
          <cell r="D7557">
            <v>4</v>
          </cell>
          <cell r="G7557">
            <v>5.32</v>
          </cell>
          <cell r="J7557">
            <v>25</v>
          </cell>
          <cell r="L7557" t="str">
            <v>RO</v>
          </cell>
        </row>
        <row r="7558">
          <cell r="A7558" t="str">
            <v>MSW</v>
          </cell>
          <cell r="D7558">
            <v>5</v>
          </cell>
          <cell r="G7558">
            <v>6.24</v>
          </cell>
          <cell r="J7558">
            <v>25</v>
          </cell>
          <cell r="L7558" t="str">
            <v>RO</v>
          </cell>
        </row>
        <row r="7559">
          <cell r="A7559" t="str">
            <v>MSW</v>
          </cell>
          <cell r="D7559">
            <v>6</v>
          </cell>
          <cell r="G7559">
            <v>6.42</v>
          </cell>
          <cell r="J7559">
            <v>25</v>
          </cell>
          <cell r="L7559" t="str">
            <v>RO</v>
          </cell>
        </row>
        <row r="7560">
          <cell r="A7560" t="str">
            <v>MSW</v>
          </cell>
          <cell r="D7560">
            <v>7</v>
          </cell>
          <cell r="G7560">
            <v>5.92</v>
          </cell>
          <cell r="J7560">
            <v>25</v>
          </cell>
          <cell r="L7560" t="str">
            <v>RO</v>
          </cell>
        </row>
        <row r="7561">
          <cell r="A7561" t="str">
            <v>MSW</v>
          </cell>
          <cell r="D7561">
            <v>8</v>
          </cell>
          <cell r="G7561">
            <v>7.17</v>
          </cell>
          <cell r="J7561">
            <v>25</v>
          </cell>
          <cell r="L7561" t="str">
            <v>RO</v>
          </cell>
        </row>
        <row r="7562">
          <cell r="A7562" t="str">
            <v>MSW</v>
          </cell>
          <cell r="D7562">
            <v>8</v>
          </cell>
          <cell r="G7562">
            <v>5.84</v>
          </cell>
          <cell r="J7562">
            <v>25</v>
          </cell>
          <cell r="L7562" t="str">
            <v>RO</v>
          </cell>
        </row>
        <row r="7563">
          <cell r="A7563" t="str">
            <v>MSW</v>
          </cell>
          <cell r="D7563">
            <v>9</v>
          </cell>
          <cell r="G7563">
            <v>5.49</v>
          </cell>
          <cell r="J7563">
            <v>25</v>
          </cell>
          <cell r="L7563" t="str">
            <v>RO</v>
          </cell>
        </row>
        <row r="7564">
          <cell r="A7564" t="str">
            <v>MSW</v>
          </cell>
          <cell r="D7564">
            <v>10</v>
          </cell>
          <cell r="G7564">
            <v>6.25</v>
          </cell>
          <cell r="J7564">
            <v>25</v>
          </cell>
          <cell r="L7564" t="str">
            <v>RO</v>
          </cell>
        </row>
        <row r="7565">
          <cell r="A7565" t="str">
            <v>MSW</v>
          </cell>
          <cell r="D7565">
            <v>11</v>
          </cell>
          <cell r="G7565">
            <v>6.58</v>
          </cell>
          <cell r="J7565">
            <v>25</v>
          </cell>
          <cell r="L7565" t="str">
            <v>RO</v>
          </cell>
        </row>
        <row r="7566">
          <cell r="A7566" t="str">
            <v>MSW</v>
          </cell>
          <cell r="D7566">
            <v>11</v>
          </cell>
          <cell r="G7566">
            <v>7.65</v>
          </cell>
          <cell r="J7566">
            <v>25</v>
          </cell>
          <cell r="L7566" t="str">
            <v>RO</v>
          </cell>
        </row>
        <row r="7567">
          <cell r="A7567" t="str">
            <v>MSW</v>
          </cell>
          <cell r="D7567">
            <v>12</v>
          </cell>
          <cell r="G7567">
            <v>9.58</v>
          </cell>
          <cell r="J7567">
            <v>25</v>
          </cell>
          <cell r="L7567" t="str">
            <v>RO</v>
          </cell>
        </row>
        <row r="7568">
          <cell r="A7568" t="str">
            <v>MSW</v>
          </cell>
          <cell r="D7568">
            <v>1</v>
          </cell>
          <cell r="G7568">
            <v>3.35</v>
          </cell>
          <cell r="J7568">
            <v>25</v>
          </cell>
          <cell r="L7568" t="str">
            <v>RO</v>
          </cell>
        </row>
        <row r="7569">
          <cell r="A7569" t="str">
            <v>MSW</v>
          </cell>
          <cell r="D7569">
            <v>3</v>
          </cell>
          <cell r="G7569">
            <v>7.15</v>
          </cell>
          <cell r="J7569">
            <v>25</v>
          </cell>
          <cell r="L7569" t="str">
            <v>RO</v>
          </cell>
        </row>
        <row r="7570">
          <cell r="A7570" t="str">
            <v>RCY</v>
          </cell>
          <cell r="D7570">
            <v>1</v>
          </cell>
          <cell r="G7570">
            <v>2.95</v>
          </cell>
          <cell r="J7570">
            <v>75</v>
          </cell>
          <cell r="L7570" t="str">
            <v>IR</v>
          </cell>
        </row>
        <row r="7571">
          <cell r="A7571" t="str">
            <v>RCY</v>
          </cell>
          <cell r="D7571">
            <v>1</v>
          </cell>
          <cell r="G7571">
            <v>4.17</v>
          </cell>
          <cell r="J7571">
            <v>75</v>
          </cell>
          <cell r="L7571" t="str">
            <v>IR</v>
          </cell>
        </row>
        <row r="7572">
          <cell r="A7572" t="str">
            <v>RCY</v>
          </cell>
          <cell r="D7572">
            <v>1</v>
          </cell>
          <cell r="G7572">
            <v>2.96</v>
          </cell>
          <cell r="J7572">
            <v>75</v>
          </cell>
          <cell r="L7572" t="str">
            <v>IR</v>
          </cell>
        </row>
        <row r="7573">
          <cell r="A7573" t="str">
            <v>RCY</v>
          </cell>
          <cell r="D7573">
            <v>2</v>
          </cell>
          <cell r="G7573">
            <v>3.47</v>
          </cell>
          <cell r="J7573">
            <v>75</v>
          </cell>
          <cell r="L7573" t="str">
            <v>IR</v>
          </cell>
        </row>
        <row r="7574">
          <cell r="A7574" t="str">
            <v>RCY</v>
          </cell>
          <cell r="D7574">
            <v>2</v>
          </cell>
          <cell r="G7574">
            <v>3.66</v>
          </cell>
          <cell r="J7574">
            <v>75</v>
          </cell>
          <cell r="L7574" t="str">
            <v>IR</v>
          </cell>
        </row>
        <row r="7575">
          <cell r="A7575" t="str">
            <v>RCY</v>
          </cell>
          <cell r="D7575">
            <v>2</v>
          </cell>
          <cell r="G7575">
            <v>2.2200000000000002</v>
          </cell>
          <cell r="J7575">
            <v>75</v>
          </cell>
          <cell r="L7575" t="str">
            <v>IR</v>
          </cell>
        </row>
        <row r="7576">
          <cell r="A7576" t="str">
            <v>RCY</v>
          </cell>
          <cell r="D7576">
            <v>2</v>
          </cell>
          <cell r="G7576">
            <v>1.54</v>
          </cell>
          <cell r="J7576">
            <v>75</v>
          </cell>
          <cell r="L7576" t="str">
            <v>IR</v>
          </cell>
        </row>
        <row r="7577">
          <cell r="A7577" t="str">
            <v>RCY</v>
          </cell>
          <cell r="D7577">
            <v>2</v>
          </cell>
          <cell r="G7577">
            <v>1.75</v>
          </cell>
          <cell r="J7577">
            <v>75</v>
          </cell>
          <cell r="L7577" t="str">
            <v>IR</v>
          </cell>
        </row>
        <row r="7578">
          <cell r="A7578" t="str">
            <v>RCY</v>
          </cell>
          <cell r="D7578">
            <v>3</v>
          </cell>
          <cell r="G7578">
            <v>2.59</v>
          </cell>
          <cell r="J7578">
            <v>75</v>
          </cell>
          <cell r="L7578" t="str">
            <v>IR</v>
          </cell>
        </row>
        <row r="7579">
          <cell r="A7579" t="str">
            <v>RCY</v>
          </cell>
          <cell r="D7579">
            <v>3</v>
          </cell>
          <cell r="G7579">
            <v>1.1100000000000001</v>
          </cell>
          <cell r="J7579">
            <v>75</v>
          </cell>
          <cell r="L7579" t="str">
            <v>IR</v>
          </cell>
        </row>
        <row r="7580">
          <cell r="A7580" t="str">
            <v>RCY</v>
          </cell>
          <cell r="D7580">
            <v>3</v>
          </cell>
          <cell r="G7580">
            <v>4.95</v>
          </cell>
          <cell r="J7580">
            <v>75</v>
          </cell>
          <cell r="L7580" t="str">
            <v>IR</v>
          </cell>
        </row>
        <row r="7581">
          <cell r="A7581" t="str">
            <v>RCY</v>
          </cell>
          <cell r="D7581">
            <v>3</v>
          </cell>
          <cell r="G7581">
            <v>0.96</v>
          </cell>
          <cell r="J7581">
            <v>75</v>
          </cell>
          <cell r="L7581" t="str">
            <v>IR</v>
          </cell>
        </row>
        <row r="7582">
          <cell r="A7582" t="str">
            <v>RCY</v>
          </cell>
          <cell r="D7582">
            <v>3</v>
          </cell>
          <cell r="G7582">
            <v>2.0699999999999998</v>
          </cell>
          <cell r="J7582">
            <v>75</v>
          </cell>
          <cell r="L7582" t="str">
            <v>IR</v>
          </cell>
        </row>
        <row r="7583">
          <cell r="A7583" t="str">
            <v>RCY</v>
          </cell>
          <cell r="D7583">
            <v>4</v>
          </cell>
          <cell r="G7583">
            <v>0.91</v>
          </cell>
          <cell r="J7583">
            <v>75</v>
          </cell>
          <cell r="L7583" t="str">
            <v>IR</v>
          </cell>
        </row>
        <row r="7584">
          <cell r="A7584" t="str">
            <v>RCY</v>
          </cell>
          <cell r="D7584">
            <v>4</v>
          </cell>
          <cell r="G7584">
            <v>2.4500000000000002</v>
          </cell>
          <cell r="J7584">
            <v>75</v>
          </cell>
          <cell r="L7584" t="str">
            <v>IR</v>
          </cell>
        </row>
        <row r="7585">
          <cell r="A7585" t="str">
            <v>RCY</v>
          </cell>
          <cell r="D7585">
            <v>5</v>
          </cell>
          <cell r="G7585">
            <v>1.86</v>
          </cell>
          <cell r="J7585">
            <v>75</v>
          </cell>
          <cell r="L7585" t="str">
            <v>IR</v>
          </cell>
        </row>
        <row r="7586">
          <cell r="A7586" t="str">
            <v>RCY</v>
          </cell>
          <cell r="D7586">
            <v>5</v>
          </cell>
          <cell r="G7586">
            <v>2.2999999999999998</v>
          </cell>
          <cell r="J7586">
            <v>75</v>
          </cell>
          <cell r="L7586" t="str">
            <v>IR</v>
          </cell>
        </row>
        <row r="7587">
          <cell r="A7587" t="str">
            <v>RCY</v>
          </cell>
          <cell r="D7587">
            <v>5</v>
          </cell>
          <cell r="G7587">
            <v>0.95</v>
          </cell>
          <cell r="J7587">
            <v>75</v>
          </cell>
          <cell r="L7587" t="str">
            <v>IR</v>
          </cell>
        </row>
        <row r="7588">
          <cell r="A7588" t="str">
            <v>MSW</v>
          </cell>
          <cell r="D7588">
            <v>5</v>
          </cell>
          <cell r="G7588">
            <v>1.53</v>
          </cell>
          <cell r="J7588">
            <v>75</v>
          </cell>
          <cell r="L7588" t="str">
            <v>IR</v>
          </cell>
        </row>
        <row r="7589">
          <cell r="A7589" t="str">
            <v>RCY</v>
          </cell>
          <cell r="D7589">
            <v>6</v>
          </cell>
          <cell r="G7589">
            <v>0.93</v>
          </cell>
          <cell r="J7589">
            <v>75</v>
          </cell>
          <cell r="L7589" t="str">
            <v>IR</v>
          </cell>
        </row>
        <row r="7590">
          <cell r="A7590" t="str">
            <v>RCY</v>
          </cell>
          <cell r="D7590">
            <v>6</v>
          </cell>
          <cell r="G7590">
            <v>2.5099999999999998</v>
          </cell>
          <cell r="J7590">
            <v>75</v>
          </cell>
          <cell r="L7590" t="str">
            <v>IR</v>
          </cell>
        </row>
        <row r="7591">
          <cell r="A7591" t="str">
            <v>RCY</v>
          </cell>
          <cell r="D7591">
            <v>6</v>
          </cell>
          <cell r="G7591">
            <v>1.53</v>
          </cell>
          <cell r="J7591">
            <v>75</v>
          </cell>
          <cell r="L7591" t="str">
            <v>IR</v>
          </cell>
        </row>
        <row r="7592">
          <cell r="A7592" t="str">
            <v>RCY</v>
          </cell>
          <cell r="D7592">
            <v>6</v>
          </cell>
          <cell r="G7592">
            <v>3.3</v>
          </cell>
          <cell r="J7592">
            <v>75</v>
          </cell>
          <cell r="L7592" t="str">
            <v>IR</v>
          </cell>
        </row>
        <row r="7593">
          <cell r="A7593" t="str">
            <v>RCY</v>
          </cell>
          <cell r="D7593">
            <v>6</v>
          </cell>
          <cell r="G7593">
            <v>2.5</v>
          </cell>
          <cell r="J7593">
            <v>75</v>
          </cell>
          <cell r="L7593" t="str">
            <v>IR</v>
          </cell>
        </row>
        <row r="7594">
          <cell r="A7594" t="str">
            <v>RCY</v>
          </cell>
          <cell r="D7594">
            <v>7</v>
          </cell>
          <cell r="G7594">
            <v>1.91</v>
          </cell>
          <cell r="J7594">
            <v>75</v>
          </cell>
          <cell r="L7594" t="str">
            <v>IR</v>
          </cell>
        </row>
        <row r="7595">
          <cell r="A7595" t="str">
            <v>RCY</v>
          </cell>
          <cell r="D7595">
            <v>7</v>
          </cell>
          <cell r="G7595">
            <v>2.8</v>
          </cell>
          <cell r="J7595">
            <v>75</v>
          </cell>
          <cell r="L7595" t="str">
            <v>IR</v>
          </cell>
        </row>
        <row r="7596">
          <cell r="A7596" t="str">
            <v>RCY</v>
          </cell>
          <cell r="D7596">
            <v>7</v>
          </cell>
          <cell r="G7596">
            <v>1.86</v>
          </cell>
          <cell r="J7596">
            <v>75</v>
          </cell>
          <cell r="L7596" t="str">
            <v>IR</v>
          </cell>
        </row>
        <row r="7597">
          <cell r="A7597" t="str">
            <v>RCY</v>
          </cell>
          <cell r="D7597">
            <v>8</v>
          </cell>
          <cell r="G7597">
            <v>4.92</v>
          </cell>
          <cell r="J7597">
            <v>75</v>
          </cell>
          <cell r="L7597" t="str">
            <v>IR</v>
          </cell>
        </row>
        <row r="7598">
          <cell r="A7598" t="str">
            <v>RCY</v>
          </cell>
          <cell r="D7598">
            <v>8</v>
          </cell>
          <cell r="G7598">
            <v>1.1499999999999999</v>
          </cell>
          <cell r="J7598">
            <v>75</v>
          </cell>
          <cell r="L7598" t="str">
            <v>IR</v>
          </cell>
        </row>
        <row r="7599">
          <cell r="A7599" t="str">
            <v>RCY</v>
          </cell>
          <cell r="D7599">
            <v>8</v>
          </cell>
          <cell r="G7599">
            <v>3.63</v>
          </cell>
          <cell r="J7599">
            <v>75</v>
          </cell>
          <cell r="L7599" t="str">
            <v>IR</v>
          </cell>
        </row>
        <row r="7600">
          <cell r="A7600" t="str">
            <v>RCY</v>
          </cell>
          <cell r="D7600">
            <v>8</v>
          </cell>
          <cell r="G7600">
            <v>1.87</v>
          </cell>
          <cell r="J7600">
            <v>75</v>
          </cell>
          <cell r="L7600" t="str">
            <v>IR</v>
          </cell>
        </row>
        <row r="7601">
          <cell r="A7601" t="str">
            <v>RCY</v>
          </cell>
          <cell r="D7601">
            <v>9</v>
          </cell>
          <cell r="G7601">
            <v>0.61</v>
          </cell>
          <cell r="J7601">
            <v>75</v>
          </cell>
          <cell r="L7601" t="str">
            <v>IR</v>
          </cell>
        </row>
        <row r="7602">
          <cell r="A7602" t="str">
            <v>RCY</v>
          </cell>
          <cell r="D7602">
            <v>9</v>
          </cell>
          <cell r="G7602">
            <v>1.64</v>
          </cell>
          <cell r="J7602">
            <v>75</v>
          </cell>
          <cell r="L7602" t="str">
            <v>IR</v>
          </cell>
        </row>
        <row r="7603">
          <cell r="A7603" t="str">
            <v>RCY</v>
          </cell>
          <cell r="D7603">
            <v>10</v>
          </cell>
          <cell r="G7603">
            <v>1.1000000000000001</v>
          </cell>
          <cell r="J7603">
            <v>75</v>
          </cell>
          <cell r="L7603" t="str">
            <v>IR</v>
          </cell>
        </row>
        <row r="7604">
          <cell r="A7604" t="str">
            <v>RCY</v>
          </cell>
          <cell r="D7604">
            <v>10</v>
          </cell>
          <cell r="G7604">
            <v>0.48</v>
          </cell>
          <cell r="J7604">
            <v>75</v>
          </cell>
          <cell r="L7604" t="str">
            <v>IR</v>
          </cell>
        </row>
        <row r="7605">
          <cell r="A7605" t="str">
            <v>RCY</v>
          </cell>
          <cell r="D7605">
            <v>11</v>
          </cell>
          <cell r="G7605">
            <v>0.88</v>
          </cell>
          <cell r="J7605">
            <v>75</v>
          </cell>
          <cell r="L7605" t="str">
            <v>IR</v>
          </cell>
        </row>
        <row r="7606">
          <cell r="A7606" t="str">
            <v>RCY</v>
          </cell>
          <cell r="D7606">
            <v>1</v>
          </cell>
          <cell r="G7606">
            <v>0.38</v>
          </cell>
          <cell r="J7606" t="str">
            <v>7B</v>
          </cell>
          <cell r="L7606" t="str">
            <v>IR</v>
          </cell>
        </row>
        <row r="7607">
          <cell r="A7607" t="str">
            <v>RCY</v>
          </cell>
          <cell r="D7607">
            <v>1</v>
          </cell>
          <cell r="G7607">
            <v>1.65</v>
          </cell>
          <cell r="J7607" t="str">
            <v>7B</v>
          </cell>
          <cell r="L7607" t="str">
            <v>IR</v>
          </cell>
        </row>
        <row r="7608">
          <cell r="A7608" t="str">
            <v>RCY</v>
          </cell>
          <cell r="D7608">
            <v>1</v>
          </cell>
          <cell r="G7608">
            <v>1.1499999999999999</v>
          </cell>
          <cell r="J7608" t="str">
            <v>7B</v>
          </cell>
          <cell r="L7608" t="str">
            <v>IR</v>
          </cell>
        </row>
        <row r="7609">
          <cell r="A7609" t="str">
            <v>RCY</v>
          </cell>
          <cell r="D7609">
            <v>2</v>
          </cell>
          <cell r="G7609">
            <v>1.45</v>
          </cell>
          <cell r="J7609" t="str">
            <v>7B</v>
          </cell>
          <cell r="L7609" t="str">
            <v>IR</v>
          </cell>
        </row>
        <row r="7610">
          <cell r="A7610" t="str">
            <v>RCY</v>
          </cell>
          <cell r="D7610">
            <v>2</v>
          </cell>
          <cell r="G7610">
            <v>0.85</v>
          </cell>
          <cell r="J7610" t="str">
            <v>7B</v>
          </cell>
          <cell r="L7610" t="str">
            <v>IR</v>
          </cell>
        </row>
        <row r="7611">
          <cell r="A7611" t="str">
            <v>RCY</v>
          </cell>
          <cell r="D7611">
            <v>2</v>
          </cell>
          <cell r="G7611">
            <v>0.84</v>
          </cell>
          <cell r="J7611" t="str">
            <v>7B</v>
          </cell>
          <cell r="L7611" t="str">
            <v>IR</v>
          </cell>
        </row>
        <row r="7612">
          <cell r="A7612" t="str">
            <v>RCY</v>
          </cell>
          <cell r="D7612">
            <v>2</v>
          </cell>
          <cell r="G7612">
            <v>1.1499999999999999</v>
          </cell>
          <cell r="J7612" t="str">
            <v>7B</v>
          </cell>
          <cell r="L7612" t="str">
            <v>IR</v>
          </cell>
        </row>
        <row r="7613">
          <cell r="A7613" t="str">
            <v>RCY</v>
          </cell>
          <cell r="D7613">
            <v>3</v>
          </cell>
          <cell r="G7613">
            <v>0.86</v>
          </cell>
          <cell r="J7613" t="str">
            <v>7B</v>
          </cell>
          <cell r="L7613" t="str">
            <v>IR</v>
          </cell>
        </row>
        <row r="7614">
          <cell r="A7614" t="str">
            <v>RCY</v>
          </cell>
          <cell r="D7614">
            <v>3</v>
          </cell>
          <cell r="G7614">
            <v>0.8</v>
          </cell>
          <cell r="J7614" t="str">
            <v>7B</v>
          </cell>
          <cell r="L7614" t="str">
            <v>IR</v>
          </cell>
        </row>
        <row r="7615">
          <cell r="A7615" t="str">
            <v>RCY</v>
          </cell>
          <cell r="D7615">
            <v>3</v>
          </cell>
          <cell r="G7615">
            <v>0.95</v>
          </cell>
          <cell r="J7615" t="str">
            <v>7B</v>
          </cell>
          <cell r="L7615" t="str">
            <v>IR</v>
          </cell>
        </row>
        <row r="7616">
          <cell r="A7616" t="str">
            <v>RCY</v>
          </cell>
          <cell r="D7616">
            <v>3</v>
          </cell>
          <cell r="G7616">
            <v>0.73</v>
          </cell>
          <cell r="J7616" t="str">
            <v>7B</v>
          </cell>
          <cell r="L7616" t="str">
            <v>IR</v>
          </cell>
        </row>
        <row r="7617">
          <cell r="A7617" t="str">
            <v>RCY</v>
          </cell>
          <cell r="D7617">
            <v>3</v>
          </cell>
          <cell r="G7617">
            <v>1.48</v>
          </cell>
          <cell r="J7617" t="str">
            <v>7B</v>
          </cell>
          <cell r="L7617" t="str">
            <v>IR</v>
          </cell>
        </row>
        <row r="7618">
          <cell r="A7618" t="str">
            <v>RCY</v>
          </cell>
          <cell r="D7618">
            <v>3</v>
          </cell>
          <cell r="G7618">
            <v>0.43</v>
          </cell>
          <cell r="J7618" t="str">
            <v>7B</v>
          </cell>
          <cell r="L7618" t="str">
            <v>IR</v>
          </cell>
        </row>
        <row r="7619">
          <cell r="A7619" t="str">
            <v>RCY</v>
          </cell>
          <cell r="D7619">
            <v>4</v>
          </cell>
          <cell r="G7619">
            <v>1.43</v>
          </cell>
          <cell r="J7619" t="str">
            <v>7B</v>
          </cell>
          <cell r="L7619" t="str">
            <v>IR</v>
          </cell>
        </row>
        <row r="7620">
          <cell r="A7620" t="str">
            <v>RCY</v>
          </cell>
          <cell r="D7620">
            <v>4</v>
          </cell>
          <cell r="G7620">
            <v>1.07</v>
          </cell>
          <cell r="J7620" t="str">
            <v>7B</v>
          </cell>
          <cell r="L7620" t="str">
            <v>IR</v>
          </cell>
        </row>
        <row r="7621">
          <cell r="A7621" t="str">
            <v>RCY</v>
          </cell>
          <cell r="D7621">
            <v>4</v>
          </cell>
          <cell r="G7621">
            <v>0.65</v>
          </cell>
          <cell r="J7621" t="str">
            <v>7B</v>
          </cell>
          <cell r="L7621" t="str">
            <v>IR</v>
          </cell>
        </row>
        <row r="7622">
          <cell r="A7622" t="str">
            <v>RCY</v>
          </cell>
          <cell r="D7622">
            <v>4</v>
          </cell>
          <cell r="G7622">
            <v>0.53</v>
          </cell>
          <cell r="J7622" t="str">
            <v>7B</v>
          </cell>
          <cell r="L7622" t="str">
            <v>IR</v>
          </cell>
        </row>
        <row r="7623">
          <cell r="A7623" t="str">
            <v>RCY</v>
          </cell>
          <cell r="D7623">
            <v>5</v>
          </cell>
          <cell r="G7623">
            <v>1.21</v>
          </cell>
          <cell r="J7623" t="str">
            <v>7B</v>
          </cell>
          <cell r="L7623" t="str">
            <v>IR</v>
          </cell>
        </row>
        <row r="7624">
          <cell r="A7624" t="str">
            <v>RCY</v>
          </cell>
          <cell r="D7624">
            <v>5</v>
          </cell>
          <cell r="G7624">
            <v>0.77</v>
          </cell>
          <cell r="J7624" t="str">
            <v>7B</v>
          </cell>
          <cell r="L7624" t="str">
            <v>IR</v>
          </cell>
        </row>
        <row r="7625">
          <cell r="A7625" t="str">
            <v>RCY</v>
          </cell>
          <cell r="D7625">
            <v>5</v>
          </cell>
          <cell r="G7625">
            <v>1.01</v>
          </cell>
          <cell r="J7625" t="str">
            <v>7B</v>
          </cell>
          <cell r="L7625" t="str">
            <v>IR</v>
          </cell>
        </row>
        <row r="7626">
          <cell r="A7626" t="str">
            <v>RCY</v>
          </cell>
          <cell r="D7626">
            <v>5</v>
          </cell>
          <cell r="G7626">
            <v>0.39</v>
          </cell>
          <cell r="J7626" t="str">
            <v>7B</v>
          </cell>
          <cell r="L7626" t="str">
            <v>IR</v>
          </cell>
        </row>
        <row r="7627">
          <cell r="A7627" t="str">
            <v>RCY</v>
          </cell>
          <cell r="D7627">
            <v>6</v>
          </cell>
          <cell r="G7627">
            <v>0.41</v>
          </cell>
          <cell r="J7627" t="str">
            <v>7B</v>
          </cell>
          <cell r="L7627" t="str">
            <v>IR</v>
          </cell>
        </row>
        <row r="7628">
          <cell r="A7628" t="str">
            <v>RCY</v>
          </cell>
          <cell r="D7628">
            <v>6</v>
          </cell>
          <cell r="G7628">
            <v>0.76</v>
          </cell>
          <cell r="J7628" t="str">
            <v>7B</v>
          </cell>
          <cell r="L7628" t="str">
            <v>IR</v>
          </cell>
        </row>
        <row r="7629">
          <cell r="A7629" t="str">
            <v>RCY</v>
          </cell>
          <cell r="D7629">
            <v>6</v>
          </cell>
          <cell r="G7629">
            <v>0.24</v>
          </cell>
          <cell r="J7629" t="str">
            <v>7B</v>
          </cell>
          <cell r="L7629" t="str">
            <v>IR</v>
          </cell>
        </row>
        <row r="7630">
          <cell r="A7630" t="str">
            <v>RCY</v>
          </cell>
          <cell r="D7630">
            <v>6</v>
          </cell>
          <cell r="G7630">
            <v>0.79</v>
          </cell>
          <cell r="J7630" t="str">
            <v>7B</v>
          </cell>
          <cell r="L7630" t="str">
            <v>IR</v>
          </cell>
        </row>
        <row r="7631">
          <cell r="A7631" t="str">
            <v>RCY</v>
          </cell>
          <cell r="D7631">
            <v>6</v>
          </cell>
          <cell r="G7631">
            <v>0.77</v>
          </cell>
          <cell r="J7631" t="str">
            <v>7B</v>
          </cell>
          <cell r="L7631" t="str">
            <v>IR</v>
          </cell>
        </row>
        <row r="7632">
          <cell r="A7632" t="str">
            <v>RCY</v>
          </cell>
          <cell r="D7632">
            <v>6</v>
          </cell>
          <cell r="G7632">
            <v>0.41</v>
          </cell>
          <cell r="J7632" t="str">
            <v>7B</v>
          </cell>
          <cell r="L7632" t="str">
            <v>IR</v>
          </cell>
        </row>
        <row r="7633">
          <cell r="A7633" t="str">
            <v>RCY</v>
          </cell>
          <cell r="D7633">
            <v>7</v>
          </cell>
          <cell r="G7633">
            <v>0.69</v>
          </cell>
          <cell r="J7633" t="str">
            <v>7B</v>
          </cell>
          <cell r="L7633" t="str">
            <v>IR</v>
          </cell>
        </row>
        <row r="7634">
          <cell r="A7634" t="str">
            <v>RCY</v>
          </cell>
          <cell r="D7634">
            <v>7</v>
          </cell>
          <cell r="G7634">
            <v>1.05</v>
          </cell>
          <cell r="J7634" t="str">
            <v>7B</v>
          </cell>
          <cell r="L7634" t="str">
            <v>IR</v>
          </cell>
        </row>
        <row r="7635">
          <cell r="A7635" t="str">
            <v>RCY</v>
          </cell>
          <cell r="D7635">
            <v>7</v>
          </cell>
          <cell r="G7635">
            <v>0.62</v>
          </cell>
          <cell r="J7635" t="str">
            <v>7B</v>
          </cell>
          <cell r="L7635" t="str">
            <v>IR</v>
          </cell>
        </row>
        <row r="7636">
          <cell r="A7636" t="str">
            <v>RCY</v>
          </cell>
          <cell r="D7636">
            <v>7</v>
          </cell>
          <cell r="G7636">
            <v>1.06</v>
          </cell>
          <cell r="J7636" t="str">
            <v>7B</v>
          </cell>
          <cell r="L7636" t="str">
            <v>IR</v>
          </cell>
        </row>
        <row r="7637">
          <cell r="A7637" t="str">
            <v>RCY</v>
          </cell>
          <cell r="D7637">
            <v>8</v>
          </cell>
          <cell r="G7637">
            <v>0.68</v>
          </cell>
          <cell r="J7637" t="str">
            <v>7B</v>
          </cell>
          <cell r="L7637" t="str">
            <v>IR</v>
          </cell>
        </row>
        <row r="7638">
          <cell r="A7638" t="str">
            <v>RCY</v>
          </cell>
          <cell r="D7638">
            <v>8</v>
          </cell>
          <cell r="G7638">
            <v>1.1100000000000001</v>
          </cell>
          <cell r="J7638" t="str">
            <v>7B</v>
          </cell>
          <cell r="L7638" t="str">
            <v>IR</v>
          </cell>
        </row>
        <row r="7639">
          <cell r="A7639" t="str">
            <v>RCY</v>
          </cell>
          <cell r="D7639">
            <v>8</v>
          </cell>
          <cell r="G7639">
            <v>0.6</v>
          </cell>
          <cell r="J7639" t="str">
            <v>7B</v>
          </cell>
          <cell r="L7639" t="str">
            <v>IR</v>
          </cell>
        </row>
        <row r="7640">
          <cell r="A7640" t="str">
            <v>RCY</v>
          </cell>
          <cell r="D7640">
            <v>8</v>
          </cell>
          <cell r="G7640">
            <v>0.77</v>
          </cell>
          <cell r="J7640" t="str">
            <v>7B</v>
          </cell>
          <cell r="L7640" t="str">
            <v>IR</v>
          </cell>
        </row>
        <row r="7641">
          <cell r="A7641" t="str">
            <v>RCY</v>
          </cell>
          <cell r="D7641">
            <v>9</v>
          </cell>
          <cell r="G7641">
            <v>0.55000000000000004</v>
          </cell>
          <cell r="J7641" t="str">
            <v>7B</v>
          </cell>
          <cell r="L7641" t="str">
            <v>IR</v>
          </cell>
        </row>
        <row r="7642">
          <cell r="A7642" t="str">
            <v>RCY</v>
          </cell>
          <cell r="D7642">
            <v>9</v>
          </cell>
          <cell r="G7642">
            <v>0.57999999999999996</v>
          </cell>
          <cell r="J7642" t="str">
            <v>7B</v>
          </cell>
          <cell r="L7642" t="str">
            <v>IR</v>
          </cell>
        </row>
        <row r="7643">
          <cell r="A7643" t="str">
            <v>RCY</v>
          </cell>
          <cell r="D7643">
            <v>9</v>
          </cell>
          <cell r="G7643">
            <v>0.79</v>
          </cell>
          <cell r="J7643" t="str">
            <v>7B</v>
          </cell>
          <cell r="L7643" t="str">
            <v>IR</v>
          </cell>
        </row>
        <row r="7644">
          <cell r="A7644" t="str">
            <v>RCY</v>
          </cell>
          <cell r="D7644">
            <v>9</v>
          </cell>
          <cell r="G7644">
            <v>0.71</v>
          </cell>
          <cell r="J7644" t="str">
            <v>7B</v>
          </cell>
          <cell r="L7644" t="str">
            <v>IR</v>
          </cell>
        </row>
        <row r="7645">
          <cell r="A7645" t="str">
            <v>RCY</v>
          </cell>
          <cell r="D7645">
            <v>10</v>
          </cell>
          <cell r="G7645">
            <v>1.36</v>
          </cell>
          <cell r="J7645" t="str">
            <v>7B</v>
          </cell>
          <cell r="L7645" t="str">
            <v>IR</v>
          </cell>
        </row>
        <row r="7646">
          <cell r="A7646" t="str">
            <v>RCY</v>
          </cell>
          <cell r="D7646">
            <v>10</v>
          </cell>
          <cell r="G7646">
            <v>0.96</v>
          </cell>
          <cell r="J7646" t="str">
            <v>7B</v>
          </cell>
          <cell r="L7646" t="str">
            <v>IR</v>
          </cell>
        </row>
        <row r="7647">
          <cell r="A7647" t="str">
            <v>RCY</v>
          </cell>
          <cell r="D7647">
            <v>10</v>
          </cell>
          <cell r="G7647">
            <v>0.74</v>
          </cell>
          <cell r="J7647" t="str">
            <v>7B</v>
          </cell>
          <cell r="L7647" t="str">
            <v>IR</v>
          </cell>
        </row>
        <row r="7648">
          <cell r="A7648" t="str">
            <v>RCY</v>
          </cell>
          <cell r="D7648">
            <v>10</v>
          </cell>
          <cell r="G7648">
            <v>0.69</v>
          </cell>
          <cell r="J7648" t="str">
            <v>7B</v>
          </cell>
          <cell r="L7648" t="str">
            <v>IR</v>
          </cell>
        </row>
        <row r="7649">
          <cell r="A7649" t="str">
            <v>RCY</v>
          </cell>
          <cell r="D7649">
            <v>11</v>
          </cell>
          <cell r="G7649">
            <v>0.99</v>
          </cell>
          <cell r="J7649" t="str">
            <v>7B</v>
          </cell>
          <cell r="L7649" t="str">
            <v>IR</v>
          </cell>
        </row>
        <row r="7650">
          <cell r="A7650" t="str">
            <v>RCY</v>
          </cell>
          <cell r="D7650">
            <v>11</v>
          </cell>
          <cell r="G7650">
            <v>0.84</v>
          </cell>
          <cell r="J7650" t="str">
            <v>7B</v>
          </cell>
          <cell r="L7650" t="str">
            <v>IR</v>
          </cell>
        </row>
        <row r="7651">
          <cell r="A7651" t="str">
            <v>RCY</v>
          </cell>
          <cell r="D7651">
            <v>11</v>
          </cell>
          <cell r="G7651">
            <v>0.67</v>
          </cell>
          <cell r="J7651" t="str">
            <v>7B</v>
          </cell>
          <cell r="L7651" t="str">
            <v>IR</v>
          </cell>
        </row>
        <row r="7652">
          <cell r="A7652" t="str">
            <v>RCY</v>
          </cell>
          <cell r="D7652">
            <v>11</v>
          </cell>
          <cell r="G7652">
            <v>0.83</v>
          </cell>
          <cell r="J7652" t="str">
            <v>7B</v>
          </cell>
          <cell r="L7652" t="str">
            <v>IR</v>
          </cell>
        </row>
        <row r="7653">
          <cell r="A7653" t="str">
            <v>RCY</v>
          </cell>
          <cell r="D7653">
            <v>11</v>
          </cell>
          <cell r="G7653">
            <v>0.72</v>
          </cell>
          <cell r="J7653" t="str">
            <v>7B</v>
          </cell>
          <cell r="L7653" t="str">
            <v>IR</v>
          </cell>
        </row>
        <row r="7654">
          <cell r="A7654" t="str">
            <v>RCY</v>
          </cell>
          <cell r="D7654">
            <v>12</v>
          </cell>
          <cell r="G7654">
            <v>0.85</v>
          </cell>
          <cell r="J7654" t="str">
            <v>7B</v>
          </cell>
          <cell r="L7654" t="str">
            <v>IR</v>
          </cell>
        </row>
        <row r="7655">
          <cell r="A7655" t="str">
            <v>RCY</v>
          </cell>
          <cell r="D7655">
            <v>12</v>
          </cell>
          <cell r="G7655">
            <v>0.95</v>
          </cell>
          <cell r="J7655" t="str">
            <v>7B</v>
          </cell>
          <cell r="L7655" t="str">
            <v>IR</v>
          </cell>
        </row>
        <row r="7656">
          <cell r="A7656" t="str">
            <v>RCY</v>
          </cell>
          <cell r="D7656">
            <v>12</v>
          </cell>
          <cell r="G7656">
            <v>0.69</v>
          </cell>
          <cell r="J7656" t="str">
            <v>7B</v>
          </cell>
          <cell r="L7656" t="str">
            <v>IR</v>
          </cell>
        </row>
        <row r="7657">
          <cell r="A7657" t="str">
            <v>RCY</v>
          </cell>
          <cell r="D7657">
            <v>12</v>
          </cell>
          <cell r="G7657">
            <v>0.25</v>
          </cell>
          <cell r="J7657" t="str">
            <v>7B</v>
          </cell>
          <cell r="L7657" t="str">
            <v>IR</v>
          </cell>
        </row>
        <row r="7658">
          <cell r="A7658" t="str">
            <v>RCY</v>
          </cell>
          <cell r="D7658">
            <v>1</v>
          </cell>
          <cell r="G7658">
            <v>1.81</v>
          </cell>
          <cell r="J7658">
            <v>72</v>
          </cell>
          <cell r="L7658" t="str">
            <v>IR</v>
          </cell>
        </row>
        <row r="7659">
          <cell r="A7659" t="str">
            <v>RCY</v>
          </cell>
          <cell r="D7659">
            <v>1</v>
          </cell>
          <cell r="G7659">
            <v>2.86</v>
          </cell>
          <cell r="J7659">
            <v>72</v>
          </cell>
          <cell r="L7659" t="str">
            <v>IR</v>
          </cell>
        </row>
        <row r="7660">
          <cell r="A7660" t="str">
            <v>RCY</v>
          </cell>
          <cell r="D7660">
            <v>2</v>
          </cell>
          <cell r="G7660">
            <v>4.22</v>
          </cell>
          <cell r="J7660">
            <v>72</v>
          </cell>
          <cell r="L7660" t="str">
            <v>IR</v>
          </cell>
        </row>
        <row r="7661">
          <cell r="A7661" t="str">
            <v>RCY</v>
          </cell>
          <cell r="D7661">
            <v>2</v>
          </cell>
          <cell r="G7661">
            <v>5.0999999999999996</v>
          </cell>
          <cell r="J7661">
            <v>72</v>
          </cell>
          <cell r="L7661" t="str">
            <v>IR</v>
          </cell>
        </row>
        <row r="7662">
          <cell r="A7662" t="str">
            <v>RCY</v>
          </cell>
          <cell r="D7662">
            <v>3</v>
          </cell>
          <cell r="G7662">
            <v>4.1500000000000004</v>
          </cell>
          <cell r="J7662">
            <v>72</v>
          </cell>
          <cell r="L7662" t="str">
            <v>IR</v>
          </cell>
        </row>
        <row r="7663">
          <cell r="A7663" t="str">
            <v>RCY</v>
          </cell>
          <cell r="D7663">
            <v>3</v>
          </cell>
          <cell r="G7663">
            <v>4.08</v>
          </cell>
          <cell r="J7663">
            <v>72</v>
          </cell>
          <cell r="L7663" t="str">
            <v>IR</v>
          </cell>
        </row>
        <row r="7664">
          <cell r="A7664" t="str">
            <v>RCY</v>
          </cell>
          <cell r="D7664">
            <v>3</v>
          </cell>
          <cell r="G7664">
            <v>5.54</v>
          </cell>
          <cell r="J7664">
            <v>72</v>
          </cell>
          <cell r="L7664" t="str">
            <v>IR</v>
          </cell>
        </row>
        <row r="7665">
          <cell r="A7665" t="str">
            <v>RCY</v>
          </cell>
          <cell r="D7665">
            <v>4</v>
          </cell>
          <cell r="G7665">
            <v>0</v>
          </cell>
          <cell r="J7665">
            <v>72</v>
          </cell>
          <cell r="L7665" t="str">
            <v>IR</v>
          </cell>
        </row>
        <row r="7666">
          <cell r="A7666" t="str">
            <v>RCY</v>
          </cell>
          <cell r="D7666">
            <v>4</v>
          </cell>
          <cell r="G7666">
            <v>4.34</v>
          </cell>
          <cell r="J7666">
            <v>72</v>
          </cell>
          <cell r="L7666" t="str">
            <v>IR</v>
          </cell>
        </row>
        <row r="7667">
          <cell r="A7667" t="str">
            <v>RCY</v>
          </cell>
          <cell r="D7667">
            <v>4</v>
          </cell>
          <cell r="G7667">
            <v>6.6</v>
          </cell>
          <cell r="J7667">
            <v>72</v>
          </cell>
          <cell r="L7667" t="str">
            <v>IR</v>
          </cell>
        </row>
        <row r="7668">
          <cell r="A7668" t="str">
            <v>RCY</v>
          </cell>
          <cell r="D7668">
            <v>5</v>
          </cell>
          <cell r="G7668">
            <v>4.6500000000000004</v>
          </cell>
          <cell r="J7668">
            <v>72</v>
          </cell>
          <cell r="L7668" t="str">
            <v>IR</v>
          </cell>
        </row>
        <row r="7669">
          <cell r="A7669" t="str">
            <v>MSW</v>
          </cell>
          <cell r="D7669">
            <v>1</v>
          </cell>
          <cell r="G7669">
            <v>0.51</v>
          </cell>
          <cell r="J7669">
            <v>25</v>
          </cell>
          <cell r="L7669" t="str">
            <v>RO</v>
          </cell>
        </row>
        <row r="7670">
          <cell r="A7670" t="str">
            <v>MSW</v>
          </cell>
          <cell r="D7670">
            <v>1</v>
          </cell>
          <cell r="G7670">
            <v>1.89</v>
          </cell>
          <cell r="J7670">
            <v>25</v>
          </cell>
          <cell r="L7670" t="str">
            <v>RO</v>
          </cell>
        </row>
        <row r="7671">
          <cell r="A7671" t="str">
            <v>MSW</v>
          </cell>
          <cell r="D7671">
            <v>1</v>
          </cell>
          <cell r="G7671">
            <v>1.51</v>
          </cell>
          <cell r="J7671">
            <v>25</v>
          </cell>
          <cell r="L7671" t="str">
            <v>RO</v>
          </cell>
        </row>
        <row r="7672">
          <cell r="A7672" t="str">
            <v>MSW</v>
          </cell>
          <cell r="D7672">
            <v>2</v>
          </cell>
          <cell r="G7672">
            <v>1.32</v>
          </cell>
          <cell r="J7672">
            <v>25</v>
          </cell>
          <cell r="L7672" t="str">
            <v>RO</v>
          </cell>
        </row>
        <row r="7673">
          <cell r="A7673" t="str">
            <v>MSW</v>
          </cell>
          <cell r="D7673">
            <v>2</v>
          </cell>
          <cell r="G7673">
            <v>1.39</v>
          </cell>
          <cell r="J7673">
            <v>25</v>
          </cell>
          <cell r="L7673" t="str">
            <v>RO</v>
          </cell>
        </row>
        <row r="7674">
          <cell r="A7674" t="str">
            <v>MSW</v>
          </cell>
          <cell r="D7674">
            <v>2</v>
          </cell>
          <cell r="G7674">
            <v>1.35</v>
          </cell>
          <cell r="J7674">
            <v>25</v>
          </cell>
          <cell r="L7674" t="str">
            <v>RO</v>
          </cell>
        </row>
        <row r="7675">
          <cell r="A7675" t="str">
            <v>MSW</v>
          </cell>
          <cell r="D7675">
            <v>2</v>
          </cell>
          <cell r="G7675">
            <v>0.75</v>
          </cell>
          <cell r="J7675">
            <v>25</v>
          </cell>
          <cell r="L7675" t="str">
            <v>RO</v>
          </cell>
        </row>
        <row r="7676">
          <cell r="A7676" t="str">
            <v>MSW</v>
          </cell>
          <cell r="D7676">
            <v>3</v>
          </cell>
          <cell r="G7676">
            <v>1.55</v>
          </cell>
          <cell r="J7676">
            <v>25</v>
          </cell>
          <cell r="L7676" t="str">
            <v>RO</v>
          </cell>
        </row>
        <row r="7677">
          <cell r="A7677" t="str">
            <v>MSW</v>
          </cell>
          <cell r="D7677">
            <v>3</v>
          </cell>
          <cell r="G7677">
            <v>1.43</v>
          </cell>
          <cell r="J7677">
            <v>25</v>
          </cell>
          <cell r="L7677" t="str">
            <v>RO</v>
          </cell>
        </row>
        <row r="7678">
          <cell r="A7678" t="str">
            <v>MSW</v>
          </cell>
          <cell r="D7678">
            <v>3</v>
          </cell>
          <cell r="G7678">
            <v>1.48</v>
          </cell>
          <cell r="J7678">
            <v>25</v>
          </cell>
          <cell r="L7678" t="str">
            <v>RO</v>
          </cell>
        </row>
        <row r="7679">
          <cell r="A7679" t="str">
            <v>MSW</v>
          </cell>
          <cell r="D7679">
            <v>3</v>
          </cell>
          <cell r="G7679">
            <v>1.04</v>
          </cell>
          <cell r="J7679">
            <v>25</v>
          </cell>
          <cell r="L7679" t="str">
            <v>RO</v>
          </cell>
        </row>
        <row r="7680">
          <cell r="A7680" t="str">
            <v>MSW</v>
          </cell>
          <cell r="D7680">
            <v>3</v>
          </cell>
          <cell r="G7680">
            <v>1.22</v>
          </cell>
          <cell r="J7680">
            <v>25</v>
          </cell>
          <cell r="L7680" t="str">
            <v>RO</v>
          </cell>
        </row>
        <row r="7681">
          <cell r="A7681" t="str">
            <v>MSW</v>
          </cell>
          <cell r="D7681">
            <v>4</v>
          </cell>
          <cell r="G7681">
            <v>0.88</v>
          </cell>
          <cell r="J7681">
            <v>25</v>
          </cell>
          <cell r="L7681" t="str">
            <v>RO</v>
          </cell>
        </row>
        <row r="7682">
          <cell r="A7682" t="str">
            <v>MSW</v>
          </cell>
          <cell r="D7682">
            <v>4</v>
          </cell>
          <cell r="G7682">
            <v>0.51</v>
          </cell>
          <cell r="J7682">
            <v>25</v>
          </cell>
          <cell r="L7682" t="str">
            <v>RO</v>
          </cell>
        </row>
        <row r="7683">
          <cell r="A7683" t="str">
            <v>MSW</v>
          </cell>
          <cell r="D7683">
            <v>4</v>
          </cell>
          <cell r="G7683">
            <v>1.26</v>
          </cell>
          <cell r="J7683">
            <v>25</v>
          </cell>
          <cell r="L7683" t="str">
            <v>RO</v>
          </cell>
        </row>
        <row r="7684">
          <cell r="A7684" t="str">
            <v>MSW</v>
          </cell>
          <cell r="D7684">
            <v>4</v>
          </cell>
          <cell r="G7684">
            <v>1.32</v>
          </cell>
          <cell r="J7684">
            <v>25</v>
          </cell>
          <cell r="L7684" t="str">
            <v>RO</v>
          </cell>
        </row>
        <row r="7685">
          <cell r="A7685" t="str">
            <v>MSW</v>
          </cell>
          <cell r="D7685">
            <v>5</v>
          </cell>
          <cell r="G7685">
            <v>1.3</v>
          </cell>
          <cell r="J7685">
            <v>25</v>
          </cell>
          <cell r="L7685" t="str">
            <v>RO</v>
          </cell>
        </row>
        <row r="7686">
          <cell r="A7686" t="str">
            <v>MSW</v>
          </cell>
          <cell r="D7686">
            <v>5</v>
          </cell>
          <cell r="G7686">
            <v>1.41</v>
          </cell>
          <cell r="J7686">
            <v>25</v>
          </cell>
          <cell r="L7686" t="str">
            <v>RO</v>
          </cell>
        </row>
        <row r="7687">
          <cell r="A7687" t="str">
            <v>MSW</v>
          </cell>
          <cell r="D7687">
            <v>5</v>
          </cell>
          <cell r="G7687">
            <v>1.38</v>
          </cell>
          <cell r="J7687">
            <v>25</v>
          </cell>
          <cell r="L7687" t="str">
            <v>RO</v>
          </cell>
        </row>
        <row r="7688">
          <cell r="A7688" t="str">
            <v>MSW</v>
          </cell>
          <cell r="D7688">
            <v>5</v>
          </cell>
          <cell r="G7688">
            <v>1.44</v>
          </cell>
          <cell r="J7688">
            <v>25</v>
          </cell>
          <cell r="L7688" t="str">
            <v>RO</v>
          </cell>
        </row>
        <row r="7689">
          <cell r="A7689" t="str">
            <v>MSW</v>
          </cell>
          <cell r="D7689">
            <v>6</v>
          </cell>
          <cell r="G7689">
            <v>1.7</v>
          </cell>
          <cell r="J7689">
            <v>25</v>
          </cell>
          <cell r="L7689" t="str">
            <v>RO</v>
          </cell>
        </row>
        <row r="7690">
          <cell r="A7690" t="str">
            <v>MSW</v>
          </cell>
          <cell r="D7690">
            <v>6</v>
          </cell>
          <cell r="G7690">
            <v>1.73</v>
          </cell>
          <cell r="J7690">
            <v>25</v>
          </cell>
          <cell r="L7690" t="str">
            <v>RO</v>
          </cell>
        </row>
        <row r="7691">
          <cell r="A7691" t="str">
            <v>MSW</v>
          </cell>
          <cell r="D7691">
            <v>6</v>
          </cell>
          <cell r="G7691">
            <v>1.47</v>
          </cell>
          <cell r="J7691">
            <v>25</v>
          </cell>
          <cell r="L7691" t="str">
            <v>RO</v>
          </cell>
        </row>
        <row r="7692">
          <cell r="A7692" t="str">
            <v>MSW</v>
          </cell>
          <cell r="D7692">
            <v>6</v>
          </cell>
          <cell r="G7692">
            <v>0.56999999999999995</v>
          </cell>
          <cell r="J7692">
            <v>25</v>
          </cell>
          <cell r="L7692" t="str">
            <v>RO</v>
          </cell>
        </row>
        <row r="7693">
          <cell r="A7693" t="str">
            <v>MSW</v>
          </cell>
          <cell r="D7693">
            <v>7</v>
          </cell>
          <cell r="G7693">
            <v>0.37</v>
          </cell>
          <cell r="J7693">
            <v>25</v>
          </cell>
          <cell r="L7693" t="str">
            <v>RO</v>
          </cell>
        </row>
        <row r="7694">
          <cell r="A7694" t="str">
            <v>MSW</v>
          </cell>
          <cell r="D7694">
            <v>8</v>
          </cell>
          <cell r="G7694">
            <v>1.06</v>
          </cell>
          <cell r="J7694">
            <v>25</v>
          </cell>
          <cell r="L7694" t="str">
            <v>RO</v>
          </cell>
        </row>
        <row r="7695">
          <cell r="A7695" t="str">
            <v>MSW</v>
          </cell>
          <cell r="D7695">
            <v>8</v>
          </cell>
          <cell r="G7695">
            <v>0.76</v>
          </cell>
          <cell r="J7695">
            <v>25</v>
          </cell>
          <cell r="L7695" t="str">
            <v>RO</v>
          </cell>
        </row>
        <row r="7696">
          <cell r="A7696" t="str">
            <v>MSW</v>
          </cell>
          <cell r="D7696">
            <v>8</v>
          </cell>
          <cell r="G7696">
            <v>0.65</v>
          </cell>
          <cell r="J7696">
            <v>25</v>
          </cell>
          <cell r="L7696" t="str">
            <v>RO</v>
          </cell>
        </row>
        <row r="7697">
          <cell r="A7697" t="str">
            <v>MSW</v>
          </cell>
          <cell r="D7697">
            <v>8</v>
          </cell>
          <cell r="G7697">
            <v>1.6</v>
          </cell>
          <cell r="J7697">
            <v>25</v>
          </cell>
          <cell r="L7697" t="str">
            <v>RO</v>
          </cell>
        </row>
        <row r="7698">
          <cell r="A7698" t="str">
            <v>MSW</v>
          </cell>
          <cell r="D7698">
            <v>9</v>
          </cell>
          <cell r="G7698">
            <v>0.85</v>
          </cell>
          <cell r="J7698">
            <v>25</v>
          </cell>
          <cell r="L7698" t="str">
            <v>RO</v>
          </cell>
        </row>
        <row r="7699">
          <cell r="A7699" t="str">
            <v>MSW</v>
          </cell>
          <cell r="D7699">
            <v>9</v>
          </cell>
          <cell r="G7699">
            <v>1.21</v>
          </cell>
          <cell r="J7699">
            <v>25</v>
          </cell>
          <cell r="L7699" t="str">
            <v>RO</v>
          </cell>
        </row>
        <row r="7700">
          <cell r="A7700" t="str">
            <v>MSW</v>
          </cell>
          <cell r="D7700">
            <v>9</v>
          </cell>
          <cell r="G7700">
            <v>1.32</v>
          </cell>
          <cell r="J7700">
            <v>25</v>
          </cell>
          <cell r="L7700" t="str">
            <v>RO</v>
          </cell>
        </row>
        <row r="7701">
          <cell r="A7701" t="str">
            <v>MSW</v>
          </cell>
          <cell r="D7701">
            <v>9</v>
          </cell>
          <cell r="G7701">
            <v>1.22</v>
          </cell>
          <cell r="J7701">
            <v>25</v>
          </cell>
          <cell r="L7701" t="str">
            <v>RO</v>
          </cell>
        </row>
        <row r="7702">
          <cell r="A7702" t="str">
            <v>MSW</v>
          </cell>
          <cell r="D7702">
            <v>10</v>
          </cell>
          <cell r="G7702">
            <v>1.17</v>
          </cell>
          <cell r="J7702">
            <v>25</v>
          </cell>
          <cell r="L7702" t="str">
            <v>RO</v>
          </cell>
        </row>
        <row r="7703">
          <cell r="A7703" t="str">
            <v>MSW</v>
          </cell>
          <cell r="D7703">
            <v>10</v>
          </cell>
          <cell r="G7703">
            <v>1.03</v>
          </cell>
          <cell r="J7703">
            <v>25</v>
          </cell>
          <cell r="L7703" t="str">
            <v>RO</v>
          </cell>
        </row>
        <row r="7704">
          <cell r="A7704" t="str">
            <v>MSW</v>
          </cell>
          <cell r="D7704">
            <v>10</v>
          </cell>
          <cell r="G7704">
            <v>1.21</v>
          </cell>
          <cell r="J7704">
            <v>25</v>
          </cell>
          <cell r="L7704" t="str">
            <v>RO</v>
          </cell>
        </row>
        <row r="7705">
          <cell r="A7705" t="str">
            <v>MSW</v>
          </cell>
          <cell r="D7705">
            <v>10</v>
          </cell>
          <cell r="G7705">
            <v>1.28</v>
          </cell>
          <cell r="J7705">
            <v>25</v>
          </cell>
          <cell r="L7705" t="str">
            <v>RO</v>
          </cell>
        </row>
        <row r="7706">
          <cell r="A7706" t="str">
            <v>MSW</v>
          </cell>
          <cell r="D7706">
            <v>11</v>
          </cell>
          <cell r="G7706">
            <v>1.76</v>
          </cell>
          <cell r="J7706">
            <v>25</v>
          </cell>
          <cell r="L7706" t="str">
            <v>RO</v>
          </cell>
        </row>
        <row r="7707">
          <cell r="A7707" t="str">
            <v>MSW</v>
          </cell>
          <cell r="D7707">
            <v>11</v>
          </cell>
          <cell r="G7707">
            <v>0.68</v>
          </cell>
          <cell r="J7707">
            <v>25</v>
          </cell>
          <cell r="L7707" t="str">
            <v>RO</v>
          </cell>
        </row>
        <row r="7708">
          <cell r="A7708" t="str">
            <v>MSW</v>
          </cell>
          <cell r="D7708">
            <v>11</v>
          </cell>
          <cell r="G7708">
            <v>1.1399999999999999</v>
          </cell>
          <cell r="J7708">
            <v>25</v>
          </cell>
          <cell r="L7708" t="str">
            <v>RO</v>
          </cell>
        </row>
        <row r="7709">
          <cell r="A7709" t="str">
            <v>MSW</v>
          </cell>
          <cell r="D7709">
            <v>11</v>
          </cell>
          <cell r="G7709">
            <v>0.98</v>
          </cell>
          <cell r="J7709">
            <v>25</v>
          </cell>
          <cell r="L7709" t="str">
            <v>RO</v>
          </cell>
        </row>
        <row r="7710">
          <cell r="A7710" t="str">
            <v>MSW</v>
          </cell>
          <cell r="D7710">
            <v>11</v>
          </cell>
          <cell r="G7710">
            <v>0.63</v>
          </cell>
          <cell r="J7710">
            <v>25</v>
          </cell>
          <cell r="L7710" t="str">
            <v>RO</v>
          </cell>
        </row>
        <row r="7711">
          <cell r="A7711" t="str">
            <v>MSW</v>
          </cell>
          <cell r="D7711">
            <v>12</v>
          </cell>
          <cell r="G7711">
            <v>1.26</v>
          </cell>
          <cell r="J7711">
            <v>25</v>
          </cell>
          <cell r="L7711" t="str">
            <v>RO</v>
          </cell>
        </row>
        <row r="7712">
          <cell r="A7712" t="str">
            <v>MSW</v>
          </cell>
          <cell r="D7712">
            <v>12</v>
          </cell>
          <cell r="G7712">
            <v>1.41</v>
          </cell>
          <cell r="J7712">
            <v>25</v>
          </cell>
          <cell r="L7712" t="str">
            <v>RO</v>
          </cell>
        </row>
        <row r="7713">
          <cell r="A7713" t="str">
            <v>MSW</v>
          </cell>
          <cell r="D7713">
            <v>12</v>
          </cell>
          <cell r="G7713">
            <v>1.1599999999999999</v>
          </cell>
          <cell r="J7713">
            <v>25</v>
          </cell>
          <cell r="L7713" t="str">
            <v>RO</v>
          </cell>
        </row>
        <row r="7714">
          <cell r="A7714" t="str">
            <v>MSW</v>
          </cell>
          <cell r="D7714">
            <v>1</v>
          </cell>
          <cell r="G7714">
            <v>1.78</v>
          </cell>
          <cell r="J7714">
            <v>25</v>
          </cell>
          <cell r="L7714" t="str">
            <v>RO</v>
          </cell>
        </row>
        <row r="7715">
          <cell r="A7715" t="str">
            <v>MSW</v>
          </cell>
          <cell r="D7715">
            <v>1</v>
          </cell>
          <cell r="G7715">
            <v>1.25</v>
          </cell>
          <cell r="J7715">
            <v>25</v>
          </cell>
          <cell r="L7715" t="str">
            <v>RO</v>
          </cell>
        </row>
        <row r="7716">
          <cell r="A7716" t="str">
            <v>RCY</v>
          </cell>
          <cell r="D7716">
            <v>1</v>
          </cell>
          <cell r="G7716">
            <v>1.49</v>
          </cell>
          <cell r="J7716">
            <v>25</v>
          </cell>
          <cell r="L7716" t="str">
            <v>RO</v>
          </cell>
        </row>
        <row r="7717">
          <cell r="A7717" t="str">
            <v>RCY</v>
          </cell>
          <cell r="D7717">
            <v>2</v>
          </cell>
          <cell r="G7717">
            <v>0.98</v>
          </cell>
          <cell r="J7717">
            <v>25</v>
          </cell>
          <cell r="L7717" t="str">
            <v>RO</v>
          </cell>
        </row>
        <row r="7718">
          <cell r="A7718" t="str">
            <v>RCY</v>
          </cell>
          <cell r="D7718">
            <v>2</v>
          </cell>
          <cell r="G7718">
            <v>1.0900000000000001</v>
          </cell>
          <cell r="J7718">
            <v>25</v>
          </cell>
          <cell r="L7718" t="str">
            <v>RO</v>
          </cell>
        </row>
        <row r="7719">
          <cell r="A7719" t="str">
            <v>RCY</v>
          </cell>
          <cell r="D7719">
            <v>3</v>
          </cell>
          <cell r="G7719">
            <v>1.76</v>
          </cell>
          <cell r="J7719">
            <v>25</v>
          </cell>
          <cell r="L7719" t="str">
            <v>RO</v>
          </cell>
        </row>
        <row r="7720">
          <cell r="A7720" t="str">
            <v>RCY</v>
          </cell>
          <cell r="D7720">
            <v>3</v>
          </cell>
          <cell r="G7720">
            <v>1.28</v>
          </cell>
          <cell r="J7720">
            <v>25</v>
          </cell>
          <cell r="L7720" t="str">
            <v>RO</v>
          </cell>
        </row>
        <row r="7721">
          <cell r="A7721" t="str">
            <v>RCY</v>
          </cell>
          <cell r="D7721">
            <v>3</v>
          </cell>
          <cell r="G7721">
            <v>1.0900000000000001</v>
          </cell>
          <cell r="J7721">
            <v>25</v>
          </cell>
          <cell r="L7721" t="str">
            <v>RO</v>
          </cell>
        </row>
        <row r="7722">
          <cell r="A7722" t="str">
            <v>RCY</v>
          </cell>
          <cell r="D7722">
            <v>4</v>
          </cell>
          <cell r="G7722">
            <v>1.17</v>
          </cell>
          <cell r="J7722">
            <v>25</v>
          </cell>
          <cell r="L7722" t="str">
            <v>RO</v>
          </cell>
        </row>
        <row r="7723">
          <cell r="A7723" t="str">
            <v>RCY</v>
          </cell>
          <cell r="D7723">
            <v>5</v>
          </cell>
          <cell r="G7723">
            <v>0.96</v>
          </cell>
          <cell r="J7723">
            <v>25</v>
          </cell>
          <cell r="L7723" t="str">
            <v>RO</v>
          </cell>
        </row>
        <row r="7724">
          <cell r="A7724" t="str">
            <v>RCY</v>
          </cell>
          <cell r="D7724">
            <v>5</v>
          </cell>
          <cell r="G7724">
            <v>1.1399999999999999</v>
          </cell>
          <cell r="J7724">
            <v>25</v>
          </cell>
          <cell r="L7724" t="str">
            <v>RO</v>
          </cell>
        </row>
        <row r="7725">
          <cell r="A7725" t="str">
            <v>MSW</v>
          </cell>
          <cell r="D7725">
            <v>5</v>
          </cell>
          <cell r="G7725">
            <v>1</v>
          </cell>
          <cell r="J7725">
            <v>25</v>
          </cell>
          <cell r="L7725" t="str">
            <v>RO</v>
          </cell>
        </row>
        <row r="7726">
          <cell r="A7726" t="str">
            <v>RCY</v>
          </cell>
          <cell r="D7726">
            <v>6</v>
          </cell>
          <cell r="G7726">
            <v>1</v>
          </cell>
          <cell r="J7726">
            <v>25</v>
          </cell>
          <cell r="L7726" t="str">
            <v>RO</v>
          </cell>
        </row>
        <row r="7727">
          <cell r="A7727" t="str">
            <v>MSW</v>
          </cell>
          <cell r="D7727">
            <v>6</v>
          </cell>
          <cell r="G7727">
            <v>1.04</v>
          </cell>
          <cell r="J7727">
            <v>25</v>
          </cell>
          <cell r="L7727" t="str">
            <v>RO</v>
          </cell>
        </row>
        <row r="7728">
          <cell r="A7728" t="str">
            <v>RCY</v>
          </cell>
          <cell r="D7728">
            <v>7</v>
          </cell>
          <cell r="G7728">
            <v>1.36</v>
          </cell>
          <cell r="J7728">
            <v>25</v>
          </cell>
          <cell r="L7728" t="str">
            <v>RO</v>
          </cell>
        </row>
        <row r="7729">
          <cell r="A7729" t="str">
            <v>RCY</v>
          </cell>
          <cell r="D7729">
            <v>8</v>
          </cell>
          <cell r="G7729">
            <v>1.39</v>
          </cell>
          <cell r="J7729">
            <v>25</v>
          </cell>
          <cell r="L7729" t="str">
            <v>RO</v>
          </cell>
        </row>
        <row r="7730">
          <cell r="A7730" t="str">
            <v>RCY</v>
          </cell>
          <cell r="D7730">
            <v>8</v>
          </cell>
          <cell r="G7730">
            <v>1.57</v>
          </cell>
          <cell r="J7730">
            <v>25</v>
          </cell>
          <cell r="L7730" t="str">
            <v>RO</v>
          </cell>
        </row>
        <row r="7731">
          <cell r="A7731" t="str">
            <v>RCY</v>
          </cell>
          <cell r="D7731">
            <v>9</v>
          </cell>
          <cell r="G7731">
            <v>1.1100000000000001</v>
          </cell>
          <cell r="J7731">
            <v>25</v>
          </cell>
          <cell r="L7731" t="str">
            <v>RO</v>
          </cell>
        </row>
        <row r="7732">
          <cell r="A7732" t="str">
            <v>MSW</v>
          </cell>
          <cell r="D7732">
            <v>10</v>
          </cell>
          <cell r="G7732">
            <v>1.91</v>
          </cell>
          <cell r="J7732">
            <v>25</v>
          </cell>
          <cell r="L7732" t="str">
            <v>RO</v>
          </cell>
        </row>
        <row r="7733">
          <cell r="A7733" t="str">
            <v>RCY</v>
          </cell>
          <cell r="D7733">
            <v>11</v>
          </cell>
          <cell r="G7733">
            <v>1.6</v>
          </cell>
          <cell r="J7733">
            <v>25</v>
          </cell>
          <cell r="L7733" t="str">
            <v>RO</v>
          </cell>
        </row>
        <row r="7734">
          <cell r="A7734" t="str">
            <v>RCY</v>
          </cell>
          <cell r="D7734">
            <v>3</v>
          </cell>
          <cell r="G7734">
            <v>8.3000000000000007</v>
          </cell>
          <cell r="J7734" t="str">
            <v>7C</v>
          </cell>
          <cell r="L7734" t="str">
            <v>IR</v>
          </cell>
        </row>
        <row r="7735">
          <cell r="A7735" t="str">
            <v>RCY</v>
          </cell>
          <cell r="D7735">
            <v>1</v>
          </cell>
          <cell r="G7735">
            <v>4.9000000000000004</v>
          </cell>
          <cell r="J7735">
            <v>72</v>
          </cell>
          <cell r="L7735" t="str">
            <v>IR</v>
          </cell>
        </row>
        <row r="7736">
          <cell r="A7736" t="str">
            <v>RCY</v>
          </cell>
          <cell r="D7736">
            <v>1</v>
          </cell>
          <cell r="G7736">
            <v>5.64</v>
          </cell>
          <cell r="J7736">
            <v>72</v>
          </cell>
          <cell r="L7736" t="str">
            <v>IR</v>
          </cell>
        </row>
        <row r="7737">
          <cell r="A7737" t="str">
            <v>RCY</v>
          </cell>
          <cell r="D7737">
            <v>1</v>
          </cell>
          <cell r="G7737">
            <v>6.82</v>
          </cell>
          <cell r="J7737">
            <v>72</v>
          </cell>
          <cell r="L7737" t="str">
            <v>IR</v>
          </cell>
        </row>
        <row r="7738">
          <cell r="A7738" t="str">
            <v>RCY</v>
          </cell>
          <cell r="D7738">
            <v>2</v>
          </cell>
          <cell r="G7738">
            <v>8.27</v>
          </cell>
          <cell r="J7738">
            <v>72</v>
          </cell>
          <cell r="L7738" t="str">
            <v>IR</v>
          </cell>
        </row>
        <row r="7739">
          <cell r="A7739" t="str">
            <v>RCY</v>
          </cell>
          <cell r="D7739">
            <v>2</v>
          </cell>
          <cell r="G7739">
            <v>5.91</v>
          </cell>
          <cell r="J7739">
            <v>72</v>
          </cell>
          <cell r="L7739" t="str">
            <v>IR</v>
          </cell>
        </row>
        <row r="7740">
          <cell r="A7740" t="str">
            <v>RCY</v>
          </cell>
          <cell r="D7740">
            <v>2</v>
          </cell>
          <cell r="G7740">
            <v>3.83</v>
          </cell>
          <cell r="J7740">
            <v>72</v>
          </cell>
          <cell r="L7740" t="str">
            <v>IR</v>
          </cell>
        </row>
        <row r="7741">
          <cell r="A7741" t="str">
            <v>RCY</v>
          </cell>
          <cell r="D7741">
            <v>2</v>
          </cell>
          <cell r="G7741">
            <v>6.86</v>
          </cell>
          <cell r="J7741">
            <v>72</v>
          </cell>
          <cell r="L7741" t="str">
            <v>IR</v>
          </cell>
        </row>
        <row r="7742">
          <cell r="A7742" t="str">
            <v>RCY</v>
          </cell>
          <cell r="D7742">
            <v>2</v>
          </cell>
          <cell r="G7742">
            <v>3.81</v>
          </cell>
          <cell r="J7742">
            <v>72</v>
          </cell>
          <cell r="L7742" t="str">
            <v>IR</v>
          </cell>
        </row>
        <row r="7743">
          <cell r="A7743" t="str">
            <v>RCY</v>
          </cell>
          <cell r="D7743">
            <v>3</v>
          </cell>
          <cell r="G7743">
            <v>4.13</v>
          </cell>
          <cell r="J7743">
            <v>72</v>
          </cell>
          <cell r="L7743" t="str">
            <v>IR</v>
          </cell>
        </row>
        <row r="7744">
          <cell r="A7744" t="str">
            <v>RCY</v>
          </cell>
          <cell r="D7744">
            <v>3</v>
          </cell>
          <cell r="G7744">
            <v>4.2699999999999996</v>
          </cell>
          <cell r="J7744">
            <v>72</v>
          </cell>
          <cell r="L7744" t="str">
            <v>IR</v>
          </cell>
        </row>
        <row r="7745">
          <cell r="A7745" t="str">
            <v>RCY</v>
          </cell>
          <cell r="D7745">
            <v>3</v>
          </cell>
          <cell r="G7745">
            <v>7.12</v>
          </cell>
          <cell r="J7745">
            <v>72</v>
          </cell>
          <cell r="L7745" t="str">
            <v>IR</v>
          </cell>
        </row>
        <row r="7746">
          <cell r="A7746" t="str">
            <v>RCY</v>
          </cell>
          <cell r="D7746">
            <v>5</v>
          </cell>
          <cell r="G7746">
            <v>1.88</v>
          </cell>
          <cell r="J7746">
            <v>72</v>
          </cell>
          <cell r="L7746" t="str">
            <v>IR</v>
          </cell>
        </row>
        <row r="7747">
          <cell r="A7747" t="str">
            <v>RCY</v>
          </cell>
          <cell r="D7747">
            <v>5</v>
          </cell>
          <cell r="G7747">
            <v>1.03</v>
          </cell>
          <cell r="J7747">
            <v>72</v>
          </cell>
          <cell r="L7747" t="str">
            <v>IR</v>
          </cell>
        </row>
        <row r="7748">
          <cell r="A7748" t="str">
            <v>RCY</v>
          </cell>
          <cell r="D7748">
            <v>5</v>
          </cell>
          <cell r="G7748">
            <v>1.81</v>
          </cell>
          <cell r="J7748">
            <v>72</v>
          </cell>
          <cell r="L7748" t="str">
            <v>IR</v>
          </cell>
        </row>
        <row r="7749">
          <cell r="A7749" t="str">
            <v>RCY</v>
          </cell>
          <cell r="D7749">
            <v>6</v>
          </cell>
          <cell r="G7749">
            <v>4</v>
          </cell>
          <cell r="J7749">
            <v>72</v>
          </cell>
          <cell r="L7749" t="str">
            <v>IR</v>
          </cell>
        </row>
        <row r="7750">
          <cell r="A7750" t="str">
            <v>RCY</v>
          </cell>
          <cell r="D7750">
            <v>8</v>
          </cell>
          <cell r="G7750">
            <v>3.73</v>
          </cell>
          <cell r="J7750">
            <v>72</v>
          </cell>
          <cell r="L7750" t="str">
            <v>IR</v>
          </cell>
        </row>
        <row r="7751">
          <cell r="A7751" t="str">
            <v>RCY</v>
          </cell>
          <cell r="D7751">
            <v>8</v>
          </cell>
          <cell r="G7751">
            <v>2.76</v>
          </cell>
          <cell r="J7751">
            <v>72</v>
          </cell>
          <cell r="L7751" t="str">
            <v>IR</v>
          </cell>
        </row>
        <row r="7752">
          <cell r="A7752" t="str">
            <v>RCY</v>
          </cell>
          <cell r="D7752">
            <v>8</v>
          </cell>
          <cell r="G7752">
            <v>2.31</v>
          </cell>
          <cell r="J7752">
            <v>72</v>
          </cell>
          <cell r="L7752" t="str">
            <v>IR</v>
          </cell>
        </row>
        <row r="7753">
          <cell r="A7753" t="str">
            <v>RCY</v>
          </cell>
          <cell r="D7753">
            <v>8</v>
          </cell>
          <cell r="G7753">
            <v>4.51</v>
          </cell>
          <cell r="J7753">
            <v>72</v>
          </cell>
          <cell r="L7753" t="str">
            <v>IR</v>
          </cell>
        </row>
        <row r="7754">
          <cell r="A7754" t="str">
            <v>RCY</v>
          </cell>
          <cell r="D7754">
            <v>8</v>
          </cell>
          <cell r="G7754">
            <v>3.69</v>
          </cell>
          <cell r="J7754">
            <v>72</v>
          </cell>
          <cell r="L7754" t="str">
            <v>IR</v>
          </cell>
        </row>
        <row r="7755">
          <cell r="A7755" t="str">
            <v>RCY</v>
          </cell>
          <cell r="D7755">
            <v>9</v>
          </cell>
          <cell r="G7755">
            <v>2.88</v>
          </cell>
          <cell r="J7755">
            <v>72</v>
          </cell>
          <cell r="L7755" t="str">
            <v>IR</v>
          </cell>
        </row>
        <row r="7756">
          <cell r="A7756" t="str">
            <v>RCY</v>
          </cell>
          <cell r="D7756">
            <v>9</v>
          </cell>
          <cell r="G7756">
            <v>3.99</v>
          </cell>
          <cell r="J7756">
            <v>72</v>
          </cell>
          <cell r="L7756" t="str">
            <v>IR</v>
          </cell>
        </row>
        <row r="7757">
          <cell r="A7757" t="str">
            <v>RCY</v>
          </cell>
          <cell r="D7757">
            <v>9</v>
          </cell>
          <cell r="G7757">
            <v>2.5</v>
          </cell>
          <cell r="J7757">
            <v>72</v>
          </cell>
          <cell r="L7757" t="str">
            <v>IR</v>
          </cell>
        </row>
        <row r="7758">
          <cell r="A7758" t="str">
            <v>RCY</v>
          </cell>
          <cell r="D7758">
            <v>1</v>
          </cell>
          <cell r="G7758">
            <v>4.2300000000000004</v>
          </cell>
          <cell r="J7758" t="str">
            <v>7B</v>
          </cell>
          <cell r="L7758" t="str">
            <v>IR</v>
          </cell>
        </row>
        <row r="7759">
          <cell r="A7759" t="str">
            <v>RCY</v>
          </cell>
          <cell r="D7759">
            <v>1</v>
          </cell>
          <cell r="G7759">
            <v>5.47</v>
          </cell>
          <cell r="J7759" t="str">
            <v>7B</v>
          </cell>
          <cell r="L7759" t="str">
            <v>IR</v>
          </cell>
        </row>
        <row r="7760">
          <cell r="A7760" t="str">
            <v>RCY</v>
          </cell>
          <cell r="D7760">
            <v>3</v>
          </cell>
          <cell r="G7760">
            <v>10</v>
          </cell>
          <cell r="J7760">
            <v>74</v>
          </cell>
          <cell r="L7760" t="str">
            <v>IR</v>
          </cell>
        </row>
        <row r="7761">
          <cell r="A7761" t="str">
            <v>RCY</v>
          </cell>
          <cell r="D7761">
            <v>4</v>
          </cell>
          <cell r="G7761">
            <v>4.72</v>
          </cell>
          <cell r="J7761">
            <v>74</v>
          </cell>
          <cell r="L7761" t="str">
            <v>IR</v>
          </cell>
        </row>
        <row r="7762">
          <cell r="A7762" t="str">
            <v>RCY</v>
          </cell>
          <cell r="D7762">
            <v>6</v>
          </cell>
          <cell r="G7762">
            <v>4.34</v>
          </cell>
          <cell r="J7762">
            <v>74</v>
          </cell>
          <cell r="L7762" t="str">
            <v>IR</v>
          </cell>
        </row>
        <row r="7763">
          <cell r="A7763" t="str">
            <v>RCY</v>
          </cell>
          <cell r="D7763">
            <v>9</v>
          </cell>
          <cell r="G7763">
            <v>0.54</v>
          </cell>
          <cell r="J7763">
            <v>74</v>
          </cell>
          <cell r="L7763" t="str">
            <v>IR</v>
          </cell>
        </row>
        <row r="7764">
          <cell r="A7764" t="str">
            <v>RCY</v>
          </cell>
          <cell r="D7764">
            <v>9</v>
          </cell>
          <cell r="G7764">
            <v>8.5399999999999991</v>
          </cell>
          <cell r="J7764">
            <v>74</v>
          </cell>
          <cell r="L7764" t="str">
            <v>IR</v>
          </cell>
        </row>
        <row r="7765">
          <cell r="A7765" t="str">
            <v>RCY</v>
          </cell>
          <cell r="D7765">
            <v>12</v>
          </cell>
          <cell r="G7765">
            <v>6.19</v>
          </cell>
          <cell r="J7765">
            <v>74</v>
          </cell>
          <cell r="L7765" t="str">
            <v>IR</v>
          </cell>
        </row>
        <row r="7766">
          <cell r="A7766" t="str">
            <v>YW</v>
          </cell>
          <cell r="D7766">
            <v>1</v>
          </cell>
          <cell r="G7766">
            <v>0.46</v>
          </cell>
          <cell r="J7766" t="str">
            <v>7B</v>
          </cell>
          <cell r="L7766" t="str">
            <v>IR</v>
          </cell>
        </row>
        <row r="7767">
          <cell r="A7767" t="str">
            <v>YW</v>
          </cell>
          <cell r="D7767">
            <v>1</v>
          </cell>
          <cell r="G7767">
            <v>0.93</v>
          </cell>
          <cell r="J7767" t="str">
            <v>7B</v>
          </cell>
          <cell r="L7767" t="str">
            <v>IR</v>
          </cell>
        </row>
        <row r="7768">
          <cell r="A7768" t="str">
            <v>YW</v>
          </cell>
          <cell r="D7768">
            <v>1</v>
          </cell>
          <cell r="G7768">
            <v>1.1200000000000001</v>
          </cell>
          <cell r="J7768" t="str">
            <v>7B</v>
          </cell>
          <cell r="L7768" t="str">
            <v>IR</v>
          </cell>
        </row>
        <row r="7769">
          <cell r="A7769" t="str">
            <v>YW</v>
          </cell>
          <cell r="D7769">
            <v>1</v>
          </cell>
          <cell r="G7769">
            <v>0.61</v>
          </cell>
          <cell r="J7769" t="str">
            <v>7B</v>
          </cell>
          <cell r="L7769" t="str">
            <v>IR</v>
          </cell>
        </row>
        <row r="7770">
          <cell r="A7770" t="str">
            <v>YW</v>
          </cell>
          <cell r="D7770">
            <v>1</v>
          </cell>
          <cell r="G7770">
            <v>0.37</v>
          </cell>
          <cell r="J7770" t="str">
            <v>7B</v>
          </cell>
          <cell r="L7770" t="str">
            <v>IR</v>
          </cell>
        </row>
        <row r="7771">
          <cell r="A7771" t="str">
            <v>YW</v>
          </cell>
          <cell r="D7771">
            <v>1</v>
          </cell>
          <cell r="G7771">
            <v>0.79</v>
          </cell>
          <cell r="J7771" t="str">
            <v>7B</v>
          </cell>
          <cell r="L7771" t="str">
            <v>IR</v>
          </cell>
        </row>
        <row r="7772">
          <cell r="A7772" t="str">
            <v>YW</v>
          </cell>
          <cell r="D7772">
            <v>1</v>
          </cell>
          <cell r="G7772">
            <v>0.36</v>
          </cell>
          <cell r="J7772" t="str">
            <v>7B</v>
          </cell>
          <cell r="L7772" t="str">
            <v>IR</v>
          </cell>
        </row>
        <row r="7773">
          <cell r="A7773" t="str">
            <v>YW</v>
          </cell>
          <cell r="D7773">
            <v>1</v>
          </cell>
          <cell r="G7773">
            <v>0.47</v>
          </cell>
          <cell r="J7773" t="str">
            <v>7B</v>
          </cell>
          <cell r="L7773" t="str">
            <v>IR</v>
          </cell>
        </row>
        <row r="7774">
          <cell r="A7774" t="str">
            <v>YW</v>
          </cell>
          <cell r="D7774">
            <v>2</v>
          </cell>
          <cell r="G7774">
            <v>0.61</v>
          </cell>
          <cell r="J7774" t="str">
            <v>7B</v>
          </cell>
          <cell r="L7774" t="str">
            <v>IR</v>
          </cell>
        </row>
        <row r="7775">
          <cell r="A7775" t="str">
            <v>YW</v>
          </cell>
          <cell r="D7775">
            <v>2</v>
          </cell>
          <cell r="G7775">
            <v>0.38</v>
          </cell>
          <cell r="J7775" t="str">
            <v>7B</v>
          </cell>
          <cell r="L7775" t="str">
            <v>IR</v>
          </cell>
        </row>
        <row r="7776">
          <cell r="A7776" t="str">
            <v>YW</v>
          </cell>
          <cell r="D7776">
            <v>2</v>
          </cell>
          <cell r="G7776">
            <v>0.42</v>
          </cell>
          <cell r="J7776" t="str">
            <v>7B</v>
          </cell>
          <cell r="L7776" t="str">
            <v>IR</v>
          </cell>
        </row>
        <row r="7777">
          <cell r="A7777" t="str">
            <v>YW</v>
          </cell>
          <cell r="D7777">
            <v>2</v>
          </cell>
          <cell r="G7777">
            <v>0.37</v>
          </cell>
          <cell r="J7777" t="str">
            <v>7B</v>
          </cell>
          <cell r="L7777" t="str">
            <v>IR</v>
          </cell>
        </row>
        <row r="7778">
          <cell r="A7778" t="str">
            <v>YW</v>
          </cell>
          <cell r="D7778">
            <v>2</v>
          </cell>
          <cell r="G7778">
            <v>1.07</v>
          </cell>
          <cell r="J7778" t="str">
            <v>7B</v>
          </cell>
          <cell r="L7778" t="str">
            <v>IR</v>
          </cell>
        </row>
        <row r="7779">
          <cell r="A7779" t="str">
            <v>YW</v>
          </cell>
          <cell r="D7779">
            <v>2</v>
          </cell>
          <cell r="G7779">
            <v>0.4</v>
          </cell>
          <cell r="J7779" t="str">
            <v>7B</v>
          </cell>
          <cell r="L7779" t="str">
            <v>IR</v>
          </cell>
        </row>
        <row r="7780">
          <cell r="A7780" t="str">
            <v>YW</v>
          </cell>
          <cell r="D7780">
            <v>2</v>
          </cell>
          <cell r="G7780">
            <v>0.24</v>
          </cell>
          <cell r="J7780" t="str">
            <v>7B</v>
          </cell>
          <cell r="L7780" t="str">
            <v>IR</v>
          </cell>
        </row>
        <row r="7781">
          <cell r="A7781" t="str">
            <v>YW</v>
          </cell>
          <cell r="D7781">
            <v>2</v>
          </cell>
          <cell r="G7781">
            <v>0.28999999999999998</v>
          </cell>
          <cell r="J7781" t="str">
            <v>7B</v>
          </cell>
          <cell r="L7781" t="str">
            <v>IR</v>
          </cell>
        </row>
        <row r="7782">
          <cell r="A7782" t="str">
            <v>YW</v>
          </cell>
          <cell r="D7782">
            <v>2</v>
          </cell>
          <cell r="G7782">
            <v>0.22</v>
          </cell>
          <cell r="J7782" t="str">
            <v>7B</v>
          </cell>
          <cell r="L7782" t="str">
            <v>IR</v>
          </cell>
        </row>
        <row r="7783">
          <cell r="A7783" t="str">
            <v>YW</v>
          </cell>
          <cell r="D7783">
            <v>3</v>
          </cell>
          <cell r="G7783">
            <v>2.34</v>
          </cell>
          <cell r="J7783" t="str">
            <v>7B</v>
          </cell>
          <cell r="L7783" t="str">
            <v>IR</v>
          </cell>
        </row>
        <row r="7784">
          <cell r="A7784" t="str">
            <v>YW</v>
          </cell>
          <cell r="D7784">
            <v>3</v>
          </cell>
          <cell r="G7784">
            <v>0.24</v>
          </cell>
          <cell r="J7784" t="str">
            <v>7B</v>
          </cell>
          <cell r="L7784" t="str">
            <v>IR</v>
          </cell>
        </row>
        <row r="7785">
          <cell r="A7785" t="str">
            <v>YW</v>
          </cell>
          <cell r="D7785">
            <v>3</v>
          </cell>
          <cell r="G7785">
            <v>0.63</v>
          </cell>
          <cell r="J7785" t="str">
            <v>7B</v>
          </cell>
          <cell r="L7785" t="str">
            <v>IR</v>
          </cell>
        </row>
        <row r="7786">
          <cell r="A7786" t="str">
            <v>YW</v>
          </cell>
          <cell r="D7786">
            <v>3</v>
          </cell>
          <cell r="G7786">
            <v>0.51</v>
          </cell>
          <cell r="J7786" t="str">
            <v>7B</v>
          </cell>
          <cell r="L7786" t="str">
            <v>IR</v>
          </cell>
        </row>
        <row r="7787">
          <cell r="A7787" t="str">
            <v>YW</v>
          </cell>
          <cell r="D7787">
            <v>4</v>
          </cell>
          <cell r="G7787">
            <v>0.9</v>
          </cell>
          <cell r="J7787" t="str">
            <v>7B</v>
          </cell>
          <cell r="L7787" t="str">
            <v>IR</v>
          </cell>
        </row>
        <row r="7788">
          <cell r="A7788" t="str">
            <v>YW</v>
          </cell>
          <cell r="D7788">
            <v>4</v>
          </cell>
          <cell r="G7788">
            <v>1.38</v>
          </cell>
          <cell r="J7788" t="str">
            <v>7B</v>
          </cell>
          <cell r="L7788" t="str">
            <v>IR</v>
          </cell>
        </row>
        <row r="7789">
          <cell r="A7789" t="str">
            <v>YW</v>
          </cell>
          <cell r="D7789">
            <v>4</v>
          </cell>
          <cell r="G7789">
            <v>0.67</v>
          </cell>
          <cell r="J7789" t="str">
            <v>7B</v>
          </cell>
          <cell r="L7789" t="str">
            <v>IR</v>
          </cell>
        </row>
        <row r="7790">
          <cell r="A7790" t="str">
            <v>YW</v>
          </cell>
          <cell r="D7790">
            <v>4</v>
          </cell>
          <cell r="G7790">
            <v>0.99</v>
          </cell>
          <cell r="J7790" t="str">
            <v>7B</v>
          </cell>
          <cell r="L7790" t="str">
            <v>IR</v>
          </cell>
        </row>
        <row r="7791">
          <cell r="A7791" t="str">
            <v>MSW</v>
          </cell>
          <cell r="D7791">
            <v>5</v>
          </cell>
          <cell r="G7791">
            <v>0.62</v>
          </cell>
          <cell r="J7791" t="str">
            <v>7B</v>
          </cell>
          <cell r="L7791" t="str">
            <v>IR</v>
          </cell>
        </row>
        <row r="7792">
          <cell r="A7792" t="str">
            <v>MSW</v>
          </cell>
          <cell r="D7792">
            <v>5</v>
          </cell>
          <cell r="G7792">
            <v>0.38</v>
          </cell>
          <cell r="J7792" t="str">
            <v>7B</v>
          </cell>
          <cell r="L7792" t="str">
            <v>IR</v>
          </cell>
        </row>
        <row r="7793">
          <cell r="A7793" t="str">
            <v>MSW</v>
          </cell>
          <cell r="D7793">
            <v>5</v>
          </cell>
          <cell r="G7793">
            <v>0.56999999999999995</v>
          </cell>
          <cell r="J7793" t="str">
            <v>7B</v>
          </cell>
          <cell r="L7793" t="str">
            <v>IR</v>
          </cell>
        </row>
        <row r="7794">
          <cell r="A7794" t="str">
            <v>MSW</v>
          </cell>
          <cell r="D7794">
            <v>5</v>
          </cell>
          <cell r="G7794">
            <v>0.24</v>
          </cell>
          <cell r="J7794" t="str">
            <v>7B</v>
          </cell>
          <cell r="L7794" t="str">
            <v>IR</v>
          </cell>
        </row>
        <row r="7795">
          <cell r="A7795" t="str">
            <v>MSW</v>
          </cell>
          <cell r="D7795">
            <v>5</v>
          </cell>
          <cell r="G7795">
            <v>0.6</v>
          </cell>
          <cell r="J7795" t="str">
            <v>7B</v>
          </cell>
          <cell r="L7795" t="str">
            <v>IR</v>
          </cell>
        </row>
        <row r="7796">
          <cell r="A7796" t="str">
            <v>MSW</v>
          </cell>
          <cell r="D7796">
            <v>5</v>
          </cell>
          <cell r="G7796">
            <v>0.25</v>
          </cell>
          <cell r="J7796" t="str">
            <v>7B</v>
          </cell>
          <cell r="L7796" t="str">
            <v>IR</v>
          </cell>
        </row>
        <row r="7797">
          <cell r="A7797" t="str">
            <v>MSW</v>
          </cell>
          <cell r="D7797">
            <v>5</v>
          </cell>
          <cell r="G7797">
            <v>1.71</v>
          </cell>
          <cell r="J7797" t="str">
            <v>7B</v>
          </cell>
          <cell r="L7797" t="str">
            <v>IR</v>
          </cell>
        </row>
        <row r="7798">
          <cell r="A7798" t="str">
            <v>MSW</v>
          </cell>
          <cell r="D7798">
            <v>5</v>
          </cell>
          <cell r="G7798">
            <v>0.25</v>
          </cell>
          <cell r="J7798" t="str">
            <v>7B</v>
          </cell>
          <cell r="L7798" t="str">
            <v>IR</v>
          </cell>
        </row>
        <row r="7799">
          <cell r="A7799" t="str">
            <v>MSW</v>
          </cell>
          <cell r="D7799">
            <v>5</v>
          </cell>
          <cell r="G7799">
            <v>0.48</v>
          </cell>
          <cell r="J7799" t="str">
            <v>7B</v>
          </cell>
          <cell r="L7799" t="str">
            <v>IR</v>
          </cell>
        </row>
        <row r="7800">
          <cell r="A7800" t="str">
            <v>MSW</v>
          </cell>
          <cell r="D7800">
            <v>5</v>
          </cell>
          <cell r="G7800">
            <v>0.53</v>
          </cell>
          <cell r="J7800" t="str">
            <v>7B</v>
          </cell>
          <cell r="L7800" t="str">
            <v>IR</v>
          </cell>
        </row>
        <row r="7801">
          <cell r="A7801" t="str">
            <v>MSW</v>
          </cell>
          <cell r="D7801">
            <v>6</v>
          </cell>
          <cell r="G7801">
            <v>0.48</v>
          </cell>
          <cell r="J7801" t="str">
            <v>7B</v>
          </cell>
          <cell r="L7801" t="str">
            <v>IR</v>
          </cell>
        </row>
        <row r="7802">
          <cell r="A7802" t="str">
            <v>MSW</v>
          </cell>
          <cell r="D7802">
            <v>6</v>
          </cell>
          <cell r="G7802">
            <v>1.29</v>
          </cell>
          <cell r="J7802" t="str">
            <v>7B</v>
          </cell>
          <cell r="L7802" t="str">
            <v>IR</v>
          </cell>
        </row>
        <row r="7803">
          <cell r="A7803" t="str">
            <v>MSW</v>
          </cell>
          <cell r="D7803">
            <v>6</v>
          </cell>
          <cell r="G7803">
            <v>0.64</v>
          </cell>
          <cell r="J7803" t="str">
            <v>7B</v>
          </cell>
          <cell r="L7803" t="str">
            <v>IR</v>
          </cell>
        </row>
        <row r="7804">
          <cell r="A7804" t="str">
            <v>MSW</v>
          </cell>
          <cell r="D7804">
            <v>6</v>
          </cell>
          <cell r="G7804">
            <v>1.17</v>
          </cell>
          <cell r="J7804" t="str">
            <v>7B</v>
          </cell>
          <cell r="L7804" t="str">
            <v>IR</v>
          </cell>
        </row>
        <row r="7805">
          <cell r="A7805" t="str">
            <v>MSW</v>
          </cell>
          <cell r="D7805">
            <v>6</v>
          </cell>
          <cell r="G7805">
            <v>0.34</v>
          </cell>
          <cell r="J7805" t="str">
            <v>7B</v>
          </cell>
          <cell r="L7805" t="str">
            <v>IR</v>
          </cell>
        </row>
        <row r="7806">
          <cell r="A7806" t="str">
            <v>MSW</v>
          </cell>
          <cell r="D7806">
            <v>6</v>
          </cell>
          <cell r="G7806">
            <v>0.35</v>
          </cell>
          <cell r="J7806" t="str">
            <v>7B</v>
          </cell>
          <cell r="L7806" t="str">
            <v>IR</v>
          </cell>
        </row>
        <row r="7807">
          <cell r="A7807" t="str">
            <v>MSW</v>
          </cell>
          <cell r="D7807">
            <v>6</v>
          </cell>
          <cell r="G7807">
            <v>1.46</v>
          </cell>
          <cell r="J7807" t="str">
            <v>7B</v>
          </cell>
          <cell r="L7807" t="str">
            <v>IR</v>
          </cell>
        </row>
        <row r="7808">
          <cell r="A7808" t="str">
            <v>MSW</v>
          </cell>
          <cell r="D7808">
            <v>6</v>
          </cell>
          <cell r="G7808">
            <v>0.69</v>
          </cell>
          <cell r="J7808" t="str">
            <v>7B</v>
          </cell>
          <cell r="L7808" t="str">
            <v>IR</v>
          </cell>
        </row>
        <row r="7809">
          <cell r="A7809" t="str">
            <v>MSW</v>
          </cell>
          <cell r="D7809">
            <v>6</v>
          </cell>
          <cell r="G7809">
            <v>0.53</v>
          </cell>
          <cell r="J7809" t="str">
            <v>7B</v>
          </cell>
          <cell r="L7809" t="str">
            <v>IR</v>
          </cell>
        </row>
        <row r="7810">
          <cell r="A7810" t="str">
            <v>MSW</v>
          </cell>
          <cell r="D7810">
            <v>6</v>
          </cell>
          <cell r="G7810">
            <v>2.66</v>
          </cell>
          <cell r="J7810" t="str">
            <v>7B</v>
          </cell>
          <cell r="L7810" t="str">
            <v>IR</v>
          </cell>
        </row>
        <row r="7811">
          <cell r="A7811" t="str">
            <v>MSW</v>
          </cell>
          <cell r="D7811">
            <v>6</v>
          </cell>
          <cell r="G7811">
            <v>1.57</v>
          </cell>
          <cell r="J7811" t="str">
            <v>7B</v>
          </cell>
          <cell r="L7811" t="str">
            <v>IR</v>
          </cell>
        </row>
        <row r="7812">
          <cell r="A7812" t="str">
            <v>MSW</v>
          </cell>
          <cell r="D7812">
            <v>7</v>
          </cell>
          <cell r="G7812">
            <v>0.39</v>
          </cell>
          <cell r="J7812" t="str">
            <v>7B</v>
          </cell>
          <cell r="L7812" t="str">
            <v>IR</v>
          </cell>
        </row>
        <row r="7813">
          <cell r="A7813" t="str">
            <v>MSW</v>
          </cell>
          <cell r="D7813">
            <v>7</v>
          </cell>
          <cell r="G7813">
            <v>1.41</v>
          </cell>
          <cell r="J7813" t="str">
            <v>7B</v>
          </cell>
          <cell r="L7813" t="str">
            <v>IR</v>
          </cell>
        </row>
        <row r="7814">
          <cell r="A7814" t="str">
            <v>MSW</v>
          </cell>
          <cell r="D7814">
            <v>7</v>
          </cell>
          <cell r="G7814">
            <v>1.1200000000000001</v>
          </cell>
          <cell r="J7814" t="str">
            <v>7B</v>
          </cell>
          <cell r="L7814" t="str">
            <v>IR</v>
          </cell>
        </row>
        <row r="7815">
          <cell r="A7815" t="str">
            <v>MSW</v>
          </cell>
          <cell r="D7815">
            <v>7</v>
          </cell>
          <cell r="G7815">
            <v>1.37</v>
          </cell>
          <cell r="J7815" t="str">
            <v>7B</v>
          </cell>
          <cell r="L7815" t="str">
            <v>IR</v>
          </cell>
        </row>
        <row r="7816">
          <cell r="A7816" t="str">
            <v>MSW</v>
          </cell>
          <cell r="D7816">
            <v>7</v>
          </cell>
          <cell r="G7816">
            <v>0.47</v>
          </cell>
          <cell r="J7816" t="str">
            <v>7B</v>
          </cell>
          <cell r="L7816" t="str">
            <v>IR</v>
          </cell>
        </row>
        <row r="7817">
          <cell r="A7817" t="str">
            <v>MSW</v>
          </cell>
          <cell r="D7817">
            <v>7</v>
          </cell>
          <cell r="G7817">
            <v>2.31</v>
          </cell>
          <cell r="J7817" t="str">
            <v>7B</v>
          </cell>
          <cell r="L7817" t="str">
            <v>IR</v>
          </cell>
        </row>
        <row r="7818">
          <cell r="A7818" t="str">
            <v>MSW</v>
          </cell>
          <cell r="D7818">
            <v>7</v>
          </cell>
          <cell r="G7818">
            <v>1.19</v>
          </cell>
          <cell r="J7818" t="str">
            <v>7B</v>
          </cell>
          <cell r="L7818" t="str">
            <v>IR</v>
          </cell>
        </row>
        <row r="7819">
          <cell r="A7819" t="str">
            <v>MSW</v>
          </cell>
          <cell r="D7819">
            <v>7</v>
          </cell>
          <cell r="G7819">
            <v>0.8</v>
          </cell>
          <cell r="J7819" t="str">
            <v>7B</v>
          </cell>
          <cell r="L7819" t="str">
            <v>IR</v>
          </cell>
        </row>
        <row r="7820">
          <cell r="A7820" t="str">
            <v>MSW</v>
          </cell>
          <cell r="D7820">
            <v>7</v>
          </cell>
          <cell r="G7820">
            <v>1.8</v>
          </cell>
          <cell r="J7820" t="str">
            <v>7B</v>
          </cell>
          <cell r="L7820" t="str">
            <v>IR</v>
          </cell>
        </row>
        <row r="7821">
          <cell r="A7821" t="str">
            <v>MSW</v>
          </cell>
          <cell r="D7821">
            <v>7</v>
          </cell>
          <cell r="G7821">
            <v>1.18</v>
          </cell>
          <cell r="J7821" t="str">
            <v>7B</v>
          </cell>
          <cell r="L7821" t="str">
            <v>IR</v>
          </cell>
        </row>
        <row r="7822">
          <cell r="A7822" t="str">
            <v>MSW</v>
          </cell>
          <cell r="D7822">
            <v>7</v>
          </cell>
          <cell r="G7822">
            <v>1.03</v>
          </cell>
          <cell r="J7822" t="str">
            <v>7B</v>
          </cell>
          <cell r="L7822" t="str">
            <v>IR</v>
          </cell>
        </row>
        <row r="7823">
          <cell r="A7823" t="str">
            <v>MSW</v>
          </cell>
          <cell r="D7823">
            <v>7</v>
          </cell>
          <cell r="G7823">
            <v>2.5</v>
          </cell>
          <cell r="J7823" t="str">
            <v>7B</v>
          </cell>
          <cell r="L7823" t="str">
            <v>IR</v>
          </cell>
        </row>
        <row r="7824">
          <cell r="A7824" t="str">
            <v>MSW</v>
          </cell>
          <cell r="D7824">
            <v>7</v>
          </cell>
          <cell r="G7824">
            <v>1.24</v>
          </cell>
          <cell r="J7824" t="str">
            <v>7B</v>
          </cell>
          <cell r="L7824" t="str">
            <v>IR</v>
          </cell>
        </row>
        <row r="7825">
          <cell r="A7825" t="str">
            <v>MSW</v>
          </cell>
          <cell r="D7825">
            <v>7</v>
          </cell>
          <cell r="G7825">
            <v>0.91</v>
          </cell>
          <cell r="J7825" t="str">
            <v>7B</v>
          </cell>
          <cell r="L7825" t="str">
            <v>IR</v>
          </cell>
        </row>
        <row r="7826">
          <cell r="A7826" t="str">
            <v>MSW</v>
          </cell>
          <cell r="D7826">
            <v>8</v>
          </cell>
          <cell r="G7826">
            <v>2.14</v>
          </cell>
          <cell r="J7826" t="str">
            <v>7B</v>
          </cell>
          <cell r="L7826" t="str">
            <v>IR</v>
          </cell>
        </row>
        <row r="7827">
          <cell r="A7827" t="str">
            <v>MSW</v>
          </cell>
          <cell r="D7827">
            <v>8</v>
          </cell>
          <cell r="G7827">
            <v>0.88</v>
          </cell>
          <cell r="J7827" t="str">
            <v>7B</v>
          </cell>
          <cell r="L7827" t="str">
            <v>IR</v>
          </cell>
        </row>
        <row r="7828">
          <cell r="A7828" t="str">
            <v>MSW</v>
          </cell>
          <cell r="D7828">
            <v>8</v>
          </cell>
          <cell r="G7828">
            <v>0.42</v>
          </cell>
          <cell r="J7828" t="str">
            <v>7B</v>
          </cell>
          <cell r="L7828" t="str">
            <v>IR</v>
          </cell>
        </row>
        <row r="7829">
          <cell r="A7829" t="str">
            <v>MSW</v>
          </cell>
          <cell r="D7829">
            <v>8</v>
          </cell>
          <cell r="G7829">
            <v>2.44</v>
          </cell>
          <cell r="J7829" t="str">
            <v>7B</v>
          </cell>
          <cell r="L7829" t="str">
            <v>IR</v>
          </cell>
        </row>
        <row r="7830">
          <cell r="A7830" t="str">
            <v>MSW</v>
          </cell>
          <cell r="D7830">
            <v>8</v>
          </cell>
          <cell r="G7830">
            <v>2.19</v>
          </cell>
          <cell r="J7830" t="str">
            <v>7B</v>
          </cell>
          <cell r="L7830" t="str">
            <v>IR</v>
          </cell>
        </row>
        <row r="7831">
          <cell r="A7831" t="str">
            <v>MSW</v>
          </cell>
          <cell r="D7831">
            <v>8</v>
          </cell>
          <cell r="G7831">
            <v>2.0099999999999998</v>
          </cell>
          <cell r="J7831" t="str">
            <v>7B</v>
          </cell>
          <cell r="L7831" t="str">
            <v>IR</v>
          </cell>
        </row>
        <row r="7832">
          <cell r="A7832" t="str">
            <v>MSW</v>
          </cell>
          <cell r="D7832">
            <v>8</v>
          </cell>
          <cell r="G7832">
            <v>0.46</v>
          </cell>
          <cell r="J7832" t="str">
            <v>7B</v>
          </cell>
          <cell r="L7832" t="str">
            <v>IR</v>
          </cell>
        </row>
        <row r="7833">
          <cell r="A7833" t="str">
            <v>MSW</v>
          </cell>
          <cell r="D7833">
            <v>8</v>
          </cell>
          <cell r="G7833">
            <v>0.71</v>
          </cell>
          <cell r="J7833" t="str">
            <v>7B</v>
          </cell>
          <cell r="L7833" t="str">
            <v>IR</v>
          </cell>
        </row>
        <row r="7834">
          <cell r="A7834" t="str">
            <v>MSW</v>
          </cell>
          <cell r="D7834">
            <v>8</v>
          </cell>
          <cell r="G7834">
            <v>1.87</v>
          </cell>
          <cell r="J7834" t="str">
            <v>7B</v>
          </cell>
          <cell r="L7834" t="str">
            <v>IR</v>
          </cell>
        </row>
        <row r="7835">
          <cell r="A7835" t="str">
            <v>MSW</v>
          </cell>
          <cell r="D7835">
            <v>8</v>
          </cell>
          <cell r="G7835">
            <v>0.47</v>
          </cell>
          <cell r="J7835" t="str">
            <v>7B</v>
          </cell>
          <cell r="L7835" t="str">
            <v>IR</v>
          </cell>
        </row>
        <row r="7836">
          <cell r="A7836" t="str">
            <v>MSW</v>
          </cell>
          <cell r="D7836">
            <v>8</v>
          </cell>
          <cell r="G7836">
            <v>0.55000000000000004</v>
          </cell>
          <cell r="J7836" t="str">
            <v>7B</v>
          </cell>
          <cell r="L7836" t="str">
            <v>IR</v>
          </cell>
        </row>
        <row r="7837">
          <cell r="A7837" t="str">
            <v>MSW</v>
          </cell>
          <cell r="D7837">
            <v>8</v>
          </cell>
          <cell r="G7837">
            <v>1.92</v>
          </cell>
          <cell r="J7837" t="str">
            <v>7B</v>
          </cell>
          <cell r="L7837" t="str">
            <v>IR</v>
          </cell>
        </row>
        <row r="7838">
          <cell r="A7838" t="str">
            <v>MSW</v>
          </cell>
          <cell r="D7838">
            <v>8</v>
          </cell>
          <cell r="G7838">
            <v>0.61</v>
          </cell>
          <cell r="J7838" t="str">
            <v>7B</v>
          </cell>
          <cell r="L7838" t="str">
            <v>IR</v>
          </cell>
        </row>
        <row r="7839">
          <cell r="A7839" t="str">
            <v>MSW</v>
          </cell>
          <cell r="D7839">
            <v>9</v>
          </cell>
          <cell r="G7839">
            <v>0.75</v>
          </cell>
          <cell r="J7839" t="str">
            <v>7B</v>
          </cell>
          <cell r="L7839" t="str">
            <v>IR</v>
          </cell>
        </row>
        <row r="7840">
          <cell r="A7840" t="str">
            <v>MSW</v>
          </cell>
          <cell r="D7840">
            <v>9</v>
          </cell>
          <cell r="G7840">
            <v>1.94</v>
          </cell>
          <cell r="J7840" t="str">
            <v>7B</v>
          </cell>
          <cell r="L7840" t="str">
            <v>IR</v>
          </cell>
        </row>
        <row r="7841">
          <cell r="A7841" t="str">
            <v>MSW</v>
          </cell>
          <cell r="D7841">
            <v>9</v>
          </cell>
          <cell r="G7841">
            <v>0.59</v>
          </cell>
          <cell r="J7841" t="str">
            <v>7B</v>
          </cell>
          <cell r="L7841" t="str">
            <v>IR</v>
          </cell>
        </row>
        <row r="7842">
          <cell r="A7842" t="str">
            <v>MSW</v>
          </cell>
          <cell r="D7842">
            <v>9</v>
          </cell>
          <cell r="G7842">
            <v>0.93</v>
          </cell>
          <cell r="J7842" t="str">
            <v>7B</v>
          </cell>
          <cell r="L7842" t="str">
            <v>IR</v>
          </cell>
        </row>
        <row r="7843">
          <cell r="A7843" t="str">
            <v>MSW</v>
          </cell>
          <cell r="D7843">
            <v>9</v>
          </cell>
          <cell r="G7843">
            <v>0.52</v>
          </cell>
          <cell r="J7843" t="str">
            <v>7B</v>
          </cell>
          <cell r="L7843" t="str">
            <v>IR</v>
          </cell>
        </row>
        <row r="7844">
          <cell r="A7844" t="str">
            <v>MSW</v>
          </cell>
          <cell r="D7844">
            <v>9</v>
          </cell>
          <cell r="G7844">
            <v>0.75</v>
          </cell>
          <cell r="J7844" t="str">
            <v>7B</v>
          </cell>
          <cell r="L7844" t="str">
            <v>IR</v>
          </cell>
        </row>
        <row r="7845">
          <cell r="A7845" t="str">
            <v>MSW</v>
          </cell>
          <cell r="D7845">
            <v>9</v>
          </cell>
          <cell r="G7845">
            <v>0.27</v>
          </cell>
          <cell r="J7845" t="str">
            <v>7B</v>
          </cell>
          <cell r="L7845" t="str">
            <v>IR</v>
          </cell>
        </row>
        <row r="7846">
          <cell r="A7846" t="str">
            <v>MSW</v>
          </cell>
          <cell r="D7846">
            <v>9</v>
          </cell>
          <cell r="G7846">
            <v>0.56000000000000005</v>
          </cell>
          <cell r="J7846" t="str">
            <v>7B</v>
          </cell>
          <cell r="L7846" t="str">
            <v>IR</v>
          </cell>
        </row>
        <row r="7847">
          <cell r="A7847" t="str">
            <v>MSW</v>
          </cell>
          <cell r="D7847">
            <v>9</v>
          </cell>
          <cell r="G7847">
            <v>0.22</v>
          </cell>
          <cell r="J7847" t="str">
            <v>7B</v>
          </cell>
          <cell r="L7847" t="str">
            <v>IR</v>
          </cell>
        </row>
        <row r="7848">
          <cell r="A7848" t="str">
            <v>MSW</v>
          </cell>
          <cell r="D7848">
            <v>10</v>
          </cell>
          <cell r="G7848">
            <v>1.03</v>
          </cell>
          <cell r="J7848" t="str">
            <v>7B</v>
          </cell>
          <cell r="L7848" t="str">
            <v>IR</v>
          </cell>
        </row>
        <row r="7849">
          <cell r="A7849" t="str">
            <v>MSW</v>
          </cell>
          <cell r="D7849">
            <v>10</v>
          </cell>
          <cell r="G7849">
            <v>0.51</v>
          </cell>
          <cell r="J7849" t="str">
            <v>7B</v>
          </cell>
          <cell r="L7849" t="str">
            <v>IR</v>
          </cell>
        </row>
        <row r="7850">
          <cell r="A7850" t="str">
            <v>YW</v>
          </cell>
          <cell r="D7850">
            <v>10</v>
          </cell>
          <cell r="G7850">
            <v>0.35</v>
          </cell>
          <cell r="J7850" t="str">
            <v>7B</v>
          </cell>
          <cell r="L7850" t="str">
            <v>IR</v>
          </cell>
        </row>
        <row r="7851">
          <cell r="A7851" t="str">
            <v>YW</v>
          </cell>
          <cell r="D7851">
            <v>10</v>
          </cell>
          <cell r="G7851">
            <v>0.59</v>
          </cell>
          <cell r="J7851" t="str">
            <v>7B</v>
          </cell>
          <cell r="L7851" t="str">
            <v>IR</v>
          </cell>
        </row>
        <row r="7852">
          <cell r="A7852" t="str">
            <v>YW</v>
          </cell>
          <cell r="D7852">
            <v>10</v>
          </cell>
          <cell r="G7852">
            <v>0.34</v>
          </cell>
          <cell r="J7852" t="str">
            <v>7B</v>
          </cell>
          <cell r="L7852" t="str">
            <v>IR</v>
          </cell>
        </row>
        <row r="7853">
          <cell r="A7853" t="str">
            <v>YW</v>
          </cell>
          <cell r="D7853">
            <v>10</v>
          </cell>
          <cell r="G7853">
            <v>3.26</v>
          </cell>
          <cell r="J7853" t="str">
            <v>7B</v>
          </cell>
          <cell r="L7853" t="str">
            <v>IR</v>
          </cell>
        </row>
        <row r="7854">
          <cell r="A7854" t="str">
            <v>YW</v>
          </cell>
          <cell r="D7854">
            <v>10</v>
          </cell>
          <cell r="G7854">
            <v>2.7</v>
          </cell>
          <cell r="J7854" t="str">
            <v>7B</v>
          </cell>
          <cell r="L7854" t="str">
            <v>IR</v>
          </cell>
        </row>
        <row r="7855">
          <cell r="A7855" t="str">
            <v>YW</v>
          </cell>
          <cell r="D7855">
            <v>10</v>
          </cell>
          <cell r="G7855">
            <v>0.62</v>
          </cell>
          <cell r="J7855" t="str">
            <v>7B</v>
          </cell>
          <cell r="L7855" t="str">
            <v>IR</v>
          </cell>
        </row>
        <row r="7856">
          <cell r="A7856" t="str">
            <v>YW</v>
          </cell>
          <cell r="D7856">
            <v>11</v>
          </cell>
          <cell r="G7856">
            <v>2.54</v>
          </cell>
          <cell r="J7856" t="str">
            <v>7B</v>
          </cell>
          <cell r="L7856" t="str">
            <v>IR</v>
          </cell>
        </row>
        <row r="7857">
          <cell r="A7857" t="str">
            <v>YW</v>
          </cell>
          <cell r="D7857">
            <v>11</v>
          </cell>
          <cell r="G7857">
            <v>3.43</v>
          </cell>
          <cell r="J7857" t="str">
            <v>7B</v>
          </cell>
          <cell r="L7857" t="str">
            <v>IR</v>
          </cell>
        </row>
        <row r="7858">
          <cell r="A7858" t="str">
            <v>YW</v>
          </cell>
          <cell r="D7858">
            <v>11</v>
          </cell>
          <cell r="G7858">
            <v>7.11</v>
          </cell>
          <cell r="J7858" t="str">
            <v>7B</v>
          </cell>
          <cell r="L7858" t="str">
            <v>IR</v>
          </cell>
        </row>
        <row r="7859">
          <cell r="A7859" t="str">
            <v>YW</v>
          </cell>
          <cell r="D7859">
            <v>11</v>
          </cell>
          <cell r="G7859">
            <v>3.4</v>
          </cell>
          <cell r="J7859" t="str">
            <v>7B</v>
          </cell>
          <cell r="L7859" t="str">
            <v>IR</v>
          </cell>
        </row>
        <row r="7860">
          <cell r="A7860" t="str">
            <v>YW</v>
          </cell>
          <cell r="D7860">
            <v>11</v>
          </cell>
          <cell r="G7860">
            <v>2.72</v>
          </cell>
          <cell r="J7860" t="str">
            <v>7B</v>
          </cell>
          <cell r="L7860" t="str">
            <v>IR</v>
          </cell>
        </row>
        <row r="7861">
          <cell r="A7861" t="str">
            <v>YW</v>
          </cell>
          <cell r="D7861">
            <v>11</v>
          </cell>
          <cell r="G7861">
            <v>3.92</v>
          </cell>
          <cell r="J7861" t="str">
            <v>7B</v>
          </cell>
          <cell r="L7861" t="str">
            <v>IR</v>
          </cell>
        </row>
        <row r="7862">
          <cell r="A7862" t="str">
            <v>YW</v>
          </cell>
          <cell r="D7862">
            <v>11</v>
          </cell>
          <cell r="G7862">
            <v>2.4300000000000002</v>
          </cell>
          <cell r="J7862" t="str">
            <v>7B</v>
          </cell>
          <cell r="L7862" t="str">
            <v>IR</v>
          </cell>
        </row>
        <row r="7863">
          <cell r="A7863" t="str">
            <v>YW</v>
          </cell>
          <cell r="D7863">
            <v>11</v>
          </cell>
          <cell r="G7863">
            <v>2.44</v>
          </cell>
          <cell r="J7863" t="str">
            <v>7B</v>
          </cell>
          <cell r="L7863" t="str">
            <v>IR</v>
          </cell>
        </row>
        <row r="7864">
          <cell r="A7864" t="str">
            <v>YW</v>
          </cell>
          <cell r="D7864">
            <v>11</v>
          </cell>
          <cell r="G7864">
            <v>3.94</v>
          </cell>
          <cell r="J7864" t="str">
            <v>7B</v>
          </cell>
          <cell r="L7864" t="str">
            <v>IR</v>
          </cell>
        </row>
        <row r="7865">
          <cell r="A7865" t="str">
            <v>YW</v>
          </cell>
          <cell r="D7865">
            <v>11</v>
          </cell>
          <cell r="G7865">
            <v>7.03</v>
          </cell>
          <cell r="J7865" t="str">
            <v>7B</v>
          </cell>
          <cell r="L7865" t="str">
            <v>IR</v>
          </cell>
        </row>
        <row r="7866">
          <cell r="A7866" t="str">
            <v>YW</v>
          </cell>
          <cell r="D7866">
            <v>11</v>
          </cell>
          <cell r="G7866">
            <v>6.52</v>
          </cell>
          <cell r="J7866" t="str">
            <v>7B</v>
          </cell>
          <cell r="L7866" t="str">
            <v>IR</v>
          </cell>
        </row>
        <row r="7867">
          <cell r="A7867" t="str">
            <v>YW</v>
          </cell>
          <cell r="D7867">
            <v>12</v>
          </cell>
          <cell r="G7867">
            <v>6.62</v>
          </cell>
          <cell r="J7867" t="str">
            <v>7B</v>
          </cell>
          <cell r="L7867" t="str">
            <v>IR</v>
          </cell>
        </row>
        <row r="7868">
          <cell r="A7868" t="str">
            <v>YW</v>
          </cell>
          <cell r="D7868">
            <v>12</v>
          </cell>
          <cell r="G7868">
            <v>5.66</v>
          </cell>
          <cell r="J7868" t="str">
            <v>7B</v>
          </cell>
          <cell r="L7868" t="str">
            <v>IR</v>
          </cell>
        </row>
        <row r="7869">
          <cell r="A7869" t="str">
            <v>YW</v>
          </cell>
          <cell r="D7869">
            <v>12</v>
          </cell>
          <cell r="G7869">
            <v>2.85</v>
          </cell>
          <cell r="J7869" t="str">
            <v>7B</v>
          </cell>
          <cell r="L7869" t="str">
            <v>IR</v>
          </cell>
        </row>
        <row r="7870">
          <cell r="A7870" t="str">
            <v>YW</v>
          </cell>
          <cell r="D7870">
            <v>12</v>
          </cell>
          <cell r="G7870">
            <v>2.16</v>
          </cell>
          <cell r="J7870" t="str">
            <v>7B</v>
          </cell>
          <cell r="L7870" t="str">
            <v>IR</v>
          </cell>
        </row>
        <row r="7871">
          <cell r="A7871" t="str">
            <v>YW</v>
          </cell>
          <cell r="D7871">
            <v>12</v>
          </cell>
          <cell r="G7871">
            <v>2.6</v>
          </cell>
          <cell r="J7871" t="str">
            <v>7B</v>
          </cell>
          <cell r="L7871" t="str">
            <v>IR</v>
          </cell>
        </row>
        <row r="7872">
          <cell r="A7872" t="str">
            <v>YW</v>
          </cell>
          <cell r="D7872">
            <v>12</v>
          </cell>
          <cell r="G7872">
            <v>2.97</v>
          </cell>
          <cell r="J7872" t="str">
            <v>7B</v>
          </cell>
          <cell r="L7872" t="str">
            <v>IR</v>
          </cell>
        </row>
        <row r="7873">
          <cell r="A7873" t="str">
            <v>YW</v>
          </cell>
          <cell r="D7873">
            <v>12</v>
          </cell>
          <cell r="G7873">
            <v>1.47</v>
          </cell>
          <cell r="J7873" t="str">
            <v>7B</v>
          </cell>
          <cell r="L7873" t="str">
            <v>IR</v>
          </cell>
        </row>
        <row r="7874">
          <cell r="A7874" t="str">
            <v>YW</v>
          </cell>
          <cell r="D7874">
            <v>12</v>
          </cell>
          <cell r="G7874">
            <v>0.11</v>
          </cell>
          <cell r="J7874" t="str">
            <v>7B</v>
          </cell>
          <cell r="L7874" t="str">
            <v>IR</v>
          </cell>
        </row>
        <row r="7875">
          <cell r="A7875" t="str">
            <v>YW</v>
          </cell>
          <cell r="D7875">
            <v>12</v>
          </cell>
          <cell r="G7875">
            <v>0.32</v>
          </cell>
          <cell r="J7875" t="str">
            <v>7B</v>
          </cell>
          <cell r="L7875" t="str">
            <v>IR</v>
          </cell>
        </row>
        <row r="7876">
          <cell r="A7876" t="str">
            <v>YW</v>
          </cell>
          <cell r="D7876">
            <v>12</v>
          </cell>
          <cell r="G7876">
            <v>0.71</v>
          </cell>
          <cell r="J7876" t="str">
            <v>7B</v>
          </cell>
          <cell r="L7876" t="str">
            <v>IR</v>
          </cell>
        </row>
        <row r="7877">
          <cell r="A7877" t="str">
            <v>YW</v>
          </cell>
          <cell r="D7877">
            <v>12</v>
          </cell>
          <cell r="G7877">
            <v>2.15</v>
          </cell>
          <cell r="J7877" t="str">
            <v>7B</v>
          </cell>
          <cell r="L7877" t="str">
            <v>IR</v>
          </cell>
        </row>
        <row r="7878">
          <cell r="A7878" t="str">
            <v>RCY</v>
          </cell>
          <cell r="D7878">
            <v>1</v>
          </cell>
          <cell r="G7878">
            <v>5.69</v>
          </cell>
          <cell r="J7878" t="str">
            <v>7B</v>
          </cell>
          <cell r="L7878" t="str">
            <v>IR</v>
          </cell>
        </row>
        <row r="7879">
          <cell r="A7879" t="str">
            <v>RCY</v>
          </cell>
          <cell r="D7879">
            <v>3</v>
          </cell>
          <cell r="G7879">
            <v>1.92</v>
          </cell>
          <cell r="J7879" t="str">
            <v>7B</v>
          </cell>
          <cell r="L7879" t="str">
            <v>IR</v>
          </cell>
        </row>
        <row r="7880">
          <cell r="A7880" t="str">
            <v>RCY</v>
          </cell>
          <cell r="D7880">
            <v>1</v>
          </cell>
          <cell r="G7880">
            <v>2.85</v>
          </cell>
          <cell r="J7880">
            <v>72</v>
          </cell>
          <cell r="L7880" t="str">
            <v>IR</v>
          </cell>
        </row>
        <row r="7881">
          <cell r="A7881" t="str">
            <v>RCY</v>
          </cell>
          <cell r="D7881">
            <v>1</v>
          </cell>
          <cell r="G7881">
            <v>5.67</v>
          </cell>
          <cell r="J7881">
            <v>72</v>
          </cell>
          <cell r="L7881" t="str">
            <v>IR</v>
          </cell>
        </row>
        <row r="7882">
          <cell r="A7882" t="str">
            <v>RCY</v>
          </cell>
          <cell r="D7882">
            <v>1</v>
          </cell>
          <cell r="G7882">
            <v>2.86</v>
          </cell>
          <cell r="J7882">
            <v>72</v>
          </cell>
          <cell r="L7882" t="str">
            <v>IR</v>
          </cell>
        </row>
        <row r="7883">
          <cell r="A7883" t="str">
            <v>RCY</v>
          </cell>
          <cell r="D7883">
            <v>2</v>
          </cell>
          <cell r="G7883">
            <v>5.33</v>
          </cell>
          <cell r="J7883">
            <v>72</v>
          </cell>
          <cell r="L7883" t="str">
            <v>IR</v>
          </cell>
        </row>
        <row r="7884">
          <cell r="A7884" t="str">
            <v>RCY</v>
          </cell>
          <cell r="D7884">
            <v>2</v>
          </cell>
          <cell r="G7884">
            <v>8.31</v>
          </cell>
          <cell r="J7884">
            <v>72</v>
          </cell>
          <cell r="L7884" t="str">
            <v>IR</v>
          </cell>
        </row>
        <row r="7885">
          <cell r="A7885" t="str">
            <v>RCY</v>
          </cell>
          <cell r="D7885">
            <v>2</v>
          </cell>
          <cell r="G7885">
            <v>4.29</v>
          </cell>
          <cell r="J7885">
            <v>72</v>
          </cell>
          <cell r="L7885" t="str">
            <v>IR</v>
          </cell>
        </row>
        <row r="7886">
          <cell r="A7886" t="str">
            <v>RCY</v>
          </cell>
          <cell r="D7886">
            <v>2</v>
          </cell>
          <cell r="G7886">
            <v>3.44</v>
          </cell>
          <cell r="J7886">
            <v>72</v>
          </cell>
          <cell r="L7886" t="str">
            <v>IR</v>
          </cell>
        </row>
        <row r="7887">
          <cell r="A7887" t="str">
            <v>RCY</v>
          </cell>
          <cell r="D7887">
            <v>2</v>
          </cell>
          <cell r="G7887">
            <v>3.33</v>
          </cell>
          <cell r="J7887">
            <v>72</v>
          </cell>
          <cell r="L7887" t="str">
            <v>IR</v>
          </cell>
        </row>
        <row r="7888">
          <cell r="A7888" t="str">
            <v>RCY</v>
          </cell>
          <cell r="D7888">
            <v>2</v>
          </cell>
          <cell r="G7888">
            <v>2.5</v>
          </cell>
          <cell r="J7888">
            <v>72</v>
          </cell>
          <cell r="L7888" t="str">
            <v>IR</v>
          </cell>
        </row>
        <row r="7889">
          <cell r="A7889" t="str">
            <v>RCY</v>
          </cell>
          <cell r="D7889">
            <v>2</v>
          </cell>
          <cell r="G7889">
            <v>4.84</v>
          </cell>
          <cell r="J7889">
            <v>72</v>
          </cell>
          <cell r="L7889" t="str">
            <v>IR</v>
          </cell>
        </row>
        <row r="7890">
          <cell r="A7890" t="str">
            <v>RCY</v>
          </cell>
          <cell r="D7890">
            <v>3</v>
          </cell>
          <cell r="G7890">
            <v>5.56</v>
          </cell>
          <cell r="J7890">
            <v>72</v>
          </cell>
          <cell r="L7890" t="str">
            <v>IR</v>
          </cell>
        </row>
        <row r="7891">
          <cell r="A7891" t="str">
            <v>RCY</v>
          </cell>
          <cell r="D7891">
            <v>3</v>
          </cell>
          <cell r="G7891">
            <v>3.94</v>
          </cell>
          <cell r="J7891">
            <v>72</v>
          </cell>
          <cell r="L7891" t="str">
            <v>IR</v>
          </cell>
        </row>
        <row r="7892">
          <cell r="A7892" t="str">
            <v>RCY</v>
          </cell>
          <cell r="D7892">
            <v>3</v>
          </cell>
          <cell r="G7892">
            <v>5.31</v>
          </cell>
          <cell r="J7892">
            <v>72</v>
          </cell>
          <cell r="L7892" t="str">
            <v>IR</v>
          </cell>
        </row>
        <row r="7893">
          <cell r="A7893" t="str">
            <v>RCY</v>
          </cell>
          <cell r="D7893">
            <v>3</v>
          </cell>
          <cell r="G7893">
            <v>4.26</v>
          </cell>
          <cell r="J7893">
            <v>72</v>
          </cell>
          <cell r="L7893" t="str">
            <v>IR</v>
          </cell>
        </row>
        <row r="7894">
          <cell r="A7894" t="str">
            <v>RCY</v>
          </cell>
          <cell r="D7894">
            <v>3</v>
          </cell>
          <cell r="G7894">
            <v>2.65</v>
          </cell>
          <cell r="J7894">
            <v>72</v>
          </cell>
          <cell r="L7894" t="str">
            <v>IR</v>
          </cell>
        </row>
        <row r="7895">
          <cell r="A7895" t="str">
            <v>RCY</v>
          </cell>
          <cell r="D7895">
            <v>3</v>
          </cell>
          <cell r="G7895">
            <v>2.89</v>
          </cell>
          <cell r="J7895">
            <v>72</v>
          </cell>
          <cell r="L7895" t="str">
            <v>IR</v>
          </cell>
        </row>
        <row r="7896">
          <cell r="A7896" t="str">
            <v>RCY</v>
          </cell>
          <cell r="D7896">
            <v>3</v>
          </cell>
          <cell r="G7896">
            <v>3.79</v>
          </cell>
          <cell r="J7896">
            <v>72</v>
          </cell>
          <cell r="L7896" t="str">
            <v>IR</v>
          </cell>
        </row>
        <row r="7897">
          <cell r="A7897" t="str">
            <v>RCY</v>
          </cell>
          <cell r="D7897">
            <v>3</v>
          </cell>
          <cell r="G7897">
            <v>2.62</v>
          </cell>
          <cell r="J7897">
            <v>72</v>
          </cell>
          <cell r="L7897" t="str">
            <v>IR</v>
          </cell>
        </row>
        <row r="7898">
          <cell r="A7898" t="str">
            <v>RCY</v>
          </cell>
          <cell r="D7898">
            <v>3</v>
          </cell>
          <cell r="G7898">
            <v>2.21</v>
          </cell>
          <cell r="J7898">
            <v>72</v>
          </cell>
          <cell r="L7898" t="str">
            <v>IR</v>
          </cell>
        </row>
        <row r="7899">
          <cell r="A7899" t="str">
            <v>RCY</v>
          </cell>
          <cell r="D7899">
            <v>3</v>
          </cell>
          <cell r="G7899">
            <v>2.64</v>
          </cell>
          <cell r="J7899">
            <v>72</v>
          </cell>
          <cell r="L7899" t="str">
            <v>IR</v>
          </cell>
        </row>
        <row r="7900">
          <cell r="A7900" t="str">
            <v>RCY</v>
          </cell>
          <cell r="D7900">
            <v>3</v>
          </cell>
          <cell r="G7900">
            <v>3.11</v>
          </cell>
          <cell r="J7900">
            <v>72</v>
          </cell>
          <cell r="L7900" t="str">
            <v>IR</v>
          </cell>
        </row>
        <row r="7901">
          <cell r="A7901" t="str">
            <v>RCY</v>
          </cell>
          <cell r="D7901">
            <v>3</v>
          </cell>
          <cell r="G7901">
            <v>2.4900000000000002</v>
          </cell>
          <cell r="J7901">
            <v>72</v>
          </cell>
          <cell r="L7901" t="str">
            <v>IR</v>
          </cell>
        </row>
        <row r="7902">
          <cell r="A7902" t="str">
            <v>RCY</v>
          </cell>
          <cell r="D7902">
            <v>3</v>
          </cell>
          <cell r="G7902">
            <v>2.82</v>
          </cell>
          <cell r="J7902">
            <v>72</v>
          </cell>
          <cell r="L7902" t="str">
            <v>IR</v>
          </cell>
        </row>
        <row r="7903">
          <cell r="A7903" t="str">
            <v>RCY</v>
          </cell>
          <cell r="D7903">
            <v>3</v>
          </cell>
          <cell r="G7903">
            <v>2.2599999999999998</v>
          </cell>
          <cell r="J7903">
            <v>72</v>
          </cell>
          <cell r="L7903" t="str">
            <v>IR</v>
          </cell>
        </row>
        <row r="7904">
          <cell r="A7904" t="str">
            <v>RCY</v>
          </cell>
          <cell r="D7904">
            <v>3</v>
          </cell>
          <cell r="G7904">
            <v>2.96</v>
          </cell>
          <cell r="J7904">
            <v>72</v>
          </cell>
          <cell r="L7904" t="str">
            <v>IR</v>
          </cell>
        </row>
        <row r="7905">
          <cell r="A7905" t="str">
            <v>RCY</v>
          </cell>
          <cell r="D7905">
            <v>4</v>
          </cell>
          <cell r="G7905">
            <v>2.81</v>
          </cell>
          <cell r="J7905">
            <v>72</v>
          </cell>
          <cell r="L7905" t="str">
            <v>IR</v>
          </cell>
        </row>
        <row r="7906">
          <cell r="A7906" t="str">
            <v>RCY</v>
          </cell>
          <cell r="D7906">
            <v>4</v>
          </cell>
          <cell r="G7906">
            <v>2.1800000000000002</v>
          </cell>
          <cell r="J7906">
            <v>72</v>
          </cell>
          <cell r="L7906" t="str">
            <v>IR</v>
          </cell>
        </row>
        <row r="7907">
          <cell r="A7907" t="str">
            <v>RCY</v>
          </cell>
          <cell r="D7907">
            <v>4</v>
          </cell>
          <cell r="G7907">
            <v>2.82</v>
          </cell>
          <cell r="J7907">
            <v>72</v>
          </cell>
          <cell r="L7907" t="str">
            <v>IR</v>
          </cell>
        </row>
        <row r="7908">
          <cell r="A7908" t="str">
            <v>RCY</v>
          </cell>
          <cell r="D7908">
            <v>4</v>
          </cell>
          <cell r="G7908">
            <v>3.53</v>
          </cell>
          <cell r="J7908">
            <v>72</v>
          </cell>
          <cell r="L7908" t="str">
            <v>IR</v>
          </cell>
        </row>
        <row r="7909">
          <cell r="A7909" t="str">
            <v>RCY</v>
          </cell>
          <cell r="D7909">
            <v>4</v>
          </cell>
          <cell r="G7909">
            <v>2.44</v>
          </cell>
          <cell r="J7909">
            <v>72</v>
          </cell>
          <cell r="L7909" t="str">
            <v>IR</v>
          </cell>
        </row>
        <row r="7910">
          <cell r="A7910" t="str">
            <v>RCY</v>
          </cell>
          <cell r="D7910">
            <v>4</v>
          </cell>
          <cell r="G7910">
            <v>2.94</v>
          </cell>
          <cell r="J7910">
            <v>72</v>
          </cell>
          <cell r="L7910" t="str">
            <v>IR</v>
          </cell>
        </row>
        <row r="7911">
          <cell r="A7911" t="str">
            <v>RCY</v>
          </cell>
          <cell r="D7911">
            <v>4</v>
          </cell>
          <cell r="G7911">
            <v>2.64</v>
          </cell>
          <cell r="J7911">
            <v>72</v>
          </cell>
          <cell r="L7911" t="str">
            <v>IR</v>
          </cell>
        </row>
        <row r="7912">
          <cell r="A7912" t="str">
            <v>RCY</v>
          </cell>
          <cell r="D7912">
            <v>4</v>
          </cell>
          <cell r="G7912">
            <v>3.8</v>
          </cell>
          <cell r="J7912">
            <v>72</v>
          </cell>
          <cell r="L7912" t="str">
            <v>IR</v>
          </cell>
        </row>
        <row r="7913">
          <cell r="A7913" t="str">
            <v>RCY</v>
          </cell>
          <cell r="D7913">
            <v>4</v>
          </cell>
          <cell r="G7913">
            <v>2.73</v>
          </cell>
          <cell r="J7913">
            <v>72</v>
          </cell>
          <cell r="L7913" t="str">
            <v>IR</v>
          </cell>
        </row>
        <row r="7914">
          <cell r="A7914" t="str">
            <v>RCY</v>
          </cell>
          <cell r="D7914">
            <v>4</v>
          </cell>
          <cell r="G7914">
            <v>2.4300000000000002</v>
          </cell>
          <cell r="J7914">
            <v>72</v>
          </cell>
          <cell r="L7914" t="str">
            <v>IR</v>
          </cell>
        </row>
        <row r="7915">
          <cell r="A7915" t="str">
            <v>RCY</v>
          </cell>
          <cell r="D7915">
            <v>4</v>
          </cell>
          <cell r="G7915">
            <v>3.56</v>
          </cell>
          <cell r="J7915">
            <v>72</v>
          </cell>
          <cell r="L7915" t="str">
            <v>IR</v>
          </cell>
        </row>
        <row r="7916">
          <cell r="A7916" t="str">
            <v>RCY</v>
          </cell>
          <cell r="D7916">
            <v>4</v>
          </cell>
          <cell r="G7916">
            <v>3.68</v>
          </cell>
          <cell r="J7916">
            <v>72</v>
          </cell>
          <cell r="L7916" t="str">
            <v>IR</v>
          </cell>
        </row>
        <row r="7917">
          <cell r="A7917" t="str">
            <v>RCY</v>
          </cell>
          <cell r="D7917">
            <v>4</v>
          </cell>
          <cell r="G7917">
            <v>2.82</v>
          </cell>
          <cell r="J7917">
            <v>72</v>
          </cell>
          <cell r="L7917" t="str">
            <v>IR</v>
          </cell>
        </row>
        <row r="7918">
          <cell r="A7918" t="str">
            <v>RCY</v>
          </cell>
          <cell r="D7918">
            <v>4</v>
          </cell>
          <cell r="G7918">
            <v>4</v>
          </cell>
          <cell r="J7918">
            <v>72</v>
          </cell>
          <cell r="L7918" t="str">
            <v>IR</v>
          </cell>
        </row>
        <row r="7919">
          <cell r="A7919" t="str">
            <v>RCY</v>
          </cell>
          <cell r="D7919">
            <v>4</v>
          </cell>
          <cell r="G7919">
            <v>2.4300000000000002</v>
          </cell>
          <cell r="J7919">
            <v>72</v>
          </cell>
          <cell r="L7919" t="str">
            <v>IR</v>
          </cell>
        </row>
        <row r="7920">
          <cell r="A7920" t="str">
            <v>RCY</v>
          </cell>
          <cell r="D7920">
            <v>4</v>
          </cell>
          <cell r="G7920">
            <v>2.36</v>
          </cell>
          <cell r="J7920">
            <v>72</v>
          </cell>
          <cell r="L7920" t="str">
            <v>IR</v>
          </cell>
        </row>
        <row r="7921">
          <cell r="A7921" t="str">
            <v>RCY</v>
          </cell>
          <cell r="D7921">
            <v>4</v>
          </cell>
          <cell r="G7921">
            <v>3.42</v>
          </cell>
          <cell r="J7921">
            <v>72</v>
          </cell>
          <cell r="L7921" t="str">
            <v>IR</v>
          </cell>
        </row>
        <row r="7922">
          <cell r="A7922" t="str">
            <v>RCY</v>
          </cell>
          <cell r="D7922">
            <v>4</v>
          </cell>
          <cell r="G7922">
            <v>3.71</v>
          </cell>
          <cell r="J7922">
            <v>72</v>
          </cell>
          <cell r="L7922" t="str">
            <v>IR</v>
          </cell>
        </row>
        <row r="7923">
          <cell r="A7923" t="str">
            <v>RCY</v>
          </cell>
          <cell r="D7923">
            <v>4</v>
          </cell>
          <cell r="G7923">
            <v>3.9</v>
          </cell>
          <cell r="J7923">
            <v>72</v>
          </cell>
          <cell r="L7923" t="str">
            <v>IR</v>
          </cell>
        </row>
        <row r="7924">
          <cell r="A7924" t="str">
            <v>RCY</v>
          </cell>
          <cell r="D7924">
            <v>4</v>
          </cell>
          <cell r="G7924">
            <v>2.94</v>
          </cell>
          <cell r="J7924">
            <v>72</v>
          </cell>
          <cell r="L7924" t="str">
            <v>IR</v>
          </cell>
        </row>
        <row r="7925">
          <cell r="A7925" t="str">
            <v>RCY</v>
          </cell>
          <cell r="D7925">
            <v>4</v>
          </cell>
          <cell r="G7925">
            <v>2.1800000000000002</v>
          </cell>
          <cell r="J7925">
            <v>72</v>
          </cell>
          <cell r="L7925" t="str">
            <v>IR</v>
          </cell>
        </row>
        <row r="7926">
          <cell r="A7926" t="str">
            <v>RCY</v>
          </cell>
          <cell r="D7926">
            <v>4</v>
          </cell>
          <cell r="G7926">
            <v>2.0099999999999998</v>
          </cell>
          <cell r="J7926">
            <v>72</v>
          </cell>
          <cell r="L7926" t="str">
            <v>IR</v>
          </cell>
        </row>
        <row r="7927">
          <cell r="A7927" t="str">
            <v>RCY</v>
          </cell>
          <cell r="D7927">
            <v>4</v>
          </cell>
          <cell r="G7927">
            <v>3.79</v>
          </cell>
          <cell r="J7927">
            <v>72</v>
          </cell>
          <cell r="L7927" t="str">
            <v>IR</v>
          </cell>
        </row>
        <row r="7928">
          <cell r="A7928" t="str">
            <v>RCY</v>
          </cell>
          <cell r="D7928">
            <v>4</v>
          </cell>
          <cell r="G7928">
            <v>3.62</v>
          </cell>
          <cell r="J7928">
            <v>72</v>
          </cell>
          <cell r="L7928" t="str">
            <v>IR</v>
          </cell>
        </row>
        <row r="7929">
          <cell r="A7929" t="str">
            <v>RCY</v>
          </cell>
          <cell r="D7929">
            <v>4</v>
          </cell>
          <cell r="G7929">
            <v>3.5</v>
          </cell>
          <cell r="J7929">
            <v>72</v>
          </cell>
          <cell r="L7929" t="str">
            <v>IR</v>
          </cell>
        </row>
        <row r="7930">
          <cell r="A7930" t="str">
            <v>RCY</v>
          </cell>
          <cell r="D7930">
            <v>4</v>
          </cell>
          <cell r="G7930">
            <v>4.42</v>
          </cell>
          <cell r="J7930">
            <v>72</v>
          </cell>
          <cell r="L7930" t="str">
            <v>IR</v>
          </cell>
        </row>
        <row r="7931">
          <cell r="A7931" t="str">
            <v>RCY</v>
          </cell>
          <cell r="D7931">
            <v>4</v>
          </cell>
          <cell r="G7931">
            <v>3.63</v>
          </cell>
          <cell r="J7931">
            <v>72</v>
          </cell>
          <cell r="L7931" t="str">
            <v>IR</v>
          </cell>
        </row>
        <row r="7932">
          <cell r="A7932" t="str">
            <v>RCY</v>
          </cell>
          <cell r="D7932">
            <v>4</v>
          </cell>
          <cell r="G7932">
            <v>2.6</v>
          </cell>
          <cell r="J7932">
            <v>72</v>
          </cell>
          <cell r="L7932" t="str">
            <v>IR</v>
          </cell>
        </row>
        <row r="7933">
          <cell r="A7933" t="str">
            <v>RCY</v>
          </cell>
          <cell r="D7933">
            <v>5</v>
          </cell>
          <cell r="G7933">
            <v>3.54</v>
          </cell>
          <cell r="J7933">
            <v>72</v>
          </cell>
          <cell r="L7933" t="str">
            <v>IR</v>
          </cell>
        </row>
        <row r="7934">
          <cell r="A7934" t="str">
            <v>RCY</v>
          </cell>
          <cell r="D7934">
            <v>5</v>
          </cell>
          <cell r="G7934">
            <v>3.56</v>
          </cell>
          <cell r="J7934">
            <v>72</v>
          </cell>
          <cell r="L7934" t="str">
            <v>IR</v>
          </cell>
        </row>
        <row r="7935">
          <cell r="A7935" t="str">
            <v>RCY</v>
          </cell>
          <cell r="D7935">
            <v>5</v>
          </cell>
          <cell r="G7935">
            <v>2.7</v>
          </cell>
          <cell r="J7935">
            <v>72</v>
          </cell>
          <cell r="L7935" t="str">
            <v>IR</v>
          </cell>
        </row>
        <row r="7936">
          <cell r="A7936" t="str">
            <v>RCY</v>
          </cell>
          <cell r="D7936">
            <v>5</v>
          </cell>
          <cell r="G7936">
            <v>4.59</v>
          </cell>
          <cell r="J7936">
            <v>72</v>
          </cell>
          <cell r="L7936" t="str">
            <v>IR</v>
          </cell>
        </row>
        <row r="7937">
          <cell r="A7937" t="str">
            <v>RCY</v>
          </cell>
          <cell r="D7937">
            <v>5</v>
          </cell>
          <cell r="G7937">
            <v>3.37</v>
          </cell>
          <cell r="J7937">
            <v>72</v>
          </cell>
          <cell r="L7937" t="str">
            <v>IR</v>
          </cell>
        </row>
        <row r="7938">
          <cell r="A7938" t="str">
            <v>RCY</v>
          </cell>
          <cell r="D7938">
            <v>5</v>
          </cell>
          <cell r="G7938">
            <v>3.05</v>
          </cell>
          <cell r="J7938">
            <v>72</v>
          </cell>
          <cell r="L7938" t="str">
            <v>IR</v>
          </cell>
        </row>
        <row r="7939">
          <cell r="A7939" t="str">
            <v>RCY</v>
          </cell>
          <cell r="D7939">
            <v>5</v>
          </cell>
          <cell r="G7939">
            <v>2.04</v>
          </cell>
          <cell r="J7939">
            <v>72</v>
          </cell>
          <cell r="L7939" t="str">
            <v>IR</v>
          </cell>
        </row>
        <row r="7940">
          <cell r="A7940" t="str">
            <v>RCY</v>
          </cell>
          <cell r="D7940">
            <v>5</v>
          </cell>
          <cell r="G7940">
            <v>4.3499999999999996</v>
          </cell>
          <cell r="J7940">
            <v>72</v>
          </cell>
          <cell r="L7940" t="str">
            <v>IR</v>
          </cell>
        </row>
        <row r="7941">
          <cell r="A7941" t="str">
            <v>RCY</v>
          </cell>
          <cell r="D7941">
            <v>5</v>
          </cell>
          <cell r="G7941">
            <v>2.95</v>
          </cell>
          <cell r="J7941">
            <v>72</v>
          </cell>
          <cell r="L7941" t="str">
            <v>IR</v>
          </cell>
        </row>
        <row r="7942">
          <cell r="A7942" t="str">
            <v>RCY</v>
          </cell>
          <cell r="D7942">
            <v>5</v>
          </cell>
          <cell r="G7942">
            <v>2.2999999999999998</v>
          </cell>
          <cell r="J7942">
            <v>72</v>
          </cell>
          <cell r="L7942" t="str">
            <v>IR</v>
          </cell>
        </row>
        <row r="7943">
          <cell r="A7943" t="str">
            <v>RCY</v>
          </cell>
          <cell r="D7943">
            <v>5</v>
          </cell>
          <cell r="G7943">
            <v>3.03</v>
          </cell>
          <cell r="J7943">
            <v>72</v>
          </cell>
          <cell r="L7943" t="str">
            <v>IR</v>
          </cell>
        </row>
        <row r="7944">
          <cell r="A7944" t="str">
            <v>RCY</v>
          </cell>
          <cell r="D7944">
            <v>5</v>
          </cell>
          <cell r="G7944">
            <v>4.74</v>
          </cell>
          <cell r="J7944">
            <v>72</v>
          </cell>
          <cell r="L7944" t="str">
            <v>IR</v>
          </cell>
        </row>
        <row r="7945">
          <cell r="A7945" t="str">
            <v>RCY</v>
          </cell>
          <cell r="D7945">
            <v>5</v>
          </cell>
          <cell r="G7945">
            <v>3.8</v>
          </cell>
          <cell r="J7945">
            <v>72</v>
          </cell>
          <cell r="L7945" t="str">
            <v>IR</v>
          </cell>
        </row>
        <row r="7946">
          <cell r="A7946" t="str">
            <v>RCY</v>
          </cell>
          <cell r="D7946">
            <v>5</v>
          </cell>
          <cell r="G7946">
            <v>2.94</v>
          </cell>
          <cell r="J7946">
            <v>72</v>
          </cell>
          <cell r="L7946" t="str">
            <v>IR</v>
          </cell>
        </row>
        <row r="7947">
          <cell r="A7947" t="str">
            <v>RCY</v>
          </cell>
          <cell r="D7947">
            <v>5</v>
          </cell>
          <cell r="G7947">
            <v>3.33</v>
          </cell>
          <cell r="J7947">
            <v>72</v>
          </cell>
          <cell r="L7947" t="str">
            <v>IR</v>
          </cell>
        </row>
        <row r="7948">
          <cell r="A7948" t="str">
            <v>RCY</v>
          </cell>
          <cell r="D7948">
            <v>5</v>
          </cell>
          <cell r="G7948">
            <v>3.35</v>
          </cell>
          <cell r="J7948">
            <v>72</v>
          </cell>
          <cell r="L7948" t="str">
            <v>IR</v>
          </cell>
        </row>
        <row r="7949">
          <cell r="A7949" t="str">
            <v>RCY</v>
          </cell>
          <cell r="D7949">
            <v>5</v>
          </cell>
          <cell r="G7949">
            <v>3.7</v>
          </cell>
          <cell r="J7949">
            <v>72</v>
          </cell>
          <cell r="L7949" t="str">
            <v>IR</v>
          </cell>
        </row>
        <row r="7950">
          <cell r="A7950" t="str">
            <v>RCY</v>
          </cell>
          <cell r="D7950">
            <v>5</v>
          </cell>
          <cell r="G7950">
            <v>4</v>
          </cell>
          <cell r="J7950">
            <v>72</v>
          </cell>
          <cell r="L7950" t="str">
            <v>IR</v>
          </cell>
        </row>
        <row r="7951">
          <cell r="A7951" t="str">
            <v>RCY</v>
          </cell>
          <cell r="D7951">
            <v>5</v>
          </cell>
          <cell r="G7951">
            <v>2.9</v>
          </cell>
          <cell r="J7951">
            <v>72</v>
          </cell>
          <cell r="L7951" t="str">
            <v>IR</v>
          </cell>
        </row>
        <row r="7952">
          <cell r="A7952" t="str">
            <v>RCY</v>
          </cell>
          <cell r="D7952">
            <v>5</v>
          </cell>
          <cell r="G7952">
            <v>4.0599999999999996</v>
          </cell>
          <cell r="J7952">
            <v>72</v>
          </cell>
          <cell r="L7952" t="str">
            <v>IR</v>
          </cell>
        </row>
        <row r="7953">
          <cell r="A7953" t="str">
            <v>RCY</v>
          </cell>
          <cell r="D7953">
            <v>5</v>
          </cell>
          <cell r="G7953">
            <v>2.6</v>
          </cell>
          <cell r="J7953">
            <v>72</v>
          </cell>
          <cell r="L7953" t="str">
            <v>IR</v>
          </cell>
        </row>
        <row r="7954">
          <cell r="A7954" t="str">
            <v>RCY</v>
          </cell>
          <cell r="D7954">
            <v>5</v>
          </cell>
          <cell r="G7954">
            <v>2.93</v>
          </cell>
          <cell r="J7954">
            <v>72</v>
          </cell>
          <cell r="L7954" t="str">
            <v>IR</v>
          </cell>
        </row>
        <row r="7955">
          <cell r="A7955" t="str">
            <v>RCY</v>
          </cell>
          <cell r="D7955">
            <v>5</v>
          </cell>
          <cell r="G7955">
            <v>3.28</v>
          </cell>
          <cell r="J7955">
            <v>72</v>
          </cell>
          <cell r="L7955" t="str">
            <v>IR</v>
          </cell>
        </row>
        <row r="7956">
          <cell r="A7956" t="str">
            <v>RCY</v>
          </cell>
          <cell r="D7956">
            <v>5</v>
          </cell>
          <cell r="G7956">
            <v>3</v>
          </cell>
          <cell r="J7956">
            <v>72</v>
          </cell>
          <cell r="L7956" t="str">
            <v>IR</v>
          </cell>
        </row>
        <row r="7957">
          <cell r="A7957" t="str">
            <v>RCY</v>
          </cell>
          <cell r="D7957">
            <v>5</v>
          </cell>
          <cell r="G7957">
            <v>3.88</v>
          </cell>
          <cell r="J7957">
            <v>72</v>
          </cell>
          <cell r="L7957" t="str">
            <v>IR</v>
          </cell>
        </row>
        <row r="7958">
          <cell r="A7958" t="str">
            <v>RCY</v>
          </cell>
          <cell r="D7958">
            <v>5</v>
          </cell>
          <cell r="G7958">
            <v>4.8099999999999996</v>
          </cell>
          <cell r="J7958">
            <v>72</v>
          </cell>
          <cell r="L7958" t="str">
            <v>IR</v>
          </cell>
        </row>
        <row r="7959">
          <cell r="A7959" t="str">
            <v>RCY</v>
          </cell>
          <cell r="D7959">
            <v>5</v>
          </cell>
          <cell r="G7959">
            <v>4.2300000000000004</v>
          </cell>
          <cell r="J7959">
            <v>72</v>
          </cell>
          <cell r="L7959" t="str">
            <v>IR</v>
          </cell>
        </row>
        <row r="7960">
          <cell r="A7960" t="str">
            <v>RCY</v>
          </cell>
          <cell r="D7960">
            <v>5</v>
          </cell>
          <cell r="G7960">
            <v>4.4000000000000004</v>
          </cell>
          <cell r="J7960">
            <v>72</v>
          </cell>
          <cell r="L7960" t="str">
            <v>IR</v>
          </cell>
        </row>
        <row r="7961">
          <cell r="A7961" t="str">
            <v>RCY</v>
          </cell>
          <cell r="D7961">
            <v>5</v>
          </cell>
          <cell r="G7961">
            <v>3.56</v>
          </cell>
          <cell r="J7961">
            <v>72</v>
          </cell>
          <cell r="L7961" t="str">
            <v>IR</v>
          </cell>
        </row>
        <row r="7962">
          <cell r="A7962" t="str">
            <v>RCY</v>
          </cell>
          <cell r="D7962">
            <v>5</v>
          </cell>
          <cell r="G7962">
            <v>3.37</v>
          </cell>
          <cell r="J7962">
            <v>72</v>
          </cell>
          <cell r="L7962" t="str">
            <v>IR</v>
          </cell>
        </row>
        <row r="7963">
          <cell r="A7963" t="str">
            <v>RCY</v>
          </cell>
          <cell r="D7963">
            <v>5</v>
          </cell>
          <cell r="G7963">
            <v>3.96</v>
          </cell>
          <cell r="J7963">
            <v>72</v>
          </cell>
          <cell r="L7963" t="str">
            <v>IR</v>
          </cell>
        </row>
        <row r="7964">
          <cell r="A7964" t="str">
            <v>RCY</v>
          </cell>
          <cell r="D7964">
            <v>5</v>
          </cell>
          <cell r="G7964">
            <v>3.13</v>
          </cell>
          <cell r="J7964">
            <v>72</v>
          </cell>
          <cell r="L7964" t="str">
            <v>IR</v>
          </cell>
        </row>
        <row r="7965">
          <cell r="A7965" t="str">
            <v>RCY</v>
          </cell>
          <cell r="D7965">
            <v>5</v>
          </cell>
          <cell r="G7965">
            <v>2.46</v>
          </cell>
          <cell r="J7965">
            <v>72</v>
          </cell>
          <cell r="L7965" t="str">
            <v>IR</v>
          </cell>
        </row>
        <row r="7966">
          <cell r="A7966" t="str">
            <v>RCY</v>
          </cell>
          <cell r="D7966">
            <v>6</v>
          </cell>
          <cell r="G7966">
            <v>2.8</v>
          </cell>
          <cell r="J7966">
            <v>72</v>
          </cell>
          <cell r="L7966" t="str">
            <v>IR</v>
          </cell>
        </row>
        <row r="7967">
          <cell r="A7967" t="str">
            <v>RCY</v>
          </cell>
          <cell r="D7967">
            <v>6</v>
          </cell>
          <cell r="G7967">
            <v>5.74</v>
          </cell>
          <cell r="J7967">
            <v>72</v>
          </cell>
          <cell r="L7967" t="str">
            <v>IR</v>
          </cell>
        </row>
        <row r="7968">
          <cell r="A7968" t="str">
            <v>RCY</v>
          </cell>
          <cell r="D7968">
            <v>6</v>
          </cell>
          <cell r="G7968">
            <v>2.0299999999999998</v>
          </cell>
          <cell r="J7968">
            <v>72</v>
          </cell>
          <cell r="L7968" t="str">
            <v>IR</v>
          </cell>
        </row>
        <row r="7969">
          <cell r="A7969" t="str">
            <v>RCY</v>
          </cell>
          <cell r="D7969">
            <v>6</v>
          </cell>
          <cell r="G7969">
            <v>3.86</v>
          </cell>
          <cell r="J7969">
            <v>72</v>
          </cell>
          <cell r="L7969" t="str">
            <v>IR</v>
          </cell>
        </row>
        <row r="7970">
          <cell r="A7970" t="str">
            <v>RCY</v>
          </cell>
          <cell r="D7970">
            <v>6</v>
          </cell>
          <cell r="G7970">
            <v>3.22</v>
          </cell>
          <cell r="J7970">
            <v>72</v>
          </cell>
          <cell r="L7970" t="str">
            <v>IR</v>
          </cell>
        </row>
        <row r="7971">
          <cell r="A7971" t="str">
            <v>RCY</v>
          </cell>
          <cell r="D7971">
            <v>6</v>
          </cell>
          <cell r="G7971">
            <v>3.93</v>
          </cell>
          <cell r="J7971">
            <v>72</v>
          </cell>
          <cell r="L7971" t="str">
            <v>IR</v>
          </cell>
        </row>
        <row r="7972">
          <cell r="A7972" t="str">
            <v>RCY</v>
          </cell>
          <cell r="D7972">
            <v>6</v>
          </cell>
          <cell r="G7972">
            <v>2.27</v>
          </cell>
          <cell r="J7972">
            <v>72</v>
          </cell>
          <cell r="L7972" t="str">
            <v>IR</v>
          </cell>
        </row>
        <row r="7973">
          <cell r="A7973" t="str">
            <v>RCY</v>
          </cell>
          <cell r="D7973">
            <v>6</v>
          </cell>
          <cell r="G7973">
            <v>2.79</v>
          </cell>
          <cell r="J7973">
            <v>72</v>
          </cell>
          <cell r="L7973" t="str">
            <v>IR</v>
          </cell>
        </row>
        <row r="7974">
          <cell r="A7974" t="str">
            <v>RCY</v>
          </cell>
          <cell r="D7974">
            <v>6</v>
          </cell>
          <cell r="G7974">
            <v>3.96</v>
          </cell>
          <cell r="J7974">
            <v>72</v>
          </cell>
          <cell r="L7974" t="str">
            <v>IR</v>
          </cell>
        </row>
        <row r="7975">
          <cell r="A7975" t="str">
            <v>RCY</v>
          </cell>
          <cell r="D7975">
            <v>6</v>
          </cell>
          <cell r="G7975">
            <v>2.97</v>
          </cell>
          <cell r="J7975">
            <v>72</v>
          </cell>
          <cell r="L7975" t="str">
            <v>IR</v>
          </cell>
        </row>
        <row r="7976">
          <cell r="A7976" t="str">
            <v>RCY</v>
          </cell>
          <cell r="D7976">
            <v>6</v>
          </cell>
          <cell r="G7976">
            <v>3.63</v>
          </cell>
          <cell r="J7976">
            <v>72</v>
          </cell>
          <cell r="L7976" t="str">
            <v>IR</v>
          </cell>
        </row>
        <row r="7977">
          <cell r="A7977" t="str">
            <v>RCY</v>
          </cell>
          <cell r="D7977">
            <v>6</v>
          </cell>
          <cell r="G7977">
            <v>2.37</v>
          </cell>
          <cell r="J7977">
            <v>72</v>
          </cell>
          <cell r="L7977" t="str">
            <v>IR</v>
          </cell>
        </row>
        <row r="7978">
          <cell r="A7978" t="str">
            <v>RCY</v>
          </cell>
          <cell r="D7978">
            <v>6</v>
          </cell>
          <cell r="G7978">
            <v>3.32</v>
          </cell>
          <cell r="J7978">
            <v>72</v>
          </cell>
          <cell r="L7978" t="str">
            <v>IR</v>
          </cell>
        </row>
        <row r="7979">
          <cell r="A7979" t="str">
            <v>RCY</v>
          </cell>
          <cell r="D7979">
            <v>6</v>
          </cell>
          <cell r="G7979">
            <v>3.88</v>
          </cell>
          <cell r="J7979">
            <v>72</v>
          </cell>
          <cell r="L7979" t="str">
            <v>IR</v>
          </cell>
        </row>
        <row r="7980">
          <cell r="A7980" t="str">
            <v>RCY</v>
          </cell>
          <cell r="D7980">
            <v>6</v>
          </cell>
          <cell r="G7980">
            <v>3.63</v>
          </cell>
          <cell r="J7980">
            <v>72</v>
          </cell>
          <cell r="L7980" t="str">
            <v>IR</v>
          </cell>
        </row>
        <row r="7981">
          <cell r="A7981" t="str">
            <v>RCY</v>
          </cell>
          <cell r="D7981">
            <v>6</v>
          </cell>
          <cell r="G7981">
            <v>3.57</v>
          </cell>
          <cell r="J7981">
            <v>72</v>
          </cell>
          <cell r="L7981" t="str">
            <v>IR</v>
          </cell>
        </row>
        <row r="7982">
          <cell r="A7982" t="str">
            <v>RCY</v>
          </cell>
          <cell r="D7982">
            <v>6</v>
          </cell>
          <cell r="G7982">
            <v>2.97</v>
          </cell>
          <cell r="J7982">
            <v>72</v>
          </cell>
          <cell r="L7982" t="str">
            <v>IR</v>
          </cell>
        </row>
        <row r="7983">
          <cell r="A7983" t="str">
            <v>RCY</v>
          </cell>
          <cell r="D7983">
            <v>6</v>
          </cell>
          <cell r="G7983">
            <v>3.93</v>
          </cell>
          <cell r="J7983">
            <v>72</v>
          </cell>
          <cell r="L7983" t="str">
            <v>IR</v>
          </cell>
        </row>
        <row r="7984">
          <cell r="A7984" t="str">
            <v>RCY</v>
          </cell>
          <cell r="D7984">
            <v>6</v>
          </cell>
          <cell r="G7984">
            <v>2.95</v>
          </cell>
          <cell r="J7984">
            <v>72</v>
          </cell>
          <cell r="L7984" t="str">
            <v>IR</v>
          </cell>
        </row>
        <row r="7985">
          <cell r="A7985" t="str">
            <v>RCY</v>
          </cell>
          <cell r="D7985">
            <v>6</v>
          </cell>
          <cell r="G7985">
            <v>1.67</v>
          </cell>
          <cell r="J7985">
            <v>72</v>
          </cell>
          <cell r="L7985" t="str">
            <v>IR</v>
          </cell>
        </row>
        <row r="7986">
          <cell r="A7986" t="str">
            <v>RCY</v>
          </cell>
          <cell r="D7986">
            <v>6</v>
          </cell>
          <cell r="G7986">
            <v>2.85</v>
          </cell>
          <cell r="J7986">
            <v>72</v>
          </cell>
          <cell r="L7986" t="str">
            <v>IR</v>
          </cell>
        </row>
        <row r="7987">
          <cell r="A7987" t="str">
            <v>RCY</v>
          </cell>
          <cell r="D7987">
            <v>6</v>
          </cell>
          <cell r="G7987">
            <v>0.82</v>
          </cell>
          <cell r="J7987">
            <v>72</v>
          </cell>
          <cell r="L7987" t="str">
            <v>IR</v>
          </cell>
        </row>
        <row r="7988">
          <cell r="A7988" t="str">
            <v>RCY</v>
          </cell>
          <cell r="D7988">
            <v>6</v>
          </cell>
          <cell r="G7988">
            <v>2.99</v>
          </cell>
          <cell r="J7988">
            <v>72</v>
          </cell>
          <cell r="L7988" t="str">
            <v>IR</v>
          </cell>
        </row>
        <row r="7989">
          <cell r="A7989" t="str">
            <v>RCY</v>
          </cell>
          <cell r="D7989">
            <v>6</v>
          </cell>
          <cell r="G7989">
            <v>1.7</v>
          </cell>
          <cell r="J7989">
            <v>72</v>
          </cell>
          <cell r="L7989" t="str">
            <v>IR</v>
          </cell>
        </row>
        <row r="7990">
          <cell r="A7990" t="str">
            <v>RCY</v>
          </cell>
          <cell r="D7990">
            <v>6</v>
          </cell>
          <cell r="G7990">
            <v>2.2599999999999998</v>
          </cell>
          <cell r="J7990">
            <v>72</v>
          </cell>
          <cell r="L7990" t="str">
            <v>IR</v>
          </cell>
        </row>
        <row r="7991">
          <cell r="A7991" t="str">
            <v>RCY</v>
          </cell>
          <cell r="D7991">
            <v>6</v>
          </cell>
          <cell r="G7991">
            <v>6.87</v>
          </cell>
          <cell r="J7991">
            <v>72</v>
          </cell>
          <cell r="L7991" t="str">
            <v>IR</v>
          </cell>
        </row>
        <row r="7992">
          <cell r="A7992" t="str">
            <v>RCY</v>
          </cell>
          <cell r="D7992">
            <v>7</v>
          </cell>
          <cell r="G7992">
            <v>2.08</v>
          </cell>
          <cell r="J7992">
            <v>72</v>
          </cell>
          <cell r="L7992" t="str">
            <v>IR</v>
          </cell>
        </row>
        <row r="7993">
          <cell r="A7993" t="str">
            <v>RCY</v>
          </cell>
          <cell r="D7993">
            <v>7</v>
          </cell>
          <cell r="G7993">
            <v>3.92</v>
          </cell>
          <cell r="J7993">
            <v>72</v>
          </cell>
          <cell r="L7993" t="str">
            <v>IR</v>
          </cell>
        </row>
        <row r="7994">
          <cell r="A7994" t="str">
            <v>RCY</v>
          </cell>
          <cell r="D7994">
            <v>7</v>
          </cell>
          <cell r="G7994">
            <v>3.6</v>
          </cell>
          <cell r="J7994">
            <v>72</v>
          </cell>
          <cell r="L7994" t="str">
            <v>IR</v>
          </cell>
        </row>
        <row r="7995">
          <cell r="A7995" t="str">
            <v>RCY</v>
          </cell>
          <cell r="D7995">
            <v>7</v>
          </cell>
          <cell r="G7995">
            <v>3.32</v>
          </cell>
          <cell r="J7995">
            <v>72</v>
          </cell>
          <cell r="L7995" t="str">
            <v>IR</v>
          </cell>
        </row>
        <row r="7996">
          <cell r="A7996" t="str">
            <v>RCY</v>
          </cell>
          <cell r="D7996">
            <v>7</v>
          </cell>
          <cell r="G7996">
            <v>2.92</v>
          </cell>
          <cell r="J7996">
            <v>72</v>
          </cell>
          <cell r="L7996" t="str">
            <v>IR</v>
          </cell>
        </row>
        <row r="7997">
          <cell r="A7997" t="str">
            <v>RCY</v>
          </cell>
          <cell r="D7997">
            <v>7</v>
          </cell>
          <cell r="G7997">
            <v>3.45</v>
          </cell>
          <cell r="J7997">
            <v>72</v>
          </cell>
          <cell r="L7997" t="str">
            <v>IR</v>
          </cell>
        </row>
        <row r="7998">
          <cell r="A7998" t="str">
            <v>RCY</v>
          </cell>
          <cell r="D7998">
            <v>7</v>
          </cell>
          <cell r="G7998">
            <v>2.94</v>
          </cell>
          <cell r="J7998">
            <v>72</v>
          </cell>
          <cell r="L7998" t="str">
            <v>IR</v>
          </cell>
        </row>
        <row r="7999">
          <cell r="A7999" t="str">
            <v>RCY</v>
          </cell>
          <cell r="D7999">
            <v>7</v>
          </cell>
          <cell r="G7999">
            <v>1.94</v>
          </cell>
          <cell r="J7999">
            <v>72</v>
          </cell>
          <cell r="L7999" t="str">
            <v>IR</v>
          </cell>
        </row>
        <row r="8000">
          <cell r="A8000" t="str">
            <v>RCY</v>
          </cell>
          <cell r="D8000">
            <v>7</v>
          </cell>
          <cell r="G8000">
            <v>2.4900000000000002</v>
          </cell>
          <cell r="J8000">
            <v>72</v>
          </cell>
          <cell r="L8000" t="str">
            <v>IR</v>
          </cell>
        </row>
        <row r="8001">
          <cell r="A8001" t="str">
            <v>RCY</v>
          </cell>
          <cell r="D8001">
            <v>7</v>
          </cell>
          <cell r="G8001">
            <v>2.66</v>
          </cell>
          <cell r="J8001">
            <v>72</v>
          </cell>
          <cell r="L8001" t="str">
            <v>IR</v>
          </cell>
        </row>
        <row r="8002">
          <cell r="A8002" t="str">
            <v>RCY</v>
          </cell>
          <cell r="D8002">
            <v>7</v>
          </cell>
          <cell r="G8002">
            <v>2.38</v>
          </cell>
          <cell r="J8002">
            <v>72</v>
          </cell>
          <cell r="L8002" t="str">
            <v>IR</v>
          </cell>
        </row>
        <row r="8003">
          <cell r="A8003" t="str">
            <v>RCY</v>
          </cell>
          <cell r="D8003">
            <v>7</v>
          </cell>
          <cell r="G8003">
            <v>2.74</v>
          </cell>
          <cell r="J8003">
            <v>72</v>
          </cell>
          <cell r="L8003" t="str">
            <v>IR</v>
          </cell>
        </row>
        <row r="8004">
          <cell r="A8004" t="str">
            <v>RCY</v>
          </cell>
          <cell r="D8004">
            <v>7</v>
          </cell>
          <cell r="G8004">
            <v>2.2599999999999998</v>
          </cell>
          <cell r="J8004">
            <v>72</v>
          </cell>
          <cell r="L8004" t="str">
            <v>IR</v>
          </cell>
        </row>
        <row r="8005">
          <cell r="A8005" t="str">
            <v>RCY</v>
          </cell>
          <cell r="D8005">
            <v>7</v>
          </cell>
          <cell r="G8005">
            <v>3.48</v>
          </cell>
          <cell r="J8005">
            <v>72</v>
          </cell>
          <cell r="L8005" t="str">
            <v>IR</v>
          </cell>
        </row>
        <row r="8006">
          <cell r="A8006" t="str">
            <v>RCY</v>
          </cell>
          <cell r="D8006">
            <v>7</v>
          </cell>
          <cell r="G8006">
            <v>2.17</v>
          </cell>
          <cell r="J8006">
            <v>72</v>
          </cell>
          <cell r="L8006" t="str">
            <v>IR</v>
          </cell>
        </row>
        <row r="8007">
          <cell r="A8007" t="str">
            <v>RCY</v>
          </cell>
          <cell r="D8007">
            <v>7</v>
          </cell>
          <cell r="G8007">
            <v>3.34</v>
          </cell>
          <cell r="J8007">
            <v>72</v>
          </cell>
          <cell r="L8007" t="str">
            <v>IR</v>
          </cell>
        </row>
        <row r="8008">
          <cell r="A8008" t="str">
            <v>RCY</v>
          </cell>
          <cell r="D8008">
            <v>7</v>
          </cell>
          <cell r="G8008">
            <v>2.38</v>
          </cell>
          <cell r="J8008">
            <v>72</v>
          </cell>
          <cell r="L8008" t="str">
            <v>IR</v>
          </cell>
        </row>
        <row r="8009">
          <cell r="A8009" t="str">
            <v>RCY</v>
          </cell>
          <cell r="D8009">
            <v>7</v>
          </cell>
          <cell r="G8009">
            <v>2.16</v>
          </cell>
          <cell r="J8009">
            <v>72</v>
          </cell>
          <cell r="L8009" t="str">
            <v>IR</v>
          </cell>
        </row>
        <row r="8010">
          <cell r="A8010" t="str">
            <v>RCY</v>
          </cell>
          <cell r="D8010">
            <v>7</v>
          </cell>
          <cell r="G8010">
            <v>2.0699999999999998</v>
          </cell>
          <cell r="J8010">
            <v>72</v>
          </cell>
          <cell r="L8010" t="str">
            <v>IR</v>
          </cell>
        </row>
        <row r="8011">
          <cell r="A8011" t="str">
            <v>RCY</v>
          </cell>
          <cell r="D8011">
            <v>7</v>
          </cell>
          <cell r="G8011">
            <v>3.27</v>
          </cell>
          <cell r="J8011">
            <v>72</v>
          </cell>
          <cell r="L8011" t="str">
            <v>IR</v>
          </cell>
        </row>
        <row r="8012">
          <cell r="A8012" t="str">
            <v>RCY</v>
          </cell>
          <cell r="D8012">
            <v>7</v>
          </cell>
          <cell r="G8012">
            <v>3.18</v>
          </cell>
          <cell r="J8012">
            <v>72</v>
          </cell>
          <cell r="L8012" t="str">
            <v>IR</v>
          </cell>
        </row>
        <row r="8013">
          <cell r="A8013" t="str">
            <v>RCY</v>
          </cell>
          <cell r="D8013">
            <v>7</v>
          </cell>
          <cell r="G8013">
            <v>3.02</v>
          </cell>
          <cell r="J8013">
            <v>72</v>
          </cell>
          <cell r="L8013" t="str">
            <v>IR</v>
          </cell>
        </row>
        <row r="8014">
          <cell r="A8014" t="str">
            <v>RCY</v>
          </cell>
          <cell r="D8014">
            <v>7</v>
          </cell>
          <cell r="G8014">
            <v>1.97</v>
          </cell>
          <cell r="J8014">
            <v>72</v>
          </cell>
          <cell r="L8014" t="str">
            <v>IR</v>
          </cell>
        </row>
        <row r="8015">
          <cell r="A8015" t="str">
            <v>RCY</v>
          </cell>
          <cell r="D8015">
            <v>7</v>
          </cell>
          <cell r="G8015">
            <v>3.12</v>
          </cell>
          <cell r="J8015">
            <v>72</v>
          </cell>
          <cell r="L8015" t="str">
            <v>IR</v>
          </cell>
        </row>
        <row r="8016">
          <cell r="A8016" t="str">
            <v>RCY</v>
          </cell>
          <cell r="D8016">
            <v>7</v>
          </cell>
          <cell r="G8016">
            <v>2.27</v>
          </cell>
          <cell r="J8016">
            <v>72</v>
          </cell>
          <cell r="L8016" t="str">
            <v>IR</v>
          </cell>
        </row>
        <row r="8017">
          <cell r="A8017" t="str">
            <v>RCY</v>
          </cell>
          <cell r="D8017">
            <v>8</v>
          </cell>
          <cell r="G8017">
            <v>2.25</v>
          </cell>
          <cell r="J8017">
            <v>72</v>
          </cell>
          <cell r="L8017" t="str">
            <v>IR</v>
          </cell>
        </row>
        <row r="8018">
          <cell r="A8018" t="str">
            <v>RCY</v>
          </cell>
          <cell r="D8018">
            <v>8</v>
          </cell>
          <cell r="G8018">
            <v>3.1</v>
          </cell>
          <cell r="J8018">
            <v>72</v>
          </cell>
          <cell r="L8018" t="str">
            <v>IR</v>
          </cell>
        </row>
        <row r="8019">
          <cell r="A8019" t="str">
            <v>RCY</v>
          </cell>
          <cell r="D8019">
            <v>8</v>
          </cell>
          <cell r="G8019">
            <v>2.4</v>
          </cell>
          <cell r="J8019">
            <v>72</v>
          </cell>
          <cell r="L8019" t="str">
            <v>IR</v>
          </cell>
        </row>
        <row r="8020">
          <cell r="A8020" t="str">
            <v>RCY</v>
          </cell>
          <cell r="D8020">
            <v>8</v>
          </cell>
          <cell r="G8020">
            <v>1.71</v>
          </cell>
          <cell r="J8020">
            <v>72</v>
          </cell>
          <cell r="L8020" t="str">
            <v>IR</v>
          </cell>
        </row>
        <row r="8021">
          <cell r="A8021" t="str">
            <v>RCY</v>
          </cell>
          <cell r="D8021">
            <v>8</v>
          </cell>
          <cell r="G8021">
            <v>2.95</v>
          </cell>
          <cell r="J8021">
            <v>72</v>
          </cell>
          <cell r="L8021" t="str">
            <v>IR</v>
          </cell>
        </row>
        <row r="8022">
          <cell r="A8022" t="str">
            <v>RCY</v>
          </cell>
          <cell r="D8022">
            <v>8</v>
          </cell>
          <cell r="G8022">
            <v>2.33</v>
          </cell>
          <cell r="J8022">
            <v>72</v>
          </cell>
          <cell r="L8022" t="str">
            <v>IR</v>
          </cell>
        </row>
        <row r="8023">
          <cell r="A8023" t="str">
            <v>RCY</v>
          </cell>
          <cell r="D8023">
            <v>8</v>
          </cell>
          <cell r="G8023">
            <v>3.65</v>
          </cell>
          <cell r="J8023">
            <v>72</v>
          </cell>
          <cell r="L8023" t="str">
            <v>IR</v>
          </cell>
        </row>
        <row r="8024">
          <cell r="A8024" t="str">
            <v>RCY</v>
          </cell>
          <cell r="D8024">
            <v>8</v>
          </cell>
          <cell r="G8024">
            <v>2.1</v>
          </cell>
          <cell r="J8024">
            <v>72</v>
          </cell>
          <cell r="L8024" t="str">
            <v>IR</v>
          </cell>
        </row>
        <row r="8025">
          <cell r="A8025" t="str">
            <v>RCY</v>
          </cell>
          <cell r="D8025">
            <v>8</v>
          </cell>
          <cell r="G8025">
            <v>3.01</v>
          </cell>
          <cell r="J8025">
            <v>72</v>
          </cell>
          <cell r="L8025" t="str">
            <v>IR</v>
          </cell>
        </row>
        <row r="8026">
          <cell r="A8026" t="str">
            <v>RCY</v>
          </cell>
          <cell r="D8026">
            <v>8</v>
          </cell>
          <cell r="G8026">
            <v>2.2799999999999998</v>
          </cell>
          <cell r="J8026">
            <v>72</v>
          </cell>
          <cell r="L8026" t="str">
            <v>IR</v>
          </cell>
        </row>
        <row r="8027">
          <cell r="A8027" t="str">
            <v>RCY</v>
          </cell>
          <cell r="D8027">
            <v>8</v>
          </cell>
          <cell r="G8027">
            <v>3.48</v>
          </cell>
          <cell r="J8027">
            <v>72</v>
          </cell>
          <cell r="L8027" t="str">
            <v>IR</v>
          </cell>
        </row>
        <row r="8028">
          <cell r="A8028" t="str">
            <v>RCY</v>
          </cell>
          <cell r="D8028">
            <v>8</v>
          </cell>
          <cell r="G8028">
            <v>2.37</v>
          </cell>
          <cell r="J8028">
            <v>72</v>
          </cell>
          <cell r="L8028" t="str">
            <v>IR</v>
          </cell>
        </row>
        <row r="8029">
          <cell r="A8029" t="str">
            <v>RCY</v>
          </cell>
          <cell r="D8029">
            <v>8</v>
          </cell>
          <cell r="G8029">
            <v>2.79</v>
          </cell>
          <cell r="J8029">
            <v>72</v>
          </cell>
          <cell r="L8029" t="str">
            <v>IR</v>
          </cell>
        </row>
        <row r="8030">
          <cell r="A8030" t="str">
            <v>RCY</v>
          </cell>
          <cell r="D8030">
            <v>8</v>
          </cell>
          <cell r="G8030">
            <v>1.73</v>
          </cell>
          <cell r="J8030">
            <v>72</v>
          </cell>
          <cell r="L8030" t="str">
            <v>IR</v>
          </cell>
        </row>
        <row r="8031">
          <cell r="A8031" t="str">
            <v>RCY</v>
          </cell>
          <cell r="D8031">
            <v>8</v>
          </cell>
          <cell r="G8031">
            <v>1.42</v>
          </cell>
          <cell r="J8031">
            <v>72</v>
          </cell>
          <cell r="L8031" t="str">
            <v>IR</v>
          </cell>
        </row>
        <row r="8032">
          <cell r="A8032" t="str">
            <v>RCY</v>
          </cell>
          <cell r="D8032">
            <v>8</v>
          </cell>
          <cell r="G8032">
            <v>1.89</v>
          </cell>
          <cell r="J8032">
            <v>72</v>
          </cell>
          <cell r="L8032" t="str">
            <v>IR</v>
          </cell>
        </row>
        <row r="8033">
          <cell r="A8033" t="str">
            <v>RCY</v>
          </cell>
          <cell r="D8033">
            <v>8</v>
          </cell>
          <cell r="G8033">
            <v>1.24</v>
          </cell>
          <cell r="J8033">
            <v>72</v>
          </cell>
          <cell r="L8033" t="str">
            <v>IR</v>
          </cell>
        </row>
        <row r="8034">
          <cell r="A8034" t="str">
            <v>RCY</v>
          </cell>
          <cell r="D8034">
            <v>8</v>
          </cell>
          <cell r="G8034">
            <v>2.71</v>
          </cell>
          <cell r="J8034">
            <v>72</v>
          </cell>
          <cell r="L8034" t="str">
            <v>IR</v>
          </cell>
        </row>
        <row r="8035">
          <cell r="A8035" t="str">
            <v>RCY</v>
          </cell>
          <cell r="D8035">
            <v>8</v>
          </cell>
          <cell r="G8035">
            <v>2.2599999999999998</v>
          </cell>
          <cell r="J8035">
            <v>72</v>
          </cell>
          <cell r="L8035" t="str">
            <v>IR</v>
          </cell>
        </row>
        <row r="8036">
          <cell r="A8036" t="str">
            <v>RCY</v>
          </cell>
          <cell r="D8036">
            <v>8</v>
          </cell>
          <cell r="G8036">
            <v>3.1</v>
          </cell>
          <cell r="J8036">
            <v>72</v>
          </cell>
          <cell r="L8036" t="str">
            <v>IR</v>
          </cell>
        </row>
        <row r="8037">
          <cell r="A8037" t="str">
            <v>RCY</v>
          </cell>
          <cell r="D8037">
            <v>8</v>
          </cell>
          <cell r="G8037">
            <v>0.85</v>
          </cell>
          <cell r="J8037">
            <v>72</v>
          </cell>
          <cell r="L8037" t="str">
            <v>IR</v>
          </cell>
        </row>
        <row r="8038">
          <cell r="A8038" t="str">
            <v>RCY</v>
          </cell>
          <cell r="D8038">
            <v>8</v>
          </cell>
          <cell r="G8038">
            <v>1.1599999999999999</v>
          </cell>
          <cell r="J8038">
            <v>72</v>
          </cell>
          <cell r="L8038" t="str">
            <v>IR</v>
          </cell>
        </row>
        <row r="8039">
          <cell r="A8039" t="str">
            <v>RCY</v>
          </cell>
          <cell r="D8039">
            <v>8</v>
          </cell>
          <cell r="G8039">
            <v>1.81</v>
          </cell>
          <cell r="J8039">
            <v>72</v>
          </cell>
          <cell r="L8039" t="str">
            <v>IR</v>
          </cell>
        </row>
        <row r="8040">
          <cell r="A8040" t="str">
            <v>RCY</v>
          </cell>
          <cell r="D8040">
            <v>8</v>
          </cell>
          <cell r="G8040">
            <v>5.58</v>
          </cell>
          <cell r="J8040">
            <v>72</v>
          </cell>
          <cell r="L8040" t="str">
            <v>IR</v>
          </cell>
        </row>
        <row r="8041">
          <cell r="A8041" t="str">
            <v>RCY</v>
          </cell>
          <cell r="D8041">
            <v>8</v>
          </cell>
          <cell r="G8041">
            <v>3.2</v>
          </cell>
          <cell r="J8041">
            <v>72</v>
          </cell>
          <cell r="L8041" t="str">
            <v>IR</v>
          </cell>
        </row>
        <row r="8042">
          <cell r="A8042" t="str">
            <v>RCY</v>
          </cell>
          <cell r="D8042">
            <v>9</v>
          </cell>
          <cell r="G8042">
            <v>3.68</v>
          </cell>
          <cell r="J8042">
            <v>72</v>
          </cell>
          <cell r="L8042" t="str">
            <v>IR</v>
          </cell>
        </row>
        <row r="8043">
          <cell r="A8043" t="str">
            <v>RCY</v>
          </cell>
          <cell r="D8043">
            <v>9</v>
          </cell>
          <cell r="G8043">
            <v>2.78</v>
          </cell>
          <cell r="J8043">
            <v>72</v>
          </cell>
          <cell r="L8043" t="str">
            <v>IR</v>
          </cell>
        </row>
        <row r="8044">
          <cell r="A8044" t="str">
            <v>RCY</v>
          </cell>
          <cell r="D8044">
            <v>9</v>
          </cell>
          <cell r="G8044">
            <v>3.21</v>
          </cell>
          <cell r="J8044">
            <v>72</v>
          </cell>
          <cell r="L8044" t="str">
            <v>IR</v>
          </cell>
        </row>
        <row r="8045">
          <cell r="A8045" t="str">
            <v>RCY</v>
          </cell>
          <cell r="D8045">
            <v>9</v>
          </cell>
          <cell r="G8045">
            <v>3.25</v>
          </cell>
          <cell r="J8045">
            <v>72</v>
          </cell>
          <cell r="L8045" t="str">
            <v>IR</v>
          </cell>
        </row>
        <row r="8046">
          <cell r="A8046" t="str">
            <v>RCY</v>
          </cell>
          <cell r="D8046">
            <v>9</v>
          </cell>
          <cell r="G8046">
            <v>4.83</v>
          </cell>
          <cell r="J8046">
            <v>72</v>
          </cell>
          <cell r="L8046" t="str">
            <v>IR</v>
          </cell>
        </row>
        <row r="8047">
          <cell r="A8047" t="str">
            <v>RCY</v>
          </cell>
          <cell r="D8047">
            <v>9</v>
          </cell>
          <cell r="G8047">
            <v>2.4500000000000002</v>
          </cell>
          <cell r="J8047">
            <v>72</v>
          </cell>
          <cell r="L8047" t="str">
            <v>IR</v>
          </cell>
        </row>
        <row r="8048">
          <cell r="A8048" t="str">
            <v>RCY</v>
          </cell>
          <cell r="D8048">
            <v>9</v>
          </cell>
          <cell r="G8048">
            <v>4.21</v>
          </cell>
          <cell r="J8048">
            <v>72</v>
          </cell>
          <cell r="L8048" t="str">
            <v>IR</v>
          </cell>
        </row>
        <row r="8049">
          <cell r="A8049" t="str">
            <v>RCY</v>
          </cell>
          <cell r="D8049">
            <v>9</v>
          </cell>
          <cell r="G8049">
            <v>2.4700000000000002</v>
          </cell>
          <cell r="J8049">
            <v>72</v>
          </cell>
          <cell r="L8049" t="str">
            <v>IR</v>
          </cell>
        </row>
        <row r="8050">
          <cell r="A8050" t="str">
            <v>RCY</v>
          </cell>
          <cell r="D8050">
            <v>9</v>
          </cell>
          <cell r="G8050">
            <v>2.85</v>
          </cell>
          <cell r="J8050">
            <v>72</v>
          </cell>
          <cell r="L8050" t="str">
            <v>IR</v>
          </cell>
        </row>
        <row r="8051">
          <cell r="A8051" t="str">
            <v>RCY</v>
          </cell>
          <cell r="D8051">
            <v>9</v>
          </cell>
          <cell r="G8051">
            <v>2.1</v>
          </cell>
          <cell r="J8051">
            <v>72</v>
          </cell>
          <cell r="L8051" t="str">
            <v>IR</v>
          </cell>
        </row>
        <row r="8052">
          <cell r="A8052" t="str">
            <v>RCY</v>
          </cell>
          <cell r="D8052">
            <v>9</v>
          </cell>
          <cell r="G8052">
            <v>3.05</v>
          </cell>
          <cell r="J8052">
            <v>72</v>
          </cell>
          <cell r="L8052" t="str">
            <v>IR</v>
          </cell>
        </row>
        <row r="8053">
          <cell r="A8053" t="str">
            <v>RCY</v>
          </cell>
          <cell r="D8053">
            <v>9</v>
          </cell>
          <cell r="G8053">
            <v>1.73</v>
          </cell>
          <cell r="J8053">
            <v>72</v>
          </cell>
          <cell r="L8053" t="str">
            <v>IR</v>
          </cell>
        </row>
        <row r="8054">
          <cell r="A8054" t="str">
            <v>RCY</v>
          </cell>
          <cell r="D8054">
            <v>9</v>
          </cell>
          <cell r="G8054">
            <v>1.58</v>
          </cell>
          <cell r="J8054">
            <v>72</v>
          </cell>
          <cell r="L8054" t="str">
            <v>IR</v>
          </cell>
        </row>
        <row r="8055">
          <cell r="A8055" t="str">
            <v>RCY</v>
          </cell>
          <cell r="D8055">
            <v>9</v>
          </cell>
          <cell r="G8055">
            <v>5.64</v>
          </cell>
          <cell r="J8055">
            <v>72</v>
          </cell>
          <cell r="L8055" t="str">
            <v>IR</v>
          </cell>
        </row>
        <row r="8056">
          <cell r="A8056" t="str">
            <v>RCY</v>
          </cell>
          <cell r="D8056">
            <v>9</v>
          </cell>
          <cell r="G8056">
            <v>4.3099999999999996</v>
          </cell>
          <cell r="J8056">
            <v>72</v>
          </cell>
          <cell r="L8056" t="str">
            <v>IR</v>
          </cell>
        </row>
        <row r="8057">
          <cell r="A8057" t="str">
            <v>RCY</v>
          </cell>
          <cell r="D8057">
            <v>9</v>
          </cell>
          <cell r="G8057">
            <v>3.12</v>
          </cell>
          <cell r="J8057">
            <v>72</v>
          </cell>
          <cell r="L8057" t="str">
            <v>IR</v>
          </cell>
        </row>
        <row r="8058">
          <cell r="A8058" t="str">
            <v>RCY</v>
          </cell>
          <cell r="D8058">
            <v>10</v>
          </cell>
          <cell r="G8058">
            <v>1.46</v>
          </cell>
          <cell r="J8058">
            <v>72</v>
          </cell>
          <cell r="L8058" t="str">
            <v>IR</v>
          </cell>
        </row>
        <row r="8059">
          <cell r="A8059" t="str">
            <v>RCY</v>
          </cell>
          <cell r="D8059">
            <v>10</v>
          </cell>
          <cell r="G8059">
            <v>3.75</v>
          </cell>
          <cell r="J8059">
            <v>72</v>
          </cell>
          <cell r="L8059" t="str">
            <v>IR</v>
          </cell>
        </row>
        <row r="8060">
          <cell r="A8060" t="str">
            <v>RCY</v>
          </cell>
          <cell r="D8060">
            <v>10</v>
          </cell>
          <cell r="G8060">
            <v>6.73</v>
          </cell>
          <cell r="J8060">
            <v>72</v>
          </cell>
          <cell r="L8060" t="str">
            <v>IR</v>
          </cell>
        </row>
        <row r="8061">
          <cell r="A8061" t="str">
            <v>RCY</v>
          </cell>
          <cell r="D8061">
            <v>10</v>
          </cell>
          <cell r="G8061">
            <v>1.51</v>
          </cell>
          <cell r="J8061">
            <v>72</v>
          </cell>
          <cell r="L8061" t="str">
            <v>IR</v>
          </cell>
        </row>
        <row r="8062">
          <cell r="A8062" t="str">
            <v>RCY</v>
          </cell>
          <cell r="D8062">
            <v>10</v>
          </cell>
          <cell r="G8062">
            <v>4.93</v>
          </cell>
          <cell r="J8062">
            <v>72</v>
          </cell>
          <cell r="L8062" t="str">
            <v>IR</v>
          </cell>
        </row>
        <row r="8063">
          <cell r="A8063" t="str">
            <v>RCY</v>
          </cell>
          <cell r="D8063">
            <v>10</v>
          </cell>
          <cell r="G8063">
            <v>2.79</v>
          </cell>
          <cell r="J8063">
            <v>72</v>
          </cell>
          <cell r="L8063" t="str">
            <v>IR</v>
          </cell>
        </row>
        <row r="8064">
          <cell r="A8064" t="str">
            <v>RCY</v>
          </cell>
          <cell r="D8064">
            <v>10</v>
          </cell>
          <cell r="G8064">
            <v>1.86</v>
          </cell>
          <cell r="J8064">
            <v>72</v>
          </cell>
          <cell r="L8064" t="str">
            <v>IR</v>
          </cell>
        </row>
        <row r="8065">
          <cell r="A8065" t="str">
            <v>RCY</v>
          </cell>
          <cell r="D8065">
            <v>10</v>
          </cell>
          <cell r="G8065">
            <v>3.35</v>
          </cell>
          <cell r="J8065">
            <v>72</v>
          </cell>
          <cell r="L8065" t="str">
            <v>IR</v>
          </cell>
        </row>
        <row r="8066">
          <cell r="A8066" t="str">
            <v>RCY</v>
          </cell>
          <cell r="D8066">
            <v>10</v>
          </cell>
          <cell r="G8066">
            <v>2.1</v>
          </cell>
          <cell r="J8066">
            <v>72</v>
          </cell>
          <cell r="L8066" t="str">
            <v>IR</v>
          </cell>
        </row>
        <row r="8067">
          <cell r="A8067" t="str">
            <v>RCY</v>
          </cell>
          <cell r="D8067">
            <v>10</v>
          </cell>
          <cell r="G8067">
            <v>3.04</v>
          </cell>
          <cell r="J8067">
            <v>72</v>
          </cell>
          <cell r="L8067" t="str">
            <v>IR</v>
          </cell>
        </row>
        <row r="8068">
          <cell r="A8068" t="str">
            <v>RCY</v>
          </cell>
          <cell r="D8068">
            <v>10</v>
          </cell>
          <cell r="G8068">
            <v>1.61</v>
          </cell>
          <cell r="J8068">
            <v>72</v>
          </cell>
          <cell r="L8068" t="str">
            <v>IR</v>
          </cell>
        </row>
        <row r="8069">
          <cell r="A8069" t="str">
            <v>RCY</v>
          </cell>
          <cell r="D8069">
            <v>10</v>
          </cell>
          <cell r="G8069">
            <v>3.81</v>
          </cell>
          <cell r="J8069">
            <v>72</v>
          </cell>
          <cell r="L8069" t="str">
            <v>IR</v>
          </cell>
        </row>
        <row r="8070">
          <cell r="A8070" t="str">
            <v>RCY</v>
          </cell>
          <cell r="D8070">
            <v>10</v>
          </cell>
          <cell r="G8070">
            <v>4.6500000000000004</v>
          </cell>
          <cell r="J8070">
            <v>72</v>
          </cell>
          <cell r="L8070" t="str">
            <v>IR</v>
          </cell>
        </row>
        <row r="8071">
          <cell r="A8071" t="str">
            <v>RCY</v>
          </cell>
          <cell r="D8071">
            <v>10</v>
          </cell>
          <cell r="G8071">
            <v>2.85</v>
          </cell>
          <cell r="J8071">
            <v>72</v>
          </cell>
          <cell r="L8071" t="str">
            <v>IR</v>
          </cell>
        </row>
        <row r="8072">
          <cell r="A8072" t="str">
            <v>RCY</v>
          </cell>
          <cell r="D8072">
            <v>10</v>
          </cell>
          <cell r="G8072">
            <v>2.2799999999999998</v>
          </cell>
          <cell r="J8072">
            <v>72</v>
          </cell>
          <cell r="L8072" t="str">
            <v>IR</v>
          </cell>
        </row>
        <row r="8073">
          <cell r="A8073" t="str">
            <v>RCY</v>
          </cell>
          <cell r="D8073">
            <v>11</v>
          </cell>
          <cell r="G8073">
            <v>4.6900000000000004</v>
          </cell>
          <cell r="J8073">
            <v>72</v>
          </cell>
          <cell r="L8073" t="str">
            <v>IR</v>
          </cell>
        </row>
        <row r="8074">
          <cell r="A8074" t="str">
            <v>RCY</v>
          </cell>
          <cell r="D8074">
            <v>11</v>
          </cell>
          <cell r="G8074">
            <v>1.93</v>
          </cell>
          <cell r="J8074">
            <v>72</v>
          </cell>
          <cell r="L8074" t="str">
            <v>IR</v>
          </cell>
        </row>
        <row r="8075">
          <cell r="A8075" t="str">
            <v>RCY</v>
          </cell>
          <cell r="D8075">
            <v>11</v>
          </cell>
          <cell r="G8075">
            <v>2.8</v>
          </cell>
          <cell r="J8075">
            <v>72</v>
          </cell>
          <cell r="L8075" t="str">
            <v>IR</v>
          </cell>
        </row>
        <row r="8076">
          <cell r="A8076" t="str">
            <v>RCY</v>
          </cell>
          <cell r="D8076">
            <v>11</v>
          </cell>
          <cell r="G8076">
            <v>4.38</v>
          </cell>
          <cell r="J8076">
            <v>72</v>
          </cell>
          <cell r="L8076" t="str">
            <v>IR</v>
          </cell>
        </row>
        <row r="8077">
          <cell r="A8077" t="str">
            <v>RCY</v>
          </cell>
          <cell r="D8077">
            <v>11</v>
          </cell>
          <cell r="G8077">
            <v>1.82</v>
          </cell>
          <cell r="J8077">
            <v>72</v>
          </cell>
          <cell r="L8077" t="str">
            <v>IR</v>
          </cell>
        </row>
        <row r="8078">
          <cell r="A8078" t="str">
            <v>RCY</v>
          </cell>
          <cell r="D8078">
            <v>11</v>
          </cell>
          <cell r="G8078">
            <v>2.85</v>
          </cell>
          <cell r="J8078">
            <v>72</v>
          </cell>
          <cell r="L8078" t="str">
            <v>IR</v>
          </cell>
        </row>
        <row r="8079">
          <cell r="A8079" t="str">
            <v>RCY</v>
          </cell>
          <cell r="D8079">
            <v>11</v>
          </cell>
          <cell r="G8079">
            <v>4.47</v>
          </cell>
          <cell r="J8079">
            <v>72</v>
          </cell>
          <cell r="L8079" t="str">
            <v>IR</v>
          </cell>
        </row>
        <row r="8080">
          <cell r="A8080" t="str">
            <v>RCY</v>
          </cell>
          <cell r="D8080">
            <v>11</v>
          </cell>
          <cell r="G8080">
            <v>2.63</v>
          </cell>
          <cell r="J8080">
            <v>72</v>
          </cell>
          <cell r="L8080" t="str">
            <v>IR</v>
          </cell>
        </row>
        <row r="8081">
          <cell r="A8081" t="str">
            <v>RCY</v>
          </cell>
          <cell r="D8081">
            <v>11</v>
          </cell>
          <cell r="G8081">
            <v>1.84</v>
          </cell>
          <cell r="J8081">
            <v>72</v>
          </cell>
          <cell r="L8081" t="str">
            <v>IR</v>
          </cell>
        </row>
        <row r="8082">
          <cell r="A8082" t="str">
            <v>RCY</v>
          </cell>
          <cell r="D8082">
            <v>11</v>
          </cell>
          <cell r="G8082">
            <v>3.32</v>
          </cell>
          <cell r="J8082">
            <v>72</v>
          </cell>
          <cell r="L8082" t="str">
            <v>IR</v>
          </cell>
        </row>
        <row r="8083">
          <cell r="A8083" t="str">
            <v>RCY</v>
          </cell>
          <cell r="D8083">
            <v>11</v>
          </cell>
          <cell r="G8083">
            <v>1.36</v>
          </cell>
          <cell r="J8083">
            <v>72</v>
          </cell>
          <cell r="L8083" t="str">
            <v>IR</v>
          </cell>
        </row>
        <row r="8084">
          <cell r="A8084" t="str">
            <v>RCY</v>
          </cell>
          <cell r="D8084">
            <v>11</v>
          </cell>
          <cell r="G8084">
            <v>3.45</v>
          </cell>
          <cell r="J8084">
            <v>72</v>
          </cell>
          <cell r="L8084" t="str">
            <v>IR</v>
          </cell>
        </row>
        <row r="8085">
          <cell r="A8085" t="str">
            <v>RCY</v>
          </cell>
          <cell r="D8085">
            <v>11</v>
          </cell>
          <cell r="G8085">
            <v>1.95</v>
          </cell>
          <cell r="J8085">
            <v>72</v>
          </cell>
          <cell r="L8085" t="str">
            <v>IR</v>
          </cell>
        </row>
        <row r="8086">
          <cell r="A8086" t="str">
            <v>RCY</v>
          </cell>
          <cell r="D8086">
            <v>11</v>
          </cell>
          <cell r="G8086">
            <v>2.42</v>
          </cell>
          <cell r="J8086">
            <v>72</v>
          </cell>
          <cell r="L8086" t="str">
            <v>IR</v>
          </cell>
        </row>
        <row r="8087">
          <cell r="A8087" t="str">
            <v>RCY</v>
          </cell>
          <cell r="D8087">
            <v>11</v>
          </cell>
          <cell r="G8087">
            <v>2.2599999999999998</v>
          </cell>
          <cell r="J8087">
            <v>72</v>
          </cell>
          <cell r="L8087" t="str">
            <v>IR</v>
          </cell>
        </row>
        <row r="8088">
          <cell r="A8088" t="str">
            <v>RCY</v>
          </cell>
          <cell r="D8088">
            <v>11</v>
          </cell>
          <cell r="G8088">
            <v>2.98</v>
          </cell>
          <cell r="J8088">
            <v>72</v>
          </cell>
          <cell r="L8088" t="str">
            <v>IR</v>
          </cell>
        </row>
        <row r="8089">
          <cell r="A8089" t="str">
            <v>RCY</v>
          </cell>
          <cell r="D8089">
            <v>12</v>
          </cell>
          <cell r="G8089">
            <v>3.73</v>
          </cell>
          <cell r="J8089">
            <v>72</v>
          </cell>
          <cell r="L8089" t="str">
            <v>IR</v>
          </cell>
        </row>
        <row r="8090">
          <cell r="A8090" t="str">
            <v>RCY</v>
          </cell>
          <cell r="D8090">
            <v>12</v>
          </cell>
          <cell r="G8090">
            <v>3.91</v>
          </cell>
          <cell r="J8090">
            <v>72</v>
          </cell>
          <cell r="L8090" t="str">
            <v>IR</v>
          </cell>
        </row>
        <row r="8091">
          <cell r="A8091" t="str">
            <v>RCY</v>
          </cell>
          <cell r="D8091">
            <v>12</v>
          </cell>
          <cell r="G8091">
            <v>1.71</v>
          </cell>
          <cell r="J8091">
            <v>72</v>
          </cell>
          <cell r="L8091" t="str">
            <v>IR</v>
          </cell>
        </row>
        <row r="8092">
          <cell r="A8092" t="str">
            <v>RCY</v>
          </cell>
          <cell r="D8092">
            <v>12</v>
          </cell>
          <cell r="G8092">
            <v>1.18</v>
          </cell>
          <cell r="J8092">
            <v>72</v>
          </cell>
          <cell r="L8092" t="str">
            <v>IR</v>
          </cell>
        </row>
        <row r="8093">
          <cell r="A8093" t="str">
            <v>RCY</v>
          </cell>
          <cell r="D8093">
            <v>12</v>
          </cell>
          <cell r="G8093">
            <v>1.93</v>
          </cell>
          <cell r="J8093">
            <v>72</v>
          </cell>
          <cell r="L8093" t="str">
            <v>IR</v>
          </cell>
        </row>
        <row r="8094">
          <cell r="A8094" t="str">
            <v>RCY</v>
          </cell>
          <cell r="D8094">
            <v>12</v>
          </cell>
          <cell r="G8094">
            <v>3.99</v>
          </cell>
          <cell r="J8094">
            <v>72</v>
          </cell>
          <cell r="L8094" t="str">
            <v>IR</v>
          </cell>
        </row>
        <row r="8095">
          <cell r="A8095" t="str">
            <v>RCY</v>
          </cell>
          <cell r="D8095">
            <v>12</v>
          </cell>
          <cell r="G8095">
            <v>3.85</v>
          </cell>
          <cell r="J8095">
            <v>72</v>
          </cell>
          <cell r="L8095" t="str">
            <v>IR</v>
          </cell>
        </row>
        <row r="8096">
          <cell r="A8096" t="str">
            <v>RCY</v>
          </cell>
          <cell r="D8096">
            <v>12</v>
          </cell>
          <cell r="G8096">
            <v>2.58</v>
          </cell>
          <cell r="J8096">
            <v>72</v>
          </cell>
          <cell r="L8096" t="str">
            <v>IR</v>
          </cell>
        </row>
        <row r="8097">
          <cell r="A8097" t="str">
            <v>RCY</v>
          </cell>
          <cell r="D8097">
            <v>12</v>
          </cell>
          <cell r="G8097">
            <v>2.04</v>
          </cell>
          <cell r="J8097">
            <v>72</v>
          </cell>
          <cell r="L8097" t="str">
            <v>IR</v>
          </cell>
        </row>
        <row r="8098">
          <cell r="A8098" t="str">
            <v>RCY</v>
          </cell>
          <cell r="D8098">
            <v>12</v>
          </cell>
          <cell r="G8098">
            <v>3.03</v>
          </cell>
          <cell r="J8098">
            <v>72</v>
          </cell>
          <cell r="L8098" t="str">
            <v>IR</v>
          </cell>
        </row>
        <row r="8099">
          <cell r="A8099" t="str">
            <v>RCY</v>
          </cell>
          <cell r="D8099">
            <v>12</v>
          </cell>
          <cell r="G8099">
            <v>1.79</v>
          </cell>
          <cell r="J8099">
            <v>72</v>
          </cell>
          <cell r="L8099" t="str">
            <v>IR</v>
          </cell>
        </row>
        <row r="8100">
          <cell r="A8100" t="str">
            <v>RCY</v>
          </cell>
          <cell r="D8100">
            <v>12</v>
          </cell>
          <cell r="G8100">
            <v>2.39</v>
          </cell>
          <cell r="J8100">
            <v>72</v>
          </cell>
          <cell r="L8100" t="str">
            <v>IR</v>
          </cell>
        </row>
        <row r="8101">
          <cell r="A8101" t="str">
            <v>RCY</v>
          </cell>
          <cell r="D8101">
            <v>12</v>
          </cell>
          <cell r="G8101">
            <v>1.37</v>
          </cell>
          <cell r="J8101">
            <v>72</v>
          </cell>
          <cell r="L8101" t="str">
            <v>IR</v>
          </cell>
        </row>
        <row r="8102">
          <cell r="A8102" t="str">
            <v>RCY</v>
          </cell>
          <cell r="D8102">
            <v>12</v>
          </cell>
          <cell r="G8102">
            <v>2.59</v>
          </cell>
          <cell r="J8102">
            <v>72</v>
          </cell>
          <cell r="L8102" t="str">
            <v>IR</v>
          </cell>
        </row>
        <row r="8103">
          <cell r="A8103" t="str">
            <v>RCY</v>
          </cell>
          <cell r="D8103">
            <v>12</v>
          </cell>
          <cell r="G8103">
            <v>1.57</v>
          </cell>
          <cell r="J8103">
            <v>72</v>
          </cell>
          <cell r="L8103" t="str">
            <v>IR</v>
          </cell>
        </row>
        <row r="8104">
          <cell r="A8104" t="str">
            <v>RCY</v>
          </cell>
          <cell r="D8104">
            <v>12</v>
          </cell>
          <cell r="G8104">
            <v>1.83</v>
          </cell>
          <cell r="J8104">
            <v>72</v>
          </cell>
          <cell r="L8104" t="str">
            <v>IR</v>
          </cell>
        </row>
        <row r="8105">
          <cell r="A8105" t="str">
            <v>RCY</v>
          </cell>
          <cell r="D8105">
            <v>12</v>
          </cell>
          <cell r="G8105">
            <v>3.07</v>
          </cell>
          <cell r="J8105">
            <v>72</v>
          </cell>
          <cell r="L8105" t="str">
            <v>IR</v>
          </cell>
        </row>
        <row r="8106">
          <cell r="A8106" t="str">
            <v>RCY</v>
          </cell>
          <cell r="D8106">
            <v>2</v>
          </cell>
          <cell r="G8106">
            <v>2.3199999999999998</v>
          </cell>
          <cell r="J8106" t="str">
            <v>7B</v>
          </cell>
          <cell r="L8106" t="str">
            <v>IR</v>
          </cell>
        </row>
        <row r="8107">
          <cell r="A8107" t="str">
            <v>RCY</v>
          </cell>
          <cell r="D8107">
            <v>2</v>
          </cell>
          <cell r="G8107">
            <v>1.03</v>
          </cell>
          <cell r="J8107" t="str">
            <v>7B</v>
          </cell>
          <cell r="L8107" t="str">
            <v>IR</v>
          </cell>
        </row>
        <row r="8108">
          <cell r="A8108" t="str">
            <v>RCY</v>
          </cell>
          <cell r="D8108">
            <v>3</v>
          </cell>
          <cell r="G8108">
            <v>0.34</v>
          </cell>
          <cell r="J8108" t="str">
            <v>7B</v>
          </cell>
          <cell r="L8108" t="str">
            <v>IR</v>
          </cell>
        </row>
        <row r="8109">
          <cell r="A8109" t="str">
            <v>RCY</v>
          </cell>
          <cell r="D8109">
            <v>3</v>
          </cell>
          <cell r="G8109">
            <v>1.62</v>
          </cell>
          <cell r="J8109" t="str">
            <v>7B</v>
          </cell>
          <cell r="L8109" t="str">
            <v>IR</v>
          </cell>
        </row>
        <row r="8110">
          <cell r="A8110" t="str">
            <v>RCY</v>
          </cell>
          <cell r="D8110">
            <v>3</v>
          </cell>
          <cell r="G8110">
            <v>1.7</v>
          </cell>
          <cell r="J8110" t="str">
            <v>7B</v>
          </cell>
          <cell r="L8110" t="str">
            <v>IR</v>
          </cell>
        </row>
        <row r="8111">
          <cell r="A8111" t="str">
            <v>RCY</v>
          </cell>
          <cell r="D8111">
            <v>4</v>
          </cell>
          <cell r="G8111">
            <v>1.2</v>
          </cell>
          <cell r="J8111" t="str">
            <v>7B</v>
          </cell>
          <cell r="L8111" t="str">
            <v>IR</v>
          </cell>
        </row>
        <row r="8112">
          <cell r="A8112" t="str">
            <v>RCY</v>
          </cell>
          <cell r="D8112">
            <v>4</v>
          </cell>
          <cell r="G8112">
            <v>1.1399999999999999</v>
          </cell>
          <cell r="J8112" t="str">
            <v>7B</v>
          </cell>
          <cell r="L8112" t="str">
            <v>IR</v>
          </cell>
        </row>
        <row r="8113">
          <cell r="A8113" t="str">
            <v>RCY</v>
          </cell>
          <cell r="D8113">
            <v>5</v>
          </cell>
          <cell r="G8113">
            <v>1.62</v>
          </cell>
          <cell r="J8113" t="str">
            <v>7B</v>
          </cell>
          <cell r="L8113" t="str">
            <v>IR</v>
          </cell>
        </row>
        <row r="8114">
          <cell r="A8114" t="str">
            <v>RCY</v>
          </cell>
          <cell r="D8114">
            <v>5</v>
          </cell>
          <cell r="G8114">
            <v>0.93</v>
          </cell>
          <cell r="J8114" t="str">
            <v>7B</v>
          </cell>
          <cell r="L8114" t="str">
            <v>IR</v>
          </cell>
        </row>
        <row r="8115">
          <cell r="A8115" t="str">
            <v>RCY</v>
          </cell>
          <cell r="D8115">
            <v>6</v>
          </cell>
          <cell r="G8115">
            <v>1.08</v>
          </cell>
          <cell r="J8115" t="str">
            <v>7B</v>
          </cell>
          <cell r="L8115" t="str">
            <v>IR</v>
          </cell>
        </row>
        <row r="8116">
          <cell r="A8116" t="str">
            <v>RCY</v>
          </cell>
          <cell r="D8116">
            <v>6</v>
          </cell>
          <cell r="G8116">
            <v>1.19</v>
          </cell>
          <cell r="J8116" t="str">
            <v>7B</v>
          </cell>
          <cell r="L8116" t="str">
            <v>IR</v>
          </cell>
        </row>
        <row r="8117">
          <cell r="A8117" t="str">
            <v>RCY</v>
          </cell>
          <cell r="D8117">
            <v>7</v>
          </cell>
          <cell r="G8117">
            <v>2.23</v>
          </cell>
          <cell r="J8117" t="str">
            <v>7B</v>
          </cell>
          <cell r="L8117" t="str">
            <v>IR</v>
          </cell>
        </row>
        <row r="8118">
          <cell r="A8118" t="str">
            <v>RCY</v>
          </cell>
          <cell r="D8118">
            <v>7</v>
          </cell>
          <cell r="G8118">
            <v>2.0299999999999998</v>
          </cell>
          <cell r="J8118" t="str">
            <v>7B</v>
          </cell>
          <cell r="L8118" t="str">
            <v>IR</v>
          </cell>
        </row>
        <row r="8119">
          <cell r="A8119" t="str">
            <v>RCY</v>
          </cell>
          <cell r="D8119">
            <v>8</v>
          </cell>
          <cell r="G8119">
            <v>1.71</v>
          </cell>
          <cell r="J8119" t="str">
            <v>7B</v>
          </cell>
          <cell r="L8119" t="str">
            <v>IR</v>
          </cell>
        </row>
        <row r="8120">
          <cell r="A8120" t="str">
            <v>RCY</v>
          </cell>
          <cell r="D8120">
            <v>8</v>
          </cell>
          <cell r="G8120">
            <v>1.47</v>
          </cell>
          <cell r="J8120" t="str">
            <v>7B</v>
          </cell>
          <cell r="L8120" t="str">
            <v>IR</v>
          </cell>
        </row>
        <row r="8121">
          <cell r="A8121" t="str">
            <v>RCY</v>
          </cell>
          <cell r="D8121">
            <v>9</v>
          </cell>
          <cell r="G8121">
            <v>1.95</v>
          </cell>
          <cell r="J8121" t="str">
            <v>7B</v>
          </cell>
          <cell r="L8121" t="str">
            <v>IR</v>
          </cell>
        </row>
        <row r="8122">
          <cell r="A8122" t="str">
            <v>RCY</v>
          </cell>
          <cell r="D8122">
            <v>9</v>
          </cell>
          <cell r="G8122">
            <v>1.84</v>
          </cell>
          <cell r="J8122" t="str">
            <v>7B</v>
          </cell>
          <cell r="L8122" t="str">
            <v>IR</v>
          </cell>
        </row>
        <row r="8123">
          <cell r="A8123" t="str">
            <v>RCY</v>
          </cell>
          <cell r="D8123">
            <v>9</v>
          </cell>
          <cell r="G8123">
            <v>0.95</v>
          </cell>
          <cell r="J8123" t="str">
            <v>7B</v>
          </cell>
          <cell r="L8123" t="str">
            <v>IR</v>
          </cell>
        </row>
        <row r="8124">
          <cell r="A8124" t="str">
            <v>RCY</v>
          </cell>
          <cell r="D8124">
            <v>9</v>
          </cell>
          <cell r="G8124">
            <v>1.99</v>
          </cell>
          <cell r="J8124" t="str">
            <v>7B</v>
          </cell>
          <cell r="L8124" t="str">
            <v>IR</v>
          </cell>
        </row>
        <row r="8125">
          <cell r="A8125" t="str">
            <v>RCY</v>
          </cell>
          <cell r="D8125">
            <v>9</v>
          </cell>
          <cell r="G8125">
            <v>1.1399999999999999</v>
          </cell>
          <cell r="J8125" t="str">
            <v>7B</v>
          </cell>
          <cell r="L8125" t="str">
            <v>IR</v>
          </cell>
        </row>
        <row r="8126">
          <cell r="A8126" t="str">
            <v>RCY</v>
          </cell>
          <cell r="D8126">
            <v>10</v>
          </cell>
          <cell r="G8126">
            <v>1.52</v>
          </cell>
          <cell r="J8126" t="str">
            <v>7B</v>
          </cell>
          <cell r="L8126" t="str">
            <v>IR</v>
          </cell>
        </row>
        <row r="8127">
          <cell r="A8127" t="str">
            <v>RCY</v>
          </cell>
          <cell r="D8127">
            <v>10</v>
          </cell>
          <cell r="G8127">
            <v>1.61</v>
          </cell>
          <cell r="J8127" t="str">
            <v>7B</v>
          </cell>
          <cell r="L8127" t="str">
            <v>IR</v>
          </cell>
        </row>
        <row r="8128">
          <cell r="A8128" t="str">
            <v>RCY</v>
          </cell>
          <cell r="D8128">
            <v>10</v>
          </cell>
          <cell r="G8128">
            <v>1.74</v>
          </cell>
          <cell r="J8128" t="str">
            <v>7B</v>
          </cell>
          <cell r="L8128" t="str">
            <v>IR</v>
          </cell>
        </row>
        <row r="8129">
          <cell r="A8129" t="str">
            <v>RCY</v>
          </cell>
          <cell r="D8129">
            <v>10</v>
          </cell>
          <cell r="G8129">
            <v>2.11</v>
          </cell>
          <cell r="J8129" t="str">
            <v>7B</v>
          </cell>
          <cell r="L8129" t="str">
            <v>IR</v>
          </cell>
        </row>
        <row r="8130">
          <cell r="A8130" t="str">
            <v>RCY</v>
          </cell>
          <cell r="D8130">
            <v>11</v>
          </cell>
          <cell r="G8130">
            <v>1.48</v>
          </cell>
          <cell r="J8130" t="str">
            <v>7B</v>
          </cell>
          <cell r="L8130" t="str">
            <v>IR</v>
          </cell>
        </row>
        <row r="8131">
          <cell r="A8131" t="str">
            <v>RCY</v>
          </cell>
          <cell r="D8131">
            <v>11</v>
          </cell>
          <cell r="G8131">
            <v>1.21</v>
          </cell>
          <cell r="J8131" t="str">
            <v>7B</v>
          </cell>
          <cell r="L8131" t="str">
            <v>IR</v>
          </cell>
        </row>
        <row r="8132">
          <cell r="A8132" t="str">
            <v>RCY</v>
          </cell>
          <cell r="D8132">
            <v>12</v>
          </cell>
          <cell r="G8132">
            <v>0.53</v>
          </cell>
          <cell r="J8132" t="str">
            <v>7B</v>
          </cell>
          <cell r="L8132" t="str">
            <v>IR</v>
          </cell>
        </row>
        <row r="8133">
          <cell r="A8133" t="str">
            <v>RCY</v>
          </cell>
          <cell r="D8133">
            <v>12</v>
          </cell>
          <cell r="G8133">
            <v>0.66</v>
          </cell>
          <cell r="J8133" t="str">
            <v>7B</v>
          </cell>
          <cell r="L8133" t="str">
            <v>IR</v>
          </cell>
        </row>
        <row r="8134">
          <cell r="A8134" t="str">
            <v>RCY</v>
          </cell>
          <cell r="D8134">
            <v>1</v>
          </cell>
          <cell r="G8134">
            <v>2.66</v>
          </cell>
          <cell r="J8134" t="str">
            <v>7B</v>
          </cell>
          <cell r="L8134" t="str">
            <v>IR</v>
          </cell>
        </row>
        <row r="8135">
          <cell r="A8135" t="str">
            <v>RCY</v>
          </cell>
          <cell r="D8135">
            <v>1</v>
          </cell>
          <cell r="G8135">
            <v>1.03</v>
          </cell>
          <cell r="J8135" t="str">
            <v>7B</v>
          </cell>
          <cell r="L8135" t="str">
            <v>IR</v>
          </cell>
        </row>
        <row r="8136">
          <cell r="A8136" t="str">
            <v>RCY</v>
          </cell>
          <cell r="D8136">
            <v>1</v>
          </cell>
          <cell r="G8136">
            <v>8.3800000000000008</v>
          </cell>
          <cell r="J8136" t="str">
            <v>7B</v>
          </cell>
          <cell r="L8136" t="str">
            <v>IR</v>
          </cell>
        </row>
        <row r="8137">
          <cell r="A8137" t="str">
            <v>RCY</v>
          </cell>
          <cell r="D8137">
            <v>1</v>
          </cell>
          <cell r="G8137">
            <v>10.14</v>
          </cell>
          <cell r="J8137" t="str">
            <v>7B</v>
          </cell>
          <cell r="L8137" t="str">
            <v>IR</v>
          </cell>
        </row>
        <row r="8138">
          <cell r="A8138" t="str">
            <v>RCY</v>
          </cell>
          <cell r="D8138">
            <v>1</v>
          </cell>
          <cell r="G8138">
            <v>1.08</v>
          </cell>
          <cell r="J8138" t="str">
            <v>7B</v>
          </cell>
          <cell r="L8138" t="str">
            <v>IR</v>
          </cell>
        </row>
        <row r="8139">
          <cell r="A8139" t="str">
            <v>RCY</v>
          </cell>
          <cell r="D8139">
            <v>1</v>
          </cell>
          <cell r="G8139">
            <v>1.28</v>
          </cell>
          <cell r="J8139" t="str">
            <v>7B</v>
          </cell>
          <cell r="L8139" t="str">
            <v>IR</v>
          </cell>
        </row>
        <row r="8140">
          <cell r="A8140" t="str">
            <v>RCY</v>
          </cell>
          <cell r="D8140">
            <v>1</v>
          </cell>
          <cell r="G8140">
            <v>1.56</v>
          </cell>
          <cell r="J8140" t="str">
            <v>7B</v>
          </cell>
          <cell r="L8140" t="str">
            <v>IR</v>
          </cell>
        </row>
        <row r="8141">
          <cell r="A8141" t="str">
            <v>RCY</v>
          </cell>
          <cell r="D8141">
            <v>2</v>
          </cell>
          <cell r="G8141">
            <v>4.5599999999999996</v>
          </cell>
          <cell r="J8141" t="str">
            <v>7B</v>
          </cell>
          <cell r="L8141" t="str">
            <v>IR</v>
          </cell>
        </row>
        <row r="8142">
          <cell r="A8142" t="str">
            <v>RCY</v>
          </cell>
          <cell r="D8142">
            <v>2</v>
          </cell>
          <cell r="G8142">
            <v>4.09</v>
          </cell>
          <cell r="J8142" t="str">
            <v>7B</v>
          </cell>
          <cell r="L8142" t="str">
            <v>IR</v>
          </cell>
        </row>
        <row r="8143">
          <cell r="A8143" t="str">
            <v>RCY</v>
          </cell>
          <cell r="D8143">
            <v>2</v>
          </cell>
          <cell r="G8143">
            <v>6.68</v>
          </cell>
          <cell r="J8143" t="str">
            <v>7B</v>
          </cell>
          <cell r="L8143" t="str">
            <v>IR</v>
          </cell>
        </row>
        <row r="8144">
          <cell r="A8144" t="str">
            <v>RCY</v>
          </cell>
          <cell r="D8144">
            <v>2</v>
          </cell>
          <cell r="G8144">
            <v>6.53</v>
          </cell>
          <cell r="J8144" t="str">
            <v>7B</v>
          </cell>
          <cell r="L8144" t="str">
            <v>IR</v>
          </cell>
        </row>
        <row r="8145">
          <cell r="A8145" t="str">
            <v>RCY</v>
          </cell>
          <cell r="D8145">
            <v>2</v>
          </cell>
          <cell r="G8145">
            <v>0.63</v>
          </cell>
          <cell r="J8145" t="str">
            <v>7B</v>
          </cell>
          <cell r="L8145" t="str">
            <v>IR</v>
          </cell>
        </row>
        <row r="8146">
          <cell r="A8146" t="str">
            <v>RCY</v>
          </cell>
          <cell r="D8146">
            <v>2</v>
          </cell>
          <cell r="G8146">
            <v>1.21</v>
          </cell>
          <cell r="J8146" t="str">
            <v>7B</v>
          </cell>
          <cell r="L8146" t="str">
            <v>IR</v>
          </cell>
        </row>
        <row r="8147">
          <cell r="A8147" t="str">
            <v>RCY</v>
          </cell>
          <cell r="D8147">
            <v>2</v>
          </cell>
          <cell r="G8147">
            <v>4.16</v>
          </cell>
          <cell r="J8147" t="str">
            <v>7B</v>
          </cell>
          <cell r="L8147" t="str">
            <v>IR</v>
          </cell>
        </row>
        <row r="8148">
          <cell r="A8148" t="str">
            <v>RCY</v>
          </cell>
          <cell r="D8148">
            <v>2</v>
          </cell>
          <cell r="G8148">
            <v>6.37</v>
          </cell>
          <cell r="J8148" t="str">
            <v>7B</v>
          </cell>
          <cell r="L8148" t="str">
            <v>IR</v>
          </cell>
        </row>
        <row r="8149">
          <cell r="A8149" t="str">
            <v>RCY</v>
          </cell>
          <cell r="D8149">
            <v>2</v>
          </cell>
          <cell r="G8149">
            <v>3.55</v>
          </cell>
          <cell r="J8149" t="str">
            <v>7B</v>
          </cell>
          <cell r="L8149" t="str">
            <v>IR</v>
          </cell>
        </row>
        <row r="8150">
          <cell r="A8150" t="str">
            <v>RCY</v>
          </cell>
          <cell r="D8150">
            <v>3</v>
          </cell>
          <cell r="G8150">
            <v>1.19</v>
          </cell>
          <cell r="J8150" t="str">
            <v>7B</v>
          </cell>
          <cell r="L8150" t="str">
            <v>IR</v>
          </cell>
        </row>
        <row r="8151">
          <cell r="A8151" t="str">
            <v>RCY</v>
          </cell>
          <cell r="D8151">
            <v>3</v>
          </cell>
          <cell r="G8151">
            <v>2.02</v>
          </cell>
          <cell r="J8151" t="str">
            <v>7B</v>
          </cell>
          <cell r="L8151" t="str">
            <v>IR</v>
          </cell>
        </row>
        <row r="8152">
          <cell r="A8152" t="str">
            <v>RCY</v>
          </cell>
          <cell r="D8152">
            <v>3</v>
          </cell>
          <cell r="G8152">
            <v>0.91</v>
          </cell>
          <cell r="J8152" t="str">
            <v>7B</v>
          </cell>
          <cell r="L8152" t="str">
            <v>IR</v>
          </cell>
        </row>
        <row r="8153">
          <cell r="A8153" t="str">
            <v>RCY</v>
          </cell>
          <cell r="D8153">
            <v>3</v>
          </cell>
          <cell r="G8153">
            <v>1.21</v>
          </cell>
          <cell r="J8153" t="str">
            <v>7B</v>
          </cell>
          <cell r="L8153" t="str">
            <v>IR</v>
          </cell>
        </row>
        <row r="8154">
          <cell r="A8154" t="str">
            <v>RCY</v>
          </cell>
          <cell r="D8154">
            <v>3</v>
          </cell>
          <cell r="G8154">
            <v>3.99</v>
          </cell>
          <cell r="J8154" t="str">
            <v>7B</v>
          </cell>
          <cell r="L8154" t="str">
            <v>IR</v>
          </cell>
        </row>
        <row r="8155">
          <cell r="A8155" t="str">
            <v>RCY</v>
          </cell>
          <cell r="D8155">
            <v>3</v>
          </cell>
          <cell r="G8155">
            <v>1.64</v>
          </cell>
          <cell r="J8155" t="str">
            <v>7B</v>
          </cell>
          <cell r="L8155" t="str">
            <v>IR</v>
          </cell>
        </row>
        <row r="8156">
          <cell r="A8156" t="str">
            <v>RCY</v>
          </cell>
          <cell r="D8156">
            <v>3</v>
          </cell>
          <cell r="G8156">
            <v>3.07</v>
          </cell>
          <cell r="J8156" t="str">
            <v>7B</v>
          </cell>
          <cell r="L8156" t="str">
            <v>IR</v>
          </cell>
        </row>
        <row r="8157">
          <cell r="A8157" t="str">
            <v>RCY</v>
          </cell>
          <cell r="D8157">
            <v>3</v>
          </cell>
          <cell r="G8157">
            <v>2.16</v>
          </cell>
          <cell r="J8157" t="str">
            <v>7B</v>
          </cell>
          <cell r="L8157" t="str">
            <v>IR</v>
          </cell>
        </row>
        <row r="8158">
          <cell r="A8158" t="str">
            <v>RCY</v>
          </cell>
          <cell r="D8158">
            <v>3</v>
          </cell>
          <cell r="G8158">
            <v>1.41</v>
          </cell>
          <cell r="J8158" t="str">
            <v>7B</v>
          </cell>
          <cell r="L8158" t="str">
            <v>IR</v>
          </cell>
        </row>
        <row r="8159">
          <cell r="A8159" t="str">
            <v>RCY</v>
          </cell>
          <cell r="D8159">
            <v>4</v>
          </cell>
          <cell r="G8159">
            <v>1.1299999999999999</v>
          </cell>
          <cell r="J8159" t="str">
            <v>7B</v>
          </cell>
          <cell r="L8159" t="str">
            <v>IR</v>
          </cell>
        </row>
        <row r="8160">
          <cell r="A8160" t="str">
            <v>RCY</v>
          </cell>
          <cell r="D8160">
            <v>4</v>
          </cell>
          <cell r="G8160">
            <v>0.68</v>
          </cell>
          <cell r="J8160" t="str">
            <v>7B</v>
          </cell>
          <cell r="L8160" t="str">
            <v>IR</v>
          </cell>
        </row>
        <row r="8161">
          <cell r="A8161" t="str">
            <v>RCY</v>
          </cell>
          <cell r="D8161">
            <v>4</v>
          </cell>
          <cell r="G8161">
            <v>1.52</v>
          </cell>
          <cell r="J8161" t="str">
            <v>7B</v>
          </cell>
          <cell r="L8161" t="str">
            <v>IR</v>
          </cell>
        </row>
        <row r="8162">
          <cell r="A8162" t="str">
            <v>RCY</v>
          </cell>
          <cell r="D8162">
            <v>4</v>
          </cell>
          <cell r="G8162">
            <v>3.34</v>
          </cell>
          <cell r="J8162" t="str">
            <v>7B</v>
          </cell>
          <cell r="L8162" t="str">
            <v>IR</v>
          </cell>
        </row>
        <row r="8163">
          <cell r="A8163" t="str">
            <v>RCY</v>
          </cell>
          <cell r="D8163">
            <v>4</v>
          </cell>
          <cell r="G8163">
            <v>0.41</v>
          </cell>
          <cell r="J8163" t="str">
            <v>7B</v>
          </cell>
          <cell r="L8163" t="str">
            <v>IR</v>
          </cell>
        </row>
        <row r="8164">
          <cell r="A8164" t="str">
            <v>RCY</v>
          </cell>
          <cell r="D8164">
            <v>4</v>
          </cell>
          <cell r="G8164">
            <v>0.8</v>
          </cell>
          <cell r="J8164" t="str">
            <v>7B</v>
          </cell>
          <cell r="L8164" t="str">
            <v>IR</v>
          </cell>
        </row>
        <row r="8165">
          <cell r="A8165" t="str">
            <v>RCY</v>
          </cell>
          <cell r="D8165">
            <v>4</v>
          </cell>
          <cell r="G8165">
            <v>0.35</v>
          </cell>
          <cell r="J8165" t="str">
            <v>7B</v>
          </cell>
          <cell r="L8165" t="str">
            <v>IR</v>
          </cell>
        </row>
        <row r="8166">
          <cell r="A8166" t="str">
            <v>RCY</v>
          </cell>
          <cell r="D8166">
            <v>4</v>
          </cell>
          <cell r="G8166">
            <v>1.1399999999999999</v>
          </cell>
          <cell r="J8166" t="str">
            <v>7B</v>
          </cell>
          <cell r="L8166" t="str">
            <v>IR</v>
          </cell>
        </row>
        <row r="8167">
          <cell r="A8167" t="str">
            <v>RCY</v>
          </cell>
          <cell r="D8167">
            <v>4</v>
          </cell>
          <cell r="G8167">
            <v>0.67</v>
          </cell>
          <cell r="J8167" t="str">
            <v>7B</v>
          </cell>
          <cell r="L8167" t="str">
            <v>IR</v>
          </cell>
        </row>
        <row r="8168">
          <cell r="A8168" t="str">
            <v>RCY</v>
          </cell>
          <cell r="D8168">
            <v>5</v>
          </cell>
          <cell r="G8168">
            <v>1.22</v>
          </cell>
          <cell r="J8168" t="str">
            <v>7B</v>
          </cell>
          <cell r="L8168" t="str">
            <v>IR</v>
          </cell>
        </row>
        <row r="8169">
          <cell r="A8169" t="str">
            <v>RCY</v>
          </cell>
          <cell r="D8169">
            <v>5</v>
          </cell>
          <cell r="G8169">
            <v>2.83</v>
          </cell>
          <cell r="J8169" t="str">
            <v>7B</v>
          </cell>
          <cell r="L8169" t="str">
            <v>IR</v>
          </cell>
        </row>
        <row r="8170">
          <cell r="A8170" t="str">
            <v>RCY</v>
          </cell>
          <cell r="D8170">
            <v>5</v>
          </cell>
          <cell r="G8170">
            <v>2.29</v>
          </cell>
          <cell r="J8170" t="str">
            <v>7B</v>
          </cell>
          <cell r="L8170" t="str">
            <v>IR</v>
          </cell>
        </row>
        <row r="8171">
          <cell r="A8171" t="str">
            <v>RCY</v>
          </cell>
          <cell r="D8171">
            <v>5</v>
          </cell>
          <cell r="G8171">
            <v>4.88</v>
          </cell>
          <cell r="J8171" t="str">
            <v>7B</v>
          </cell>
          <cell r="L8171" t="str">
            <v>IR</v>
          </cell>
        </row>
        <row r="8172">
          <cell r="A8172" t="str">
            <v>RCY</v>
          </cell>
          <cell r="D8172">
            <v>5</v>
          </cell>
          <cell r="G8172">
            <v>1.8</v>
          </cell>
          <cell r="J8172" t="str">
            <v>7B</v>
          </cell>
          <cell r="L8172" t="str">
            <v>IR</v>
          </cell>
        </row>
        <row r="8173">
          <cell r="A8173" t="str">
            <v>RCY</v>
          </cell>
          <cell r="D8173">
            <v>5</v>
          </cell>
          <cell r="G8173">
            <v>1.1299999999999999</v>
          </cell>
          <cell r="J8173" t="str">
            <v>7B</v>
          </cell>
          <cell r="L8173" t="str">
            <v>IR</v>
          </cell>
        </row>
        <row r="8174">
          <cell r="A8174" t="str">
            <v>RCY</v>
          </cell>
          <cell r="D8174">
            <v>5</v>
          </cell>
          <cell r="G8174">
            <v>3.52</v>
          </cell>
          <cell r="J8174" t="str">
            <v>7B</v>
          </cell>
          <cell r="L8174" t="str">
            <v>IR</v>
          </cell>
        </row>
        <row r="8175">
          <cell r="A8175" t="str">
            <v>RCY</v>
          </cell>
          <cell r="D8175">
            <v>5</v>
          </cell>
          <cell r="G8175">
            <v>0.34</v>
          </cell>
          <cell r="J8175" t="str">
            <v>7B</v>
          </cell>
          <cell r="L8175" t="str">
            <v>IR</v>
          </cell>
        </row>
        <row r="8176">
          <cell r="A8176" t="str">
            <v>RCY</v>
          </cell>
          <cell r="D8176">
            <v>6</v>
          </cell>
          <cell r="G8176">
            <v>0.6</v>
          </cell>
          <cell r="J8176" t="str">
            <v>7B</v>
          </cell>
          <cell r="L8176" t="str">
            <v>IR</v>
          </cell>
        </row>
        <row r="8177">
          <cell r="A8177" t="str">
            <v>RCY</v>
          </cell>
          <cell r="D8177">
            <v>6</v>
          </cell>
          <cell r="G8177">
            <v>0.72</v>
          </cell>
          <cell r="J8177" t="str">
            <v>7B</v>
          </cell>
          <cell r="L8177" t="str">
            <v>IR</v>
          </cell>
        </row>
        <row r="8178">
          <cell r="A8178" t="str">
            <v>RCY</v>
          </cell>
          <cell r="D8178">
            <v>6</v>
          </cell>
          <cell r="G8178">
            <v>5.82</v>
          </cell>
          <cell r="J8178" t="str">
            <v>7B</v>
          </cell>
          <cell r="L8178" t="str">
            <v>IR</v>
          </cell>
        </row>
        <row r="8179">
          <cell r="A8179" t="str">
            <v>RCY</v>
          </cell>
          <cell r="D8179">
            <v>6</v>
          </cell>
          <cell r="G8179">
            <v>0.25</v>
          </cell>
          <cell r="J8179" t="str">
            <v>7B</v>
          </cell>
          <cell r="L8179" t="str">
            <v>IR</v>
          </cell>
        </row>
        <row r="8180">
          <cell r="A8180" t="str">
            <v>RCY</v>
          </cell>
          <cell r="D8180">
            <v>6</v>
          </cell>
          <cell r="G8180">
            <v>0.5</v>
          </cell>
          <cell r="J8180" t="str">
            <v>7B</v>
          </cell>
          <cell r="L8180" t="str">
            <v>IR</v>
          </cell>
        </row>
        <row r="8181">
          <cell r="A8181" t="str">
            <v>RCY</v>
          </cell>
          <cell r="D8181">
            <v>6</v>
          </cell>
          <cell r="G8181">
            <v>1.03</v>
          </cell>
          <cell r="J8181" t="str">
            <v>7B</v>
          </cell>
          <cell r="L8181" t="str">
            <v>IR</v>
          </cell>
        </row>
        <row r="8182">
          <cell r="A8182" t="str">
            <v>RCY</v>
          </cell>
          <cell r="D8182">
            <v>6</v>
          </cell>
          <cell r="G8182">
            <v>2.19</v>
          </cell>
          <cell r="J8182" t="str">
            <v>7B</v>
          </cell>
          <cell r="L8182" t="str">
            <v>IR</v>
          </cell>
        </row>
        <row r="8183">
          <cell r="A8183" t="str">
            <v>RCY</v>
          </cell>
          <cell r="D8183">
            <v>6</v>
          </cell>
          <cell r="G8183">
            <v>4.21</v>
          </cell>
          <cell r="J8183" t="str">
            <v>7B</v>
          </cell>
          <cell r="L8183" t="str">
            <v>IR</v>
          </cell>
        </row>
        <row r="8184">
          <cell r="A8184" t="str">
            <v>RCY</v>
          </cell>
          <cell r="D8184">
            <v>6</v>
          </cell>
          <cell r="G8184">
            <v>0.75</v>
          </cell>
          <cell r="J8184" t="str">
            <v>7B</v>
          </cell>
          <cell r="L8184" t="str">
            <v>IR</v>
          </cell>
        </row>
        <row r="8185">
          <cell r="A8185" t="str">
            <v>RCY</v>
          </cell>
          <cell r="D8185">
            <v>7</v>
          </cell>
          <cell r="G8185">
            <v>3.93</v>
          </cell>
          <cell r="J8185" t="str">
            <v>7B</v>
          </cell>
          <cell r="L8185" t="str">
            <v>IR</v>
          </cell>
        </row>
        <row r="8186">
          <cell r="A8186" t="str">
            <v>RCY</v>
          </cell>
          <cell r="D8186">
            <v>7</v>
          </cell>
          <cell r="G8186">
            <v>1.6</v>
          </cell>
          <cell r="J8186" t="str">
            <v>7B</v>
          </cell>
          <cell r="L8186" t="str">
            <v>IR</v>
          </cell>
        </row>
        <row r="8187">
          <cell r="A8187" t="str">
            <v>RCY</v>
          </cell>
          <cell r="D8187">
            <v>7</v>
          </cell>
          <cell r="G8187">
            <v>0.81</v>
          </cell>
          <cell r="J8187" t="str">
            <v>7B</v>
          </cell>
          <cell r="L8187" t="str">
            <v>IR</v>
          </cell>
        </row>
        <row r="8188">
          <cell r="A8188" t="str">
            <v>RCY</v>
          </cell>
          <cell r="D8188">
            <v>7</v>
          </cell>
          <cell r="G8188">
            <v>1.98</v>
          </cell>
          <cell r="J8188" t="str">
            <v>7B</v>
          </cell>
          <cell r="L8188" t="str">
            <v>IR</v>
          </cell>
        </row>
        <row r="8189">
          <cell r="A8189" t="str">
            <v>RCY</v>
          </cell>
          <cell r="D8189">
            <v>7</v>
          </cell>
          <cell r="G8189">
            <v>0.9</v>
          </cell>
          <cell r="J8189" t="str">
            <v>7B</v>
          </cell>
          <cell r="L8189" t="str">
            <v>IR</v>
          </cell>
        </row>
        <row r="8190">
          <cell r="A8190" t="str">
            <v>RCY</v>
          </cell>
          <cell r="D8190">
            <v>7</v>
          </cell>
          <cell r="G8190">
            <v>2.23</v>
          </cell>
          <cell r="J8190" t="str">
            <v>7B</v>
          </cell>
          <cell r="L8190" t="str">
            <v>IR</v>
          </cell>
        </row>
        <row r="8191">
          <cell r="A8191" t="str">
            <v>RCY</v>
          </cell>
          <cell r="D8191">
            <v>7</v>
          </cell>
          <cell r="G8191">
            <v>3.62</v>
          </cell>
          <cell r="J8191" t="str">
            <v>7B</v>
          </cell>
          <cell r="L8191" t="str">
            <v>IR</v>
          </cell>
        </row>
        <row r="8192">
          <cell r="A8192" t="str">
            <v>RCY</v>
          </cell>
          <cell r="D8192">
            <v>7</v>
          </cell>
          <cell r="G8192">
            <v>2.66</v>
          </cell>
          <cell r="J8192" t="str">
            <v>7B</v>
          </cell>
          <cell r="L8192" t="str">
            <v>IR</v>
          </cell>
        </row>
        <row r="8193">
          <cell r="A8193" t="str">
            <v>RCY</v>
          </cell>
          <cell r="D8193">
            <v>7</v>
          </cell>
          <cell r="G8193">
            <v>0.35</v>
          </cell>
          <cell r="J8193" t="str">
            <v>7B</v>
          </cell>
          <cell r="L8193" t="str">
            <v>IR</v>
          </cell>
        </row>
        <row r="8194">
          <cell r="A8194" t="str">
            <v>RCY</v>
          </cell>
          <cell r="D8194">
            <v>8</v>
          </cell>
          <cell r="G8194">
            <v>2.36</v>
          </cell>
          <cell r="J8194" t="str">
            <v>7B</v>
          </cell>
          <cell r="L8194" t="str">
            <v>IR</v>
          </cell>
        </row>
        <row r="8195">
          <cell r="A8195" t="str">
            <v>RCY</v>
          </cell>
          <cell r="D8195">
            <v>8</v>
          </cell>
          <cell r="G8195">
            <v>5.97</v>
          </cell>
          <cell r="J8195" t="str">
            <v>7B</v>
          </cell>
          <cell r="L8195" t="str">
            <v>IR</v>
          </cell>
        </row>
        <row r="8196">
          <cell r="A8196" t="str">
            <v>RCY</v>
          </cell>
          <cell r="D8196">
            <v>8</v>
          </cell>
          <cell r="G8196">
            <v>0.81</v>
          </cell>
          <cell r="J8196" t="str">
            <v>7B</v>
          </cell>
          <cell r="L8196" t="str">
            <v>IR</v>
          </cell>
        </row>
        <row r="8197">
          <cell r="A8197" t="str">
            <v>RCY</v>
          </cell>
          <cell r="D8197">
            <v>8</v>
          </cell>
          <cell r="G8197">
            <v>0.74</v>
          </cell>
          <cell r="J8197" t="str">
            <v>7B</v>
          </cell>
          <cell r="L8197" t="str">
            <v>IR</v>
          </cell>
        </row>
        <row r="8198">
          <cell r="A8198" t="str">
            <v>RCY</v>
          </cell>
          <cell r="D8198">
            <v>8</v>
          </cell>
          <cell r="G8198">
            <v>2.2599999999999998</v>
          </cell>
          <cell r="J8198" t="str">
            <v>7B</v>
          </cell>
          <cell r="L8198" t="str">
            <v>IR</v>
          </cell>
        </row>
        <row r="8199">
          <cell r="A8199" t="str">
            <v>RCY</v>
          </cell>
          <cell r="D8199">
            <v>8</v>
          </cell>
          <cell r="G8199">
            <v>0.28999999999999998</v>
          </cell>
          <cell r="J8199" t="str">
            <v>7B</v>
          </cell>
          <cell r="L8199" t="str">
            <v>IR</v>
          </cell>
        </row>
        <row r="8200">
          <cell r="A8200" t="str">
            <v>RCY</v>
          </cell>
          <cell r="D8200">
            <v>8</v>
          </cell>
          <cell r="G8200">
            <v>1.27</v>
          </cell>
          <cell r="J8200" t="str">
            <v>7B</v>
          </cell>
          <cell r="L8200" t="str">
            <v>IR</v>
          </cell>
        </row>
        <row r="8201">
          <cell r="A8201" t="str">
            <v>RCY</v>
          </cell>
          <cell r="D8201">
            <v>8</v>
          </cell>
          <cell r="G8201">
            <v>2.1</v>
          </cell>
          <cell r="J8201" t="str">
            <v>7B</v>
          </cell>
          <cell r="L8201" t="str">
            <v>IR</v>
          </cell>
        </row>
        <row r="8202">
          <cell r="A8202" t="str">
            <v>RCY</v>
          </cell>
          <cell r="D8202">
            <v>8</v>
          </cell>
          <cell r="G8202">
            <v>0.43</v>
          </cell>
          <cell r="J8202" t="str">
            <v>7B</v>
          </cell>
          <cell r="L8202" t="str">
            <v>IR</v>
          </cell>
        </row>
        <row r="8203">
          <cell r="A8203" t="str">
            <v>RCY</v>
          </cell>
          <cell r="D8203">
            <v>9</v>
          </cell>
          <cell r="G8203">
            <v>0.36</v>
          </cell>
          <cell r="J8203" t="str">
            <v>7B</v>
          </cell>
          <cell r="L8203" t="str">
            <v>IR</v>
          </cell>
        </row>
        <row r="8204">
          <cell r="A8204" t="str">
            <v>RCY</v>
          </cell>
          <cell r="D8204">
            <v>9</v>
          </cell>
          <cell r="G8204">
            <v>0.27</v>
          </cell>
          <cell r="J8204" t="str">
            <v>7B</v>
          </cell>
          <cell r="L8204" t="str">
            <v>IR</v>
          </cell>
        </row>
        <row r="8205">
          <cell r="A8205" t="str">
            <v>RCY</v>
          </cell>
          <cell r="D8205">
            <v>9</v>
          </cell>
          <cell r="G8205">
            <v>3.13</v>
          </cell>
          <cell r="J8205" t="str">
            <v>7B</v>
          </cell>
          <cell r="L8205" t="str">
            <v>IR</v>
          </cell>
        </row>
        <row r="8206">
          <cell r="A8206" t="str">
            <v>RCY</v>
          </cell>
          <cell r="D8206">
            <v>9</v>
          </cell>
          <cell r="G8206">
            <v>3.09</v>
          </cell>
          <cell r="J8206" t="str">
            <v>7B</v>
          </cell>
          <cell r="L8206" t="str">
            <v>IR</v>
          </cell>
        </row>
        <row r="8207">
          <cell r="A8207" t="str">
            <v>RCY</v>
          </cell>
          <cell r="D8207">
            <v>9</v>
          </cell>
          <cell r="G8207">
            <v>1.24</v>
          </cell>
          <cell r="J8207" t="str">
            <v>7B</v>
          </cell>
          <cell r="L8207" t="str">
            <v>IR</v>
          </cell>
        </row>
        <row r="8208">
          <cell r="A8208" t="str">
            <v>RCY</v>
          </cell>
          <cell r="D8208">
            <v>9</v>
          </cell>
          <cell r="G8208">
            <v>0.32</v>
          </cell>
          <cell r="J8208" t="str">
            <v>7B</v>
          </cell>
          <cell r="L8208" t="str">
            <v>IR</v>
          </cell>
        </row>
        <row r="8209">
          <cell r="A8209" t="str">
            <v>RCY</v>
          </cell>
          <cell r="D8209">
            <v>9</v>
          </cell>
          <cell r="G8209">
            <v>0.77</v>
          </cell>
          <cell r="J8209" t="str">
            <v>7B</v>
          </cell>
          <cell r="L8209" t="str">
            <v>IR</v>
          </cell>
        </row>
        <row r="8210">
          <cell r="A8210" t="str">
            <v>RCY</v>
          </cell>
          <cell r="D8210">
            <v>9</v>
          </cell>
          <cell r="G8210">
            <v>4.29</v>
          </cell>
          <cell r="J8210" t="str">
            <v>7B</v>
          </cell>
          <cell r="L8210" t="str">
            <v>IR</v>
          </cell>
        </row>
        <row r="8211">
          <cell r="A8211" t="str">
            <v>RCY</v>
          </cell>
          <cell r="D8211">
            <v>9</v>
          </cell>
          <cell r="G8211">
            <v>4.43</v>
          </cell>
          <cell r="J8211" t="str">
            <v>7B</v>
          </cell>
          <cell r="L8211" t="str">
            <v>IR</v>
          </cell>
        </row>
        <row r="8212">
          <cell r="A8212" t="str">
            <v>RCY</v>
          </cell>
          <cell r="D8212">
            <v>9</v>
          </cell>
          <cell r="G8212">
            <v>0.41</v>
          </cell>
          <cell r="J8212" t="str">
            <v>7B</v>
          </cell>
          <cell r="L8212" t="str">
            <v>IR</v>
          </cell>
        </row>
        <row r="8213">
          <cell r="A8213" t="str">
            <v>RCY</v>
          </cell>
          <cell r="D8213">
            <v>10</v>
          </cell>
          <cell r="G8213">
            <v>0.56999999999999995</v>
          </cell>
          <cell r="J8213" t="str">
            <v>7B</v>
          </cell>
          <cell r="L8213" t="str">
            <v>IR</v>
          </cell>
        </row>
        <row r="8214">
          <cell r="A8214" t="str">
            <v>RCY</v>
          </cell>
          <cell r="D8214">
            <v>10</v>
          </cell>
          <cell r="G8214">
            <v>0.97</v>
          </cell>
          <cell r="J8214" t="str">
            <v>7B</v>
          </cell>
          <cell r="L8214" t="str">
            <v>IR</v>
          </cell>
        </row>
        <row r="8215">
          <cell r="A8215" t="str">
            <v>RCY</v>
          </cell>
          <cell r="D8215">
            <v>10</v>
          </cell>
          <cell r="G8215">
            <v>1.61</v>
          </cell>
          <cell r="J8215" t="str">
            <v>7B</v>
          </cell>
          <cell r="L8215" t="str">
            <v>IR</v>
          </cell>
        </row>
        <row r="8216">
          <cell r="A8216" t="str">
            <v>RCY</v>
          </cell>
          <cell r="D8216">
            <v>10</v>
          </cell>
          <cell r="G8216">
            <v>0.44</v>
          </cell>
          <cell r="J8216" t="str">
            <v>7B</v>
          </cell>
          <cell r="L8216" t="str">
            <v>IR</v>
          </cell>
        </row>
        <row r="8217">
          <cell r="A8217" t="str">
            <v>RCY</v>
          </cell>
          <cell r="D8217">
            <v>10</v>
          </cell>
          <cell r="G8217">
            <v>1.55</v>
          </cell>
          <cell r="J8217" t="str">
            <v>7B</v>
          </cell>
          <cell r="L8217" t="str">
            <v>IR</v>
          </cell>
        </row>
        <row r="8218">
          <cell r="A8218" t="str">
            <v>RCY</v>
          </cell>
          <cell r="D8218">
            <v>10</v>
          </cell>
          <cell r="G8218">
            <v>0.43</v>
          </cell>
          <cell r="J8218" t="str">
            <v>7B</v>
          </cell>
          <cell r="L8218" t="str">
            <v>IR</v>
          </cell>
        </row>
        <row r="8219">
          <cell r="A8219" t="str">
            <v>RCY</v>
          </cell>
          <cell r="D8219">
            <v>10</v>
          </cell>
          <cell r="G8219">
            <v>0.76</v>
          </cell>
          <cell r="J8219" t="str">
            <v>7B</v>
          </cell>
          <cell r="L8219" t="str">
            <v>IR</v>
          </cell>
        </row>
        <row r="8220">
          <cell r="A8220" t="str">
            <v>RCY</v>
          </cell>
          <cell r="D8220">
            <v>10</v>
          </cell>
          <cell r="G8220">
            <v>0.75</v>
          </cell>
          <cell r="J8220" t="str">
            <v>7B</v>
          </cell>
          <cell r="L8220" t="str">
            <v>IR</v>
          </cell>
        </row>
        <row r="8221">
          <cell r="A8221" t="str">
            <v>RCY</v>
          </cell>
          <cell r="D8221">
            <v>11</v>
          </cell>
          <cell r="G8221">
            <v>1.58</v>
          </cell>
          <cell r="J8221" t="str">
            <v>7B</v>
          </cell>
          <cell r="L8221" t="str">
            <v>IR</v>
          </cell>
        </row>
        <row r="8222">
          <cell r="A8222" t="str">
            <v>RCY</v>
          </cell>
          <cell r="D8222">
            <v>11</v>
          </cell>
          <cell r="G8222">
            <v>0.36</v>
          </cell>
          <cell r="J8222" t="str">
            <v>7B</v>
          </cell>
          <cell r="L8222" t="str">
            <v>IR</v>
          </cell>
        </row>
        <row r="8223">
          <cell r="A8223" t="str">
            <v>RCY</v>
          </cell>
          <cell r="D8223">
            <v>11</v>
          </cell>
          <cell r="G8223">
            <v>6.71</v>
          </cell>
          <cell r="J8223" t="str">
            <v>7B</v>
          </cell>
          <cell r="L8223" t="str">
            <v>IR</v>
          </cell>
        </row>
        <row r="8224">
          <cell r="A8224" t="str">
            <v>RCY</v>
          </cell>
          <cell r="D8224">
            <v>11</v>
          </cell>
          <cell r="G8224">
            <v>2.14</v>
          </cell>
          <cell r="J8224" t="str">
            <v>7B</v>
          </cell>
          <cell r="L8224" t="str">
            <v>IR</v>
          </cell>
        </row>
        <row r="8225">
          <cell r="A8225" t="str">
            <v>RCY</v>
          </cell>
          <cell r="D8225">
            <v>11</v>
          </cell>
          <cell r="G8225">
            <v>1.22</v>
          </cell>
          <cell r="J8225" t="str">
            <v>7B</v>
          </cell>
          <cell r="L8225" t="str">
            <v>IR</v>
          </cell>
        </row>
        <row r="8226">
          <cell r="A8226" t="str">
            <v>RCY</v>
          </cell>
          <cell r="D8226">
            <v>11</v>
          </cell>
          <cell r="G8226">
            <v>3.24</v>
          </cell>
          <cell r="J8226" t="str">
            <v>7B</v>
          </cell>
          <cell r="L8226" t="str">
            <v>IR</v>
          </cell>
        </row>
        <row r="8227">
          <cell r="A8227" t="str">
            <v>RCY</v>
          </cell>
          <cell r="D8227">
            <v>11</v>
          </cell>
          <cell r="G8227">
            <v>0.96</v>
          </cell>
          <cell r="J8227" t="str">
            <v>7B</v>
          </cell>
          <cell r="L8227" t="str">
            <v>IR</v>
          </cell>
        </row>
        <row r="8228">
          <cell r="A8228" t="str">
            <v>RCY</v>
          </cell>
          <cell r="D8228">
            <v>11</v>
          </cell>
          <cell r="G8228">
            <v>0.94</v>
          </cell>
          <cell r="J8228" t="str">
            <v>7B</v>
          </cell>
          <cell r="L8228" t="str">
            <v>IR</v>
          </cell>
        </row>
        <row r="8229">
          <cell r="A8229" t="str">
            <v>RCY</v>
          </cell>
          <cell r="D8229">
            <v>12</v>
          </cell>
          <cell r="G8229">
            <v>1.48</v>
          </cell>
          <cell r="J8229" t="str">
            <v>7B</v>
          </cell>
          <cell r="L8229" t="str">
            <v>IR</v>
          </cell>
        </row>
        <row r="8230">
          <cell r="A8230" t="str">
            <v>RCY</v>
          </cell>
          <cell r="D8230">
            <v>12</v>
          </cell>
          <cell r="G8230">
            <v>2.41</v>
          </cell>
          <cell r="J8230" t="str">
            <v>7B</v>
          </cell>
          <cell r="L8230" t="str">
            <v>IR</v>
          </cell>
        </row>
        <row r="8231">
          <cell r="A8231" t="str">
            <v>RCY</v>
          </cell>
          <cell r="D8231">
            <v>12</v>
          </cell>
          <cell r="G8231">
            <v>0.27</v>
          </cell>
          <cell r="J8231" t="str">
            <v>7B</v>
          </cell>
          <cell r="L8231" t="str">
            <v>IR</v>
          </cell>
        </row>
        <row r="8232">
          <cell r="A8232" t="str">
            <v>RCY</v>
          </cell>
          <cell r="D8232">
            <v>1</v>
          </cell>
          <cell r="G8232">
            <v>8.56</v>
          </cell>
          <cell r="J8232">
            <v>72</v>
          </cell>
          <cell r="L8232" t="str">
            <v>IR</v>
          </cell>
        </row>
        <row r="8233">
          <cell r="A8233" t="str">
            <v>RCY</v>
          </cell>
          <cell r="D8233">
            <v>2</v>
          </cell>
          <cell r="G8233">
            <v>2.19</v>
          </cell>
          <cell r="J8233">
            <v>74</v>
          </cell>
          <cell r="L8233" t="str">
            <v>IR</v>
          </cell>
        </row>
        <row r="8234">
          <cell r="A8234" t="str">
            <v>RCY</v>
          </cell>
          <cell r="D8234">
            <v>5</v>
          </cell>
          <cell r="G8234">
            <v>1.35</v>
          </cell>
          <cell r="J8234">
            <v>72</v>
          </cell>
          <cell r="L8234" t="str">
            <v>IR</v>
          </cell>
        </row>
        <row r="8235">
          <cell r="A8235" t="str">
            <v>RCY</v>
          </cell>
          <cell r="D8235">
            <v>5</v>
          </cell>
          <cell r="G8235">
            <v>5.79</v>
          </cell>
          <cell r="J8235">
            <v>72</v>
          </cell>
          <cell r="L8235" t="str">
            <v>IR</v>
          </cell>
        </row>
        <row r="8236">
          <cell r="A8236" t="str">
            <v>RCY</v>
          </cell>
          <cell r="D8236">
            <v>6</v>
          </cell>
          <cell r="G8236">
            <v>1.96</v>
          </cell>
          <cell r="J8236">
            <v>72</v>
          </cell>
          <cell r="L8236" t="str">
            <v>IR</v>
          </cell>
        </row>
        <row r="8237">
          <cell r="A8237" t="str">
            <v>RCY</v>
          </cell>
          <cell r="D8237">
            <v>6</v>
          </cell>
          <cell r="G8237">
            <v>0.77</v>
          </cell>
          <cell r="J8237">
            <v>72</v>
          </cell>
          <cell r="L8237" t="str">
            <v>IR</v>
          </cell>
        </row>
        <row r="8238">
          <cell r="A8238" t="str">
            <v>RCY</v>
          </cell>
          <cell r="D8238">
            <v>8</v>
          </cell>
          <cell r="G8238">
            <v>1.3</v>
          </cell>
          <cell r="J8238">
            <v>72</v>
          </cell>
          <cell r="L8238" t="str">
            <v>IR</v>
          </cell>
        </row>
        <row r="8239">
          <cell r="A8239" t="str">
            <v>RCY</v>
          </cell>
          <cell r="D8239">
            <v>8</v>
          </cell>
          <cell r="G8239">
            <v>1.6</v>
          </cell>
          <cell r="J8239">
            <v>72</v>
          </cell>
          <cell r="L8239" t="str">
            <v>IR</v>
          </cell>
        </row>
        <row r="8240">
          <cell r="A8240" t="str">
            <v>RCY</v>
          </cell>
          <cell r="D8240">
            <v>9</v>
          </cell>
          <cell r="G8240">
            <v>1.35</v>
          </cell>
          <cell r="J8240">
            <v>72</v>
          </cell>
          <cell r="L8240" t="str">
            <v>IR</v>
          </cell>
        </row>
        <row r="8241">
          <cell r="A8241" t="str">
            <v>RCY</v>
          </cell>
          <cell r="D8241">
            <v>9</v>
          </cell>
          <cell r="G8241">
            <v>0.62</v>
          </cell>
          <cell r="J8241">
            <v>72</v>
          </cell>
          <cell r="L8241" t="str">
            <v>IR</v>
          </cell>
        </row>
        <row r="8242">
          <cell r="A8242" t="str">
            <v>RCY</v>
          </cell>
          <cell r="D8242">
            <v>9</v>
          </cell>
          <cell r="G8242">
            <v>0.57999999999999996</v>
          </cell>
          <cell r="J8242">
            <v>72</v>
          </cell>
          <cell r="L8242" t="str">
            <v>IR</v>
          </cell>
        </row>
        <row r="8243">
          <cell r="A8243" t="str">
            <v>RCY</v>
          </cell>
          <cell r="D8243">
            <v>2</v>
          </cell>
          <cell r="G8243">
            <v>4.29</v>
          </cell>
          <cell r="J8243">
            <v>74</v>
          </cell>
          <cell r="L8243" t="str">
            <v>IR</v>
          </cell>
        </row>
        <row r="8244">
          <cell r="A8244" t="str">
            <v>MSW</v>
          </cell>
          <cell r="D8244">
            <v>1</v>
          </cell>
          <cell r="G8244">
            <v>2.27</v>
          </cell>
          <cell r="J8244">
            <v>25</v>
          </cell>
          <cell r="L8244" t="str">
            <v>RO</v>
          </cell>
        </row>
        <row r="8245">
          <cell r="A8245" t="str">
            <v>MSW</v>
          </cell>
          <cell r="D8245">
            <v>1</v>
          </cell>
          <cell r="G8245">
            <v>1.78</v>
          </cell>
          <cell r="J8245">
            <v>25</v>
          </cell>
          <cell r="L8245" t="str">
            <v>RO</v>
          </cell>
        </row>
        <row r="8246">
          <cell r="A8246" t="str">
            <v>MSW</v>
          </cell>
          <cell r="D8246">
            <v>2</v>
          </cell>
          <cell r="G8246">
            <v>2.7</v>
          </cell>
          <cell r="J8246">
            <v>25</v>
          </cell>
          <cell r="L8246" t="str">
            <v>RO</v>
          </cell>
        </row>
        <row r="8247">
          <cell r="A8247" t="str">
            <v>MSW</v>
          </cell>
          <cell r="D8247">
            <v>3</v>
          </cell>
          <cell r="G8247">
            <v>1.82</v>
          </cell>
          <cell r="J8247">
            <v>25</v>
          </cell>
          <cell r="L8247" t="str">
            <v>RO</v>
          </cell>
        </row>
        <row r="8248">
          <cell r="A8248" t="str">
            <v>MSW</v>
          </cell>
          <cell r="D8248">
            <v>4</v>
          </cell>
          <cell r="G8248">
            <v>1.85</v>
          </cell>
          <cell r="J8248">
            <v>25</v>
          </cell>
          <cell r="L8248" t="str">
            <v>RO</v>
          </cell>
        </row>
        <row r="8249">
          <cell r="A8249" t="str">
            <v>RCY</v>
          </cell>
          <cell r="D8249">
            <v>4</v>
          </cell>
          <cell r="G8249">
            <v>0.97</v>
          </cell>
          <cell r="J8249">
            <v>25</v>
          </cell>
          <cell r="L8249" t="str">
            <v>RO</v>
          </cell>
        </row>
        <row r="8250">
          <cell r="A8250" t="str">
            <v>MSW</v>
          </cell>
          <cell r="D8250">
            <v>4</v>
          </cell>
          <cell r="G8250">
            <v>2.08</v>
          </cell>
          <cell r="J8250">
            <v>25</v>
          </cell>
          <cell r="L8250" t="str">
            <v>RO</v>
          </cell>
        </row>
        <row r="8251">
          <cell r="A8251" t="str">
            <v>MSW</v>
          </cell>
          <cell r="D8251">
            <v>5</v>
          </cell>
          <cell r="G8251">
            <v>1.91</v>
          </cell>
          <cell r="J8251">
            <v>25</v>
          </cell>
          <cell r="L8251" t="str">
            <v>RO</v>
          </cell>
        </row>
        <row r="8252">
          <cell r="A8252" t="str">
            <v>MSW</v>
          </cell>
          <cell r="D8252">
            <v>6</v>
          </cell>
          <cell r="G8252">
            <v>1.45</v>
          </cell>
          <cell r="J8252">
            <v>25</v>
          </cell>
          <cell r="L8252" t="str">
            <v>RO</v>
          </cell>
        </row>
        <row r="8253">
          <cell r="A8253" t="str">
            <v>MSW</v>
          </cell>
          <cell r="D8253">
            <v>7</v>
          </cell>
          <cell r="G8253">
            <v>1.47</v>
          </cell>
          <cell r="J8253">
            <v>25</v>
          </cell>
          <cell r="L8253" t="str">
            <v>RO</v>
          </cell>
        </row>
        <row r="8254">
          <cell r="A8254" t="str">
            <v>MSW</v>
          </cell>
          <cell r="D8254">
            <v>8</v>
          </cell>
          <cell r="G8254">
            <v>1.59</v>
          </cell>
          <cell r="J8254">
            <v>25</v>
          </cell>
          <cell r="L8254" t="str">
            <v>RO</v>
          </cell>
        </row>
        <row r="8255">
          <cell r="A8255" t="str">
            <v>MSW</v>
          </cell>
          <cell r="D8255">
            <v>8</v>
          </cell>
          <cell r="G8255">
            <v>1.97</v>
          </cell>
          <cell r="J8255">
            <v>25</v>
          </cell>
          <cell r="L8255" t="str">
            <v>RO</v>
          </cell>
        </row>
        <row r="8256">
          <cell r="A8256" t="str">
            <v>MSW</v>
          </cell>
          <cell r="D8256">
            <v>8</v>
          </cell>
          <cell r="G8256">
            <v>1.04</v>
          </cell>
          <cell r="J8256">
            <v>25</v>
          </cell>
          <cell r="L8256" t="str">
            <v>RO</v>
          </cell>
        </row>
        <row r="8257">
          <cell r="A8257" t="str">
            <v>RCY</v>
          </cell>
          <cell r="D8257">
            <v>1</v>
          </cell>
          <cell r="G8257">
            <v>1.45</v>
          </cell>
          <cell r="J8257" t="str">
            <v>7B</v>
          </cell>
          <cell r="L8257" t="str">
            <v>IR</v>
          </cell>
        </row>
        <row r="8258">
          <cell r="A8258" t="str">
            <v>RCY</v>
          </cell>
          <cell r="D8258">
            <v>2</v>
          </cell>
          <cell r="G8258">
            <v>0.6</v>
          </cell>
          <cell r="J8258" t="str">
            <v>7B</v>
          </cell>
          <cell r="L8258" t="str">
            <v>IR</v>
          </cell>
        </row>
        <row r="8259">
          <cell r="A8259" t="str">
            <v>RCY</v>
          </cell>
          <cell r="D8259">
            <v>3</v>
          </cell>
          <cell r="G8259">
            <v>0.47</v>
          </cell>
          <cell r="J8259" t="str">
            <v>7B</v>
          </cell>
          <cell r="L8259" t="str">
            <v>IR</v>
          </cell>
        </row>
        <row r="8260">
          <cell r="A8260" t="str">
            <v>RCY</v>
          </cell>
          <cell r="D8260">
            <v>3</v>
          </cell>
          <cell r="G8260">
            <v>1.2</v>
          </cell>
          <cell r="J8260">
            <v>75</v>
          </cell>
          <cell r="L8260" t="str">
            <v>IR</v>
          </cell>
        </row>
        <row r="8261">
          <cell r="A8261" t="str">
            <v>MSW</v>
          </cell>
          <cell r="D8261">
            <v>1</v>
          </cell>
          <cell r="G8261">
            <v>0.38</v>
          </cell>
          <cell r="J8261">
            <v>25</v>
          </cell>
          <cell r="L8261" t="str">
            <v>RO</v>
          </cell>
        </row>
        <row r="8262">
          <cell r="A8262" t="str">
            <v>MSW</v>
          </cell>
          <cell r="D8262">
            <v>1</v>
          </cell>
          <cell r="G8262">
            <v>2.5499999999999998</v>
          </cell>
          <cell r="J8262">
            <v>25</v>
          </cell>
          <cell r="L8262" t="str">
            <v>RO</v>
          </cell>
        </row>
        <row r="8263">
          <cell r="A8263" t="str">
            <v>MSW</v>
          </cell>
          <cell r="D8263">
            <v>1</v>
          </cell>
          <cell r="G8263">
            <v>2.34</v>
          </cell>
          <cell r="J8263">
            <v>25</v>
          </cell>
          <cell r="L8263" t="str">
            <v>RO</v>
          </cell>
        </row>
        <row r="8264">
          <cell r="A8264" t="str">
            <v>MSW</v>
          </cell>
          <cell r="D8264">
            <v>1</v>
          </cell>
          <cell r="G8264">
            <v>1.9</v>
          </cell>
          <cell r="J8264">
            <v>25</v>
          </cell>
          <cell r="L8264" t="str">
            <v>RO</v>
          </cell>
        </row>
        <row r="8265">
          <cell r="A8265" t="str">
            <v>MSW</v>
          </cell>
          <cell r="D8265">
            <v>1</v>
          </cell>
          <cell r="G8265">
            <v>2.37</v>
          </cell>
          <cell r="J8265">
            <v>25</v>
          </cell>
          <cell r="L8265" t="str">
            <v>RO</v>
          </cell>
        </row>
        <row r="8266">
          <cell r="A8266" t="str">
            <v>MSW</v>
          </cell>
          <cell r="D8266">
            <v>1</v>
          </cell>
          <cell r="G8266">
            <v>1.87</v>
          </cell>
          <cell r="J8266">
            <v>25</v>
          </cell>
          <cell r="L8266" t="str">
            <v>RO</v>
          </cell>
        </row>
        <row r="8267">
          <cell r="A8267" t="str">
            <v>MSW</v>
          </cell>
          <cell r="D8267">
            <v>1</v>
          </cell>
          <cell r="G8267">
            <v>0.88</v>
          </cell>
          <cell r="J8267">
            <v>25</v>
          </cell>
          <cell r="L8267" t="str">
            <v>RO</v>
          </cell>
        </row>
        <row r="8268">
          <cell r="A8268" t="str">
            <v>MSW</v>
          </cell>
          <cell r="D8268">
            <v>1</v>
          </cell>
          <cell r="G8268">
            <v>2.0699999999999998</v>
          </cell>
          <cell r="J8268">
            <v>25</v>
          </cell>
          <cell r="L8268" t="str">
            <v>RO</v>
          </cell>
        </row>
        <row r="8269">
          <cell r="A8269" t="str">
            <v>MSW</v>
          </cell>
          <cell r="D8269">
            <v>1</v>
          </cell>
          <cell r="G8269">
            <v>1.7</v>
          </cell>
          <cell r="J8269">
            <v>25</v>
          </cell>
          <cell r="L8269" t="str">
            <v>RO</v>
          </cell>
        </row>
        <row r="8270">
          <cell r="A8270" t="str">
            <v>MSW</v>
          </cell>
          <cell r="D8270">
            <v>1</v>
          </cell>
          <cell r="G8270">
            <v>0.73</v>
          </cell>
          <cell r="J8270">
            <v>25</v>
          </cell>
          <cell r="L8270" t="str">
            <v>RO</v>
          </cell>
        </row>
        <row r="8271">
          <cell r="A8271" t="str">
            <v>MSW</v>
          </cell>
          <cell r="D8271">
            <v>1</v>
          </cell>
          <cell r="G8271">
            <v>0.57999999999999996</v>
          </cell>
          <cell r="J8271">
            <v>25</v>
          </cell>
          <cell r="L8271" t="str">
            <v>RO</v>
          </cell>
        </row>
        <row r="8272">
          <cell r="A8272" t="str">
            <v>MSW</v>
          </cell>
          <cell r="D8272">
            <v>1</v>
          </cell>
          <cell r="G8272">
            <v>2.04</v>
          </cell>
          <cell r="J8272">
            <v>25</v>
          </cell>
          <cell r="L8272" t="str">
            <v>RO</v>
          </cell>
        </row>
        <row r="8273">
          <cell r="A8273" t="str">
            <v>MSW</v>
          </cell>
          <cell r="D8273">
            <v>2</v>
          </cell>
          <cell r="G8273">
            <v>1.39</v>
          </cell>
          <cell r="J8273">
            <v>25</v>
          </cell>
          <cell r="L8273" t="str">
            <v>RO</v>
          </cell>
        </row>
        <row r="8274">
          <cell r="A8274" t="str">
            <v>MSW</v>
          </cell>
          <cell r="D8274">
            <v>2</v>
          </cell>
          <cell r="G8274">
            <v>1.32</v>
          </cell>
          <cell r="J8274">
            <v>25</v>
          </cell>
          <cell r="L8274" t="str">
            <v>RO</v>
          </cell>
        </row>
        <row r="8275">
          <cell r="A8275" t="str">
            <v>MSW</v>
          </cell>
          <cell r="D8275">
            <v>2</v>
          </cell>
          <cell r="G8275">
            <v>1.75</v>
          </cell>
          <cell r="J8275">
            <v>25</v>
          </cell>
          <cell r="L8275" t="str">
            <v>RO</v>
          </cell>
        </row>
        <row r="8276">
          <cell r="A8276" t="str">
            <v>MSW</v>
          </cell>
          <cell r="D8276">
            <v>2</v>
          </cell>
          <cell r="G8276">
            <v>1.41</v>
          </cell>
          <cell r="J8276">
            <v>25</v>
          </cell>
          <cell r="L8276" t="str">
            <v>RO</v>
          </cell>
        </row>
        <row r="8277">
          <cell r="A8277" t="str">
            <v>MSW</v>
          </cell>
          <cell r="D8277">
            <v>2</v>
          </cell>
          <cell r="G8277">
            <v>1.45</v>
          </cell>
          <cell r="J8277">
            <v>25</v>
          </cell>
          <cell r="L8277" t="str">
            <v>RO</v>
          </cell>
        </row>
        <row r="8278">
          <cell r="A8278" t="str">
            <v>MSW</v>
          </cell>
          <cell r="D8278">
            <v>2</v>
          </cell>
          <cell r="G8278">
            <v>1.94</v>
          </cell>
          <cell r="J8278">
            <v>25</v>
          </cell>
          <cell r="L8278" t="str">
            <v>RO</v>
          </cell>
        </row>
        <row r="8279">
          <cell r="A8279" t="str">
            <v>MSW</v>
          </cell>
          <cell r="D8279">
            <v>2</v>
          </cell>
          <cell r="G8279">
            <v>1.25</v>
          </cell>
          <cell r="J8279">
            <v>25</v>
          </cell>
          <cell r="L8279" t="str">
            <v>RO</v>
          </cell>
        </row>
        <row r="8280">
          <cell r="A8280" t="str">
            <v>MSW</v>
          </cell>
          <cell r="D8280">
            <v>2</v>
          </cell>
          <cell r="G8280">
            <v>1.1599999999999999</v>
          </cell>
          <cell r="J8280">
            <v>25</v>
          </cell>
          <cell r="L8280" t="str">
            <v>RO</v>
          </cell>
        </row>
        <row r="8281">
          <cell r="A8281" t="str">
            <v>MSW</v>
          </cell>
          <cell r="D8281">
            <v>2</v>
          </cell>
          <cell r="G8281">
            <v>1.54</v>
          </cell>
          <cell r="J8281">
            <v>25</v>
          </cell>
          <cell r="L8281" t="str">
            <v>RO</v>
          </cell>
        </row>
        <row r="8282">
          <cell r="A8282" t="str">
            <v>MSW</v>
          </cell>
          <cell r="D8282">
            <v>2</v>
          </cell>
          <cell r="G8282">
            <v>1.46</v>
          </cell>
          <cell r="J8282">
            <v>25</v>
          </cell>
          <cell r="L8282" t="str">
            <v>RO</v>
          </cell>
        </row>
        <row r="8283">
          <cell r="A8283" t="str">
            <v>MSW</v>
          </cell>
          <cell r="D8283">
            <v>2</v>
          </cell>
          <cell r="G8283">
            <v>1.38</v>
          </cell>
          <cell r="J8283">
            <v>25</v>
          </cell>
          <cell r="L8283" t="str">
            <v>RO</v>
          </cell>
        </row>
        <row r="8284">
          <cell r="A8284" t="str">
            <v>MSW</v>
          </cell>
          <cell r="D8284">
            <v>2</v>
          </cell>
          <cell r="G8284">
            <v>1.86</v>
          </cell>
          <cell r="J8284">
            <v>25</v>
          </cell>
          <cell r="L8284" t="str">
            <v>RO</v>
          </cell>
        </row>
        <row r="8285">
          <cell r="A8285" t="str">
            <v>MSW</v>
          </cell>
          <cell r="D8285">
            <v>3</v>
          </cell>
          <cell r="G8285">
            <v>1.56</v>
          </cell>
          <cell r="J8285">
            <v>25</v>
          </cell>
          <cell r="L8285" t="str">
            <v>RO</v>
          </cell>
        </row>
        <row r="8286">
          <cell r="A8286" t="str">
            <v>MSW</v>
          </cell>
          <cell r="D8286">
            <v>3</v>
          </cell>
          <cell r="G8286">
            <v>1.53</v>
          </cell>
          <cell r="J8286">
            <v>25</v>
          </cell>
          <cell r="L8286" t="str">
            <v>RO</v>
          </cell>
        </row>
        <row r="8287">
          <cell r="A8287" t="str">
            <v>MSW</v>
          </cell>
          <cell r="D8287">
            <v>3</v>
          </cell>
          <cell r="G8287">
            <v>1.41</v>
          </cell>
          <cell r="J8287">
            <v>25</v>
          </cell>
          <cell r="L8287" t="str">
            <v>RO</v>
          </cell>
        </row>
        <row r="8288">
          <cell r="A8288" t="str">
            <v>MSW</v>
          </cell>
          <cell r="D8288">
            <v>3</v>
          </cell>
          <cell r="G8288">
            <v>1.54</v>
          </cell>
          <cell r="J8288">
            <v>25</v>
          </cell>
          <cell r="L8288" t="str">
            <v>RO</v>
          </cell>
        </row>
        <row r="8289">
          <cell r="A8289" t="str">
            <v>MSW</v>
          </cell>
          <cell r="D8289">
            <v>3</v>
          </cell>
          <cell r="G8289">
            <v>1.1100000000000001</v>
          </cell>
          <cell r="J8289">
            <v>25</v>
          </cell>
          <cell r="L8289" t="str">
            <v>RO</v>
          </cell>
        </row>
        <row r="8290">
          <cell r="A8290" t="str">
            <v>MSW</v>
          </cell>
          <cell r="D8290">
            <v>3</v>
          </cell>
          <cell r="G8290">
            <v>1.93</v>
          </cell>
          <cell r="J8290">
            <v>25</v>
          </cell>
          <cell r="L8290" t="str">
            <v>RO</v>
          </cell>
        </row>
        <row r="8291">
          <cell r="A8291" t="str">
            <v>MSW</v>
          </cell>
          <cell r="D8291">
            <v>3</v>
          </cell>
          <cell r="G8291">
            <v>1.18</v>
          </cell>
          <cell r="J8291">
            <v>25</v>
          </cell>
          <cell r="L8291" t="str">
            <v>RO</v>
          </cell>
        </row>
        <row r="8292">
          <cell r="A8292" t="str">
            <v>MSW</v>
          </cell>
          <cell r="D8292">
            <v>3</v>
          </cell>
          <cell r="G8292">
            <v>1.36</v>
          </cell>
          <cell r="J8292">
            <v>25</v>
          </cell>
          <cell r="L8292" t="str">
            <v>RO</v>
          </cell>
        </row>
        <row r="8293">
          <cell r="A8293" t="str">
            <v>MSW</v>
          </cell>
          <cell r="D8293">
            <v>3</v>
          </cell>
          <cell r="G8293">
            <v>1.95</v>
          </cell>
          <cell r="J8293">
            <v>25</v>
          </cell>
          <cell r="L8293" t="str">
            <v>RO</v>
          </cell>
        </row>
        <row r="8294">
          <cell r="A8294" t="str">
            <v>MSW</v>
          </cell>
          <cell r="D8294">
            <v>3</v>
          </cell>
          <cell r="G8294">
            <v>1.8</v>
          </cell>
          <cell r="J8294">
            <v>25</v>
          </cell>
          <cell r="L8294" t="str">
            <v>RO</v>
          </cell>
        </row>
        <row r="8295">
          <cell r="A8295" t="str">
            <v>MSW</v>
          </cell>
          <cell r="D8295">
            <v>3</v>
          </cell>
          <cell r="G8295">
            <v>1.31</v>
          </cell>
          <cell r="J8295">
            <v>25</v>
          </cell>
          <cell r="L8295" t="str">
            <v>RO</v>
          </cell>
        </row>
        <row r="8296">
          <cell r="A8296" t="str">
            <v>MSW</v>
          </cell>
          <cell r="D8296">
            <v>3</v>
          </cell>
          <cell r="G8296">
            <v>1.83</v>
          </cell>
          <cell r="J8296">
            <v>25</v>
          </cell>
          <cell r="L8296" t="str">
            <v>RO</v>
          </cell>
        </row>
        <row r="8297">
          <cell r="A8297" t="str">
            <v>MSW</v>
          </cell>
          <cell r="D8297">
            <v>3</v>
          </cell>
          <cell r="G8297">
            <v>1.62</v>
          </cell>
          <cell r="J8297">
            <v>25</v>
          </cell>
          <cell r="L8297" t="str">
            <v>RO</v>
          </cell>
        </row>
        <row r="8298">
          <cell r="A8298" t="str">
            <v>MSW</v>
          </cell>
          <cell r="D8298">
            <v>4</v>
          </cell>
          <cell r="G8298">
            <v>2.12</v>
          </cell>
          <cell r="J8298">
            <v>25</v>
          </cell>
          <cell r="L8298" t="str">
            <v>RO</v>
          </cell>
        </row>
        <row r="8299">
          <cell r="A8299" t="str">
            <v>MSW</v>
          </cell>
          <cell r="D8299">
            <v>4</v>
          </cell>
          <cell r="G8299">
            <v>1.7</v>
          </cell>
          <cell r="J8299">
            <v>25</v>
          </cell>
          <cell r="L8299" t="str">
            <v>RO</v>
          </cell>
        </row>
        <row r="8300">
          <cell r="A8300" t="str">
            <v>MSW</v>
          </cell>
          <cell r="D8300">
            <v>4</v>
          </cell>
          <cell r="G8300">
            <v>2.1</v>
          </cell>
          <cell r="J8300">
            <v>25</v>
          </cell>
          <cell r="L8300" t="str">
            <v>RO</v>
          </cell>
        </row>
        <row r="8301">
          <cell r="A8301" t="str">
            <v>MSW</v>
          </cell>
          <cell r="D8301">
            <v>4</v>
          </cell>
          <cell r="G8301">
            <v>0.69</v>
          </cell>
          <cell r="J8301">
            <v>25</v>
          </cell>
          <cell r="L8301" t="str">
            <v>RO</v>
          </cell>
        </row>
        <row r="8302">
          <cell r="A8302" t="str">
            <v>MSW</v>
          </cell>
          <cell r="D8302">
            <v>4</v>
          </cell>
          <cell r="G8302">
            <v>0.44</v>
          </cell>
          <cell r="J8302">
            <v>25</v>
          </cell>
          <cell r="L8302" t="str">
            <v>RO</v>
          </cell>
        </row>
        <row r="8303">
          <cell r="A8303" t="str">
            <v>RCY</v>
          </cell>
          <cell r="D8303">
            <v>4</v>
          </cell>
          <cell r="G8303">
            <v>0.05</v>
          </cell>
          <cell r="J8303">
            <v>25</v>
          </cell>
          <cell r="L8303" t="str">
            <v>RO</v>
          </cell>
        </row>
        <row r="8304">
          <cell r="A8304" t="str">
            <v>RCY</v>
          </cell>
          <cell r="D8304">
            <v>2</v>
          </cell>
          <cell r="G8304">
            <v>9.5</v>
          </cell>
          <cell r="J8304">
            <v>72</v>
          </cell>
          <cell r="L8304" t="str">
            <v>IR</v>
          </cell>
        </row>
        <row r="8305">
          <cell r="A8305" t="str">
            <v>RCY</v>
          </cell>
          <cell r="D8305">
            <v>3</v>
          </cell>
          <cell r="G8305">
            <v>20.21</v>
          </cell>
          <cell r="J8305">
            <v>72</v>
          </cell>
          <cell r="L8305" t="str">
            <v>IR</v>
          </cell>
        </row>
        <row r="8306">
          <cell r="A8306" t="str">
            <v>RCY</v>
          </cell>
          <cell r="D8306">
            <v>4</v>
          </cell>
          <cell r="G8306">
            <v>1.08</v>
          </cell>
          <cell r="J8306">
            <v>72</v>
          </cell>
          <cell r="L8306" t="str">
            <v>IR</v>
          </cell>
        </row>
        <row r="8307">
          <cell r="A8307" t="str">
            <v>RCY</v>
          </cell>
          <cell r="D8307">
            <v>5</v>
          </cell>
          <cell r="G8307">
            <v>0.91</v>
          </cell>
          <cell r="J8307">
            <v>72</v>
          </cell>
          <cell r="L8307" t="str">
            <v>IR</v>
          </cell>
        </row>
        <row r="8308">
          <cell r="A8308" t="str">
            <v>RCY</v>
          </cell>
          <cell r="D8308">
            <v>5</v>
          </cell>
          <cell r="G8308">
            <v>1.82</v>
          </cell>
          <cell r="J8308">
            <v>72</v>
          </cell>
          <cell r="L8308" t="str">
            <v>IR</v>
          </cell>
        </row>
        <row r="8309">
          <cell r="A8309" t="str">
            <v>RCY</v>
          </cell>
          <cell r="D8309">
            <v>5</v>
          </cell>
          <cell r="G8309">
            <v>1.31</v>
          </cell>
          <cell r="J8309">
            <v>72</v>
          </cell>
          <cell r="L8309" t="str">
            <v>IR</v>
          </cell>
        </row>
        <row r="8310">
          <cell r="A8310" t="str">
            <v>RCY</v>
          </cell>
          <cell r="D8310">
            <v>6</v>
          </cell>
          <cell r="G8310">
            <v>0</v>
          </cell>
          <cell r="J8310">
            <v>72</v>
          </cell>
          <cell r="L8310" t="str">
            <v>IR</v>
          </cell>
        </row>
        <row r="8311">
          <cell r="A8311" t="str">
            <v>RCY</v>
          </cell>
          <cell r="D8311">
            <v>6</v>
          </cell>
          <cell r="G8311">
            <v>0.83</v>
          </cell>
          <cell r="J8311">
            <v>72</v>
          </cell>
          <cell r="L8311" t="str">
            <v>IR</v>
          </cell>
        </row>
        <row r="8312">
          <cell r="A8312" t="str">
            <v>RCY</v>
          </cell>
          <cell r="D8312">
            <v>2</v>
          </cell>
          <cell r="G8312">
            <v>2.4300000000000002</v>
          </cell>
          <cell r="J8312">
            <v>72</v>
          </cell>
          <cell r="L8312" t="str">
            <v>IR</v>
          </cell>
        </row>
        <row r="8313">
          <cell r="A8313" t="str">
            <v>RCY</v>
          </cell>
          <cell r="D8313">
            <v>6</v>
          </cell>
          <cell r="G8313">
            <v>1.08</v>
          </cell>
          <cell r="J8313">
            <v>72</v>
          </cell>
          <cell r="L8313" t="str">
            <v>IR</v>
          </cell>
        </row>
        <row r="8314">
          <cell r="A8314" t="str">
            <v>RCY</v>
          </cell>
          <cell r="D8314">
            <v>1</v>
          </cell>
          <cell r="G8314">
            <v>3.84</v>
          </cell>
          <cell r="J8314">
            <v>72</v>
          </cell>
          <cell r="L8314" t="str">
            <v>IR</v>
          </cell>
        </row>
        <row r="8315">
          <cell r="A8315" t="str">
            <v>RCY</v>
          </cell>
          <cell r="D8315">
            <v>2</v>
          </cell>
          <cell r="G8315">
            <v>1.33</v>
          </cell>
          <cell r="J8315">
            <v>72</v>
          </cell>
          <cell r="L8315" t="str">
            <v>IR</v>
          </cell>
        </row>
        <row r="8316">
          <cell r="A8316" t="str">
            <v>MSW</v>
          </cell>
          <cell r="D8316">
            <v>1</v>
          </cell>
          <cell r="G8316">
            <v>0.78</v>
          </cell>
          <cell r="J8316">
            <v>25</v>
          </cell>
          <cell r="L8316" t="str">
            <v>RO</v>
          </cell>
        </row>
        <row r="8317">
          <cell r="A8317" t="str">
            <v>MSW</v>
          </cell>
          <cell r="D8317">
            <v>1</v>
          </cell>
          <cell r="G8317">
            <v>0.85</v>
          </cell>
          <cell r="J8317">
            <v>25</v>
          </cell>
          <cell r="L8317" t="str">
            <v>RO</v>
          </cell>
        </row>
        <row r="8318">
          <cell r="A8318" t="str">
            <v>MSW</v>
          </cell>
          <cell r="D8318">
            <v>1</v>
          </cell>
          <cell r="G8318">
            <v>0.18</v>
          </cell>
          <cell r="J8318">
            <v>25</v>
          </cell>
          <cell r="L8318" t="str">
            <v>RO</v>
          </cell>
        </row>
        <row r="8319">
          <cell r="A8319" t="str">
            <v>MSW</v>
          </cell>
          <cell r="D8319">
            <v>1</v>
          </cell>
          <cell r="G8319">
            <v>1.1599999999999999</v>
          </cell>
          <cell r="J8319">
            <v>25</v>
          </cell>
          <cell r="L8319" t="str">
            <v>RO</v>
          </cell>
        </row>
        <row r="8320">
          <cell r="A8320" t="str">
            <v>MSW</v>
          </cell>
          <cell r="D8320">
            <v>1</v>
          </cell>
          <cell r="G8320">
            <v>0.81</v>
          </cell>
          <cell r="J8320">
            <v>25</v>
          </cell>
          <cell r="L8320" t="str">
            <v>RO</v>
          </cell>
        </row>
        <row r="8321">
          <cell r="A8321" t="str">
            <v>MSW</v>
          </cell>
          <cell r="D8321">
            <v>1</v>
          </cell>
          <cell r="G8321">
            <v>1.2</v>
          </cell>
          <cell r="J8321">
            <v>25</v>
          </cell>
          <cell r="L8321" t="str">
            <v>RO</v>
          </cell>
        </row>
        <row r="8322">
          <cell r="A8322" t="str">
            <v>MSW</v>
          </cell>
          <cell r="D8322">
            <v>1</v>
          </cell>
          <cell r="G8322">
            <v>0.77</v>
          </cell>
          <cell r="J8322">
            <v>25</v>
          </cell>
          <cell r="L8322" t="str">
            <v>RO</v>
          </cell>
        </row>
        <row r="8323">
          <cell r="A8323" t="str">
            <v>MSW</v>
          </cell>
          <cell r="D8323">
            <v>1</v>
          </cell>
          <cell r="G8323">
            <v>1.39</v>
          </cell>
          <cell r="J8323">
            <v>25</v>
          </cell>
          <cell r="L8323" t="str">
            <v>RO</v>
          </cell>
        </row>
        <row r="8324">
          <cell r="A8324" t="str">
            <v>MSW</v>
          </cell>
          <cell r="D8324">
            <v>1</v>
          </cell>
          <cell r="G8324">
            <v>1.96</v>
          </cell>
          <cell r="J8324">
            <v>25</v>
          </cell>
          <cell r="L8324" t="str">
            <v>RO</v>
          </cell>
        </row>
        <row r="8325">
          <cell r="A8325" t="str">
            <v>MSW</v>
          </cell>
          <cell r="D8325">
            <v>2</v>
          </cell>
          <cell r="G8325">
            <v>0.56999999999999995</v>
          </cell>
          <cell r="J8325">
            <v>25</v>
          </cell>
          <cell r="L8325" t="str">
            <v>RO</v>
          </cell>
        </row>
        <row r="8326">
          <cell r="A8326" t="str">
            <v>MSW</v>
          </cell>
          <cell r="D8326">
            <v>2</v>
          </cell>
          <cell r="G8326">
            <v>0.59</v>
          </cell>
          <cell r="J8326">
            <v>25</v>
          </cell>
          <cell r="L8326" t="str">
            <v>RO</v>
          </cell>
        </row>
        <row r="8327">
          <cell r="A8327" t="str">
            <v>MSW</v>
          </cell>
          <cell r="D8327">
            <v>2</v>
          </cell>
          <cell r="G8327">
            <v>0.62</v>
          </cell>
          <cell r="J8327">
            <v>25</v>
          </cell>
          <cell r="L8327" t="str">
            <v>RO</v>
          </cell>
        </row>
        <row r="8328">
          <cell r="A8328" t="str">
            <v>MSW</v>
          </cell>
          <cell r="D8328">
            <v>2</v>
          </cell>
          <cell r="G8328">
            <v>0.82</v>
          </cell>
          <cell r="J8328">
            <v>25</v>
          </cell>
          <cell r="L8328" t="str">
            <v>RO</v>
          </cell>
        </row>
        <row r="8329">
          <cell r="A8329" t="str">
            <v>MSW</v>
          </cell>
          <cell r="D8329">
            <v>3</v>
          </cell>
          <cell r="G8329">
            <v>0.68</v>
          </cell>
          <cell r="J8329">
            <v>25</v>
          </cell>
          <cell r="L8329" t="str">
            <v>RO</v>
          </cell>
        </row>
        <row r="8330">
          <cell r="A8330" t="str">
            <v>MSW</v>
          </cell>
          <cell r="D8330">
            <v>3</v>
          </cell>
          <cell r="G8330">
            <v>0.68</v>
          </cell>
          <cell r="J8330">
            <v>25</v>
          </cell>
          <cell r="L8330" t="str">
            <v>RO</v>
          </cell>
        </row>
        <row r="8331">
          <cell r="A8331" t="str">
            <v>MSW</v>
          </cell>
          <cell r="D8331">
            <v>3</v>
          </cell>
          <cell r="G8331">
            <v>0.19</v>
          </cell>
          <cell r="J8331">
            <v>25</v>
          </cell>
          <cell r="L8331" t="str">
            <v>RO</v>
          </cell>
        </row>
        <row r="8332">
          <cell r="A8332" t="str">
            <v>MSW</v>
          </cell>
          <cell r="D8332">
            <v>3</v>
          </cell>
          <cell r="G8332">
            <v>1.42</v>
          </cell>
          <cell r="J8332">
            <v>25</v>
          </cell>
          <cell r="L8332" t="str">
            <v>RO</v>
          </cell>
        </row>
        <row r="8333">
          <cell r="A8333" t="str">
            <v>MSW</v>
          </cell>
          <cell r="D8333">
            <v>3</v>
          </cell>
          <cell r="G8333">
            <v>0.51</v>
          </cell>
          <cell r="J8333">
            <v>25</v>
          </cell>
          <cell r="L8333" t="str">
            <v>RO</v>
          </cell>
        </row>
        <row r="8334">
          <cell r="A8334" t="str">
            <v>MSW</v>
          </cell>
          <cell r="D8334">
            <v>4</v>
          </cell>
          <cell r="G8334">
            <v>0.56999999999999995</v>
          </cell>
          <cell r="J8334">
            <v>25</v>
          </cell>
          <cell r="L8334" t="str">
            <v>RO</v>
          </cell>
        </row>
        <row r="8335">
          <cell r="A8335" t="str">
            <v>MSW</v>
          </cell>
          <cell r="D8335">
            <v>4</v>
          </cell>
          <cell r="G8335">
            <v>0.71</v>
          </cell>
          <cell r="J8335">
            <v>25</v>
          </cell>
          <cell r="L8335" t="str">
            <v>RO</v>
          </cell>
        </row>
        <row r="8336">
          <cell r="A8336" t="str">
            <v>MSW</v>
          </cell>
          <cell r="D8336">
            <v>4</v>
          </cell>
          <cell r="G8336">
            <v>0.77</v>
          </cell>
          <cell r="J8336">
            <v>25</v>
          </cell>
          <cell r="L8336" t="str">
            <v>RO</v>
          </cell>
        </row>
        <row r="8337">
          <cell r="A8337" t="str">
            <v>MSW</v>
          </cell>
          <cell r="D8337">
            <v>4</v>
          </cell>
          <cell r="G8337">
            <v>0.66</v>
          </cell>
          <cell r="J8337">
            <v>25</v>
          </cell>
          <cell r="L8337" t="str">
            <v>RO</v>
          </cell>
        </row>
        <row r="8338">
          <cell r="A8338" t="str">
            <v>MSW</v>
          </cell>
          <cell r="D8338">
            <v>5</v>
          </cell>
          <cell r="G8338">
            <v>1.1000000000000001</v>
          </cell>
          <cell r="J8338">
            <v>25</v>
          </cell>
          <cell r="L8338" t="str">
            <v>RO</v>
          </cell>
        </row>
        <row r="8339">
          <cell r="A8339" t="str">
            <v>MSW</v>
          </cell>
          <cell r="D8339">
            <v>5</v>
          </cell>
          <cell r="G8339">
            <v>0.57999999999999996</v>
          </cell>
          <cell r="J8339">
            <v>25</v>
          </cell>
          <cell r="L8339" t="str">
            <v>RO</v>
          </cell>
        </row>
        <row r="8340">
          <cell r="A8340" t="str">
            <v>MSW</v>
          </cell>
          <cell r="D8340">
            <v>5</v>
          </cell>
          <cell r="G8340">
            <v>1.58</v>
          </cell>
          <cell r="J8340">
            <v>25</v>
          </cell>
          <cell r="L8340" t="str">
            <v>RO</v>
          </cell>
        </row>
        <row r="8341">
          <cell r="A8341" t="str">
            <v>MSW</v>
          </cell>
          <cell r="D8341">
            <v>5</v>
          </cell>
          <cell r="G8341">
            <v>0.17</v>
          </cell>
          <cell r="J8341">
            <v>25</v>
          </cell>
          <cell r="L8341" t="str">
            <v>RO</v>
          </cell>
        </row>
        <row r="8342">
          <cell r="A8342" t="str">
            <v>MSW</v>
          </cell>
          <cell r="D8342">
            <v>5</v>
          </cell>
          <cell r="G8342">
            <v>0.47</v>
          </cell>
          <cell r="J8342">
            <v>25</v>
          </cell>
          <cell r="L8342" t="str">
            <v>RO</v>
          </cell>
        </row>
        <row r="8343">
          <cell r="A8343" t="str">
            <v>MSW</v>
          </cell>
          <cell r="D8343">
            <v>5</v>
          </cell>
          <cell r="G8343">
            <v>1.1499999999999999</v>
          </cell>
          <cell r="J8343">
            <v>25</v>
          </cell>
          <cell r="L8343" t="str">
            <v>RO</v>
          </cell>
        </row>
        <row r="8344">
          <cell r="A8344" t="str">
            <v>MSW</v>
          </cell>
          <cell r="D8344">
            <v>5</v>
          </cell>
          <cell r="G8344">
            <v>0.9</v>
          </cell>
          <cell r="J8344">
            <v>25</v>
          </cell>
          <cell r="L8344" t="str">
            <v>RO</v>
          </cell>
        </row>
        <row r="8345">
          <cell r="A8345" t="str">
            <v>MSW</v>
          </cell>
          <cell r="D8345">
            <v>6</v>
          </cell>
          <cell r="G8345">
            <v>0.9</v>
          </cell>
          <cell r="J8345">
            <v>25</v>
          </cell>
          <cell r="L8345" t="str">
            <v>RO</v>
          </cell>
        </row>
        <row r="8346">
          <cell r="A8346" t="str">
            <v>MSW</v>
          </cell>
          <cell r="D8346">
            <v>6</v>
          </cell>
          <cell r="G8346">
            <v>1.05</v>
          </cell>
          <cell r="J8346">
            <v>25</v>
          </cell>
          <cell r="L8346" t="str">
            <v>RO</v>
          </cell>
        </row>
        <row r="8347">
          <cell r="A8347" t="str">
            <v>RCY</v>
          </cell>
          <cell r="D8347">
            <v>6</v>
          </cell>
          <cell r="G8347">
            <v>0.78</v>
          </cell>
          <cell r="J8347">
            <v>25</v>
          </cell>
          <cell r="L8347" t="str">
            <v>RO</v>
          </cell>
        </row>
        <row r="8348">
          <cell r="A8348" t="str">
            <v>MSW</v>
          </cell>
          <cell r="D8348">
            <v>6</v>
          </cell>
          <cell r="G8348">
            <v>0.47</v>
          </cell>
          <cell r="J8348">
            <v>25</v>
          </cell>
          <cell r="L8348" t="str">
            <v>RO</v>
          </cell>
        </row>
        <row r="8349">
          <cell r="A8349" t="str">
            <v>MSW</v>
          </cell>
          <cell r="D8349">
            <v>6</v>
          </cell>
          <cell r="G8349">
            <v>0.33</v>
          </cell>
          <cell r="J8349">
            <v>25</v>
          </cell>
          <cell r="L8349" t="str">
            <v>RO</v>
          </cell>
        </row>
        <row r="8350">
          <cell r="A8350" t="str">
            <v>MSW</v>
          </cell>
          <cell r="D8350">
            <v>6</v>
          </cell>
          <cell r="G8350">
            <v>0.96</v>
          </cell>
          <cell r="J8350">
            <v>25</v>
          </cell>
          <cell r="L8350" t="str">
            <v>RO</v>
          </cell>
        </row>
        <row r="8351">
          <cell r="A8351" t="str">
            <v>MSW</v>
          </cell>
          <cell r="D8351">
            <v>6</v>
          </cell>
          <cell r="G8351">
            <v>0.54</v>
          </cell>
          <cell r="J8351">
            <v>25</v>
          </cell>
          <cell r="L8351" t="str">
            <v>RO</v>
          </cell>
        </row>
        <row r="8352">
          <cell r="A8352" t="str">
            <v>MSW</v>
          </cell>
          <cell r="D8352">
            <v>7</v>
          </cell>
          <cell r="G8352">
            <v>0.71</v>
          </cell>
          <cell r="J8352">
            <v>25</v>
          </cell>
          <cell r="L8352" t="str">
            <v>RO</v>
          </cell>
        </row>
        <row r="8353">
          <cell r="A8353" t="str">
            <v>MSW</v>
          </cell>
          <cell r="D8353">
            <v>7</v>
          </cell>
          <cell r="G8353">
            <v>0.62</v>
          </cell>
          <cell r="J8353">
            <v>25</v>
          </cell>
          <cell r="L8353" t="str">
            <v>RO</v>
          </cell>
        </row>
        <row r="8354">
          <cell r="A8354" t="str">
            <v>MSW</v>
          </cell>
          <cell r="D8354">
            <v>7</v>
          </cell>
          <cell r="G8354">
            <v>0.54</v>
          </cell>
          <cell r="J8354">
            <v>25</v>
          </cell>
          <cell r="L8354" t="str">
            <v>RO</v>
          </cell>
        </row>
        <row r="8355">
          <cell r="A8355" t="str">
            <v>MSW</v>
          </cell>
          <cell r="D8355">
            <v>7</v>
          </cell>
          <cell r="G8355">
            <v>0.8</v>
          </cell>
          <cell r="J8355">
            <v>25</v>
          </cell>
          <cell r="L8355" t="str">
            <v>RO</v>
          </cell>
        </row>
        <row r="8356">
          <cell r="A8356" t="str">
            <v>MSW</v>
          </cell>
          <cell r="D8356">
            <v>7</v>
          </cell>
          <cell r="G8356">
            <v>0.55000000000000004</v>
          </cell>
          <cell r="J8356">
            <v>25</v>
          </cell>
          <cell r="L8356" t="str">
            <v>RO</v>
          </cell>
        </row>
        <row r="8357">
          <cell r="A8357" t="str">
            <v>MSW</v>
          </cell>
          <cell r="D8357">
            <v>7</v>
          </cell>
          <cell r="G8357">
            <v>0.27</v>
          </cell>
          <cell r="J8357">
            <v>25</v>
          </cell>
          <cell r="L8357" t="str">
            <v>RO</v>
          </cell>
        </row>
        <row r="8358">
          <cell r="A8358" t="str">
            <v>MSW</v>
          </cell>
          <cell r="D8358">
            <v>8</v>
          </cell>
          <cell r="G8358">
            <v>0.54</v>
          </cell>
          <cell r="J8358">
            <v>25</v>
          </cell>
          <cell r="L8358" t="str">
            <v>RO</v>
          </cell>
        </row>
        <row r="8359">
          <cell r="A8359" t="str">
            <v>MSW</v>
          </cell>
          <cell r="D8359">
            <v>8</v>
          </cell>
          <cell r="G8359">
            <v>0.18</v>
          </cell>
          <cell r="J8359">
            <v>25</v>
          </cell>
          <cell r="L8359" t="str">
            <v>RO</v>
          </cell>
        </row>
        <row r="8360">
          <cell r="A8360" t="str">
            <v>MSW</v>
          </cell>
          <cell r="D8360">
            <v>8</v>
          </cell>
          <cell r="G8360">
            <v>0.34</v>
          </cell>
          <cell r="J8360">
            <v>25</v>
          </cell>
          <cell r="L8360" t="str">
            <v>RO</v>
          </cell>
        </row>
        <row r="8361">
          <cell r="A8361" t="str">
            <v>MSW</v>
          </cell>
          <cell r="D8361">
            <v>8</v>
          </cell>
          <cell r="G8361">
            <v>0.96</v>
          </cell>
          <cell r="J8361">
            <v>25</v>
          </cell>
          <cell r="L8361" t="str">
            <v>RO</v>
          </cell>
        </row>
        <row r="8362">
          <cell r="A8362" t="str">
            <v>MSW</v>
          </cell>
          <cell r="D8362">
            <v>8</v>
          </cell>
          <cell r="G8362">
            <v>0.2</v>
          </cell>
          <cell r="J8362">
            <v>25</v>
          </cell>
          <cell r="L8362" t="str">
            <v>RO</v>
          </cell>
        </row>
        <row r="8363">
          <cell r="A8363" t="str">
            <v>MSW</v>
          </cell>
          <cell r="D8363">
            <v>8</v>
          </cell>
          <cell r="G8363">
            <v>0.32</v>
          </cell>
          <cell r="J8363">
            <v>25</v>
          </cell>
          <cell r="L8363" t="str">
            <v>RO</v>
          </cell>
        </row>
        <row r="8364">
          <cell r="A8364" t="str">
            <v>MSW</v>
          </cell>
          <cell r="D8364">
            <v>8</v>
          </cell>
          <cell r="G8364">
            <v>1.03</v>
          </cell>
          <cell r="J8364">
            <v>25</v>
          </cell>
          <cell r="L8364" t="str">
            <v>RO</v>
          </cell>
        </row>
        <row r="8365">
          <cell r="A8365" t="str">
            <v>MSW</v>
          </cell>
          <cell r="D8365">
            <v>8</v>
          </cell>
          <cell r="G8365">
            <v>0.67</v>
          </cell>
          <cell r="J8365">
            <v>25</v>
          </cell>
          <cell r="L8365" t="str">
            <v>RO</v>
          </cell>
        </row>
        <row r="8366">
          <cell r="A8366" t="str">
            <v>MSW</v>
          </cell>
          <cell r="D8366">
            <v>9</v>
          </cell>
          <cell r="G8366">
            <v>0.56999999999999995</v>
          </cell>
          <cell r="J8366">
            <v>25</v>
          </cell>
          <cell r="L8366" t="str">
            <v>RO</v>
          </cell>
        </row>
        <row r="8367">
          <cell r="A8367" t="str">
            <v>MSW</v>
          </cell>
          <cell r="D8367">
            <v>9</v>
          </cell>
          <cell r="G8367">
            <v>1.1599999999999999</v>
          </cell>
          <cell r="J8367">
            <v>25</v>
          </cell>
          <cell r="L8367" t="str">
            <v>RO</v>
          </cell>
        </row>
        <row r="8368">
          <cell r="A8368" t="str">
            <v>MSW</v>
          </cell>
          <cell r="D8368">
            <v>1</v>
          </cell>
          <cell r="G8368">
            <v>0.59</v>
          </cell>
          <cell r="J8368">
            <v>25</v>
          </cell>
          <cell r="L8368" t="str">
            <v>RO</v>
          </cell>
        </row>
        <row r="8369">
          <cell r="A8369" t="str">
            <v>MSW</v>
          </cell>
          <cell r="D8369">
            <v>1</v>
          </cell>
          <cell r="G8369">
            <v>2.09</v>
          </cell>
          <cell r="J8369">
            <v>25</v>
          </cell>
          <cell r="L8369" t="str">
            <v>RO</v>
          </cell>
        </row>
        <row r="8370">
          <cell r="A8370" t="str">
            <v>MSW</v>
          </cell>
          <cell r="D8370">
            <v>1</v>
          </cell>
          <cell r="G8370">
            <v>0.65</v>
          </cell>
          <cell r="J8370">
            <v>25</v>
          </cell>
          <cell r="L8370" t="str">
            <v>RO</v>
          </cell>
        </row>
        <row r="8371">
          <cell r="A8371" t="str">
            <v>MSW</v>
          </cell>
          <cell r="D8371">
            <v>1</v>
          </cell>
          <cell r="G8371">
            <v>0.8</v>
          </cell>
          <cell r="J8371">
            <v>25</v>
          </cell>
          <cell r="L8371" t="str">
            <v>RO</v>
          </cell>
        </row>
        <row r="8372">
          <cell r="A8372" t="str">
            <v>MSW</v>
          </cell>
          <cell r="D8372">
            <v>2</v>
          </cell>
          <cell r="G8372">
            <v>0.89</v>
          </cell>
          <cell r="J8372">
            <v>25</v>
          </cell>
          <cell r="L8372" t="str">
            <v>RO</v>
          </cell>
        </row>
        <row r="8373">
          <cell r="A8373" t="str">
            <v>MSW</v>
          </cell>
          <cell r="D8373">
            <v>2</v>
          </cell>
          <cell r="G8373">
            <v>0.78</v>
          </cell>
          <cell r="J8373">
            <v>25</v>
          </cell>
          <cell r="L8373" t="str">
            <v>RO</v>
          </cell>
        </row>
        <row r="8374">
          <cell r="A8374" t="str">
            <v>MSW</v>
          </cell>
          <cell r="D8374">
            <v>2</v>
          </cell>
          <cell r="G8374">
            <v>0.84</v>
          </cell>
          <cell r="J8374">
            <v>25</v>
          </cell>
          <cell r="L8374" t="str">
            <v>RO</v>
          </cell>
        </row>
        <row r="8375">
          <cell r="A8375" t="str">
            <v>MSW</v>
          </cell>
          <cell r="D8375">
            <v>2</v>
          </cell>
          <cell r="G8375">
            <v>0.4</v>
          </cell>
          <cell r="J8375">
            <v>25</v>
          </cell>
          <cell r="L8375" t="str">
            <v>RO</v>
          </cell>
        </row>
        <row r="8376">
          <cell r="A8376" t="str">
            <v>MSW</v>
          </cell>
          <cell r="D8376">
            <v>3</v>
          </cell>
          <cell r="G8376">
            <v>1.21</v>
          </cell>
          <cell r="J8376">
            <v>25</v>
          </cell>
          <cell r="L8376" t="str">
            <v>RO</v>
          </cell>
        </row>
        <row r="8377">
          <cell r="A8377" t="str">
            <v>RCY</v>
          </cell>
          <cell r="D8377">
            <v>3</v>
          </cell>
          <cell r="G8377">
            <v>0.74</v>
          </cell>
          <cell r="J8377">
            <v>25</v>
          </cell>
          <cell r="L8377" t="str">
            <v>RO</v>
          </cell>
        </row>
        <row r="8378">
          <cell r="A8378" t="str">
            <v>MSW</v>
          </cell>
          <cell r="D8378">
            <v>3</v>
          </cell>
          <cell r="G8378">
            <v>1.07</v>
          </cell>
          <cell r="J8378">
            <v>25</v>
          </cell>
          <cell r="L8378" t="str">
            <v>RO</v>
          </cell>
        </row>
        <row r="8379">
          <cell r="A8379" t="str">
            <v>RCY</v>
          </cell>
          <cell r="D8379">
            <v>3</v>
          </cell>
          <cell r="G8379">
            <v>1.75</v>
          </cell>
          <cell r="J8379">
            <v>25</v>
          </cell>
          <cell r="L8379" t="str">
            <v>RO</v>
          </cell>
        </row>
        <row r="8380">
          <cell r="A8380" t="str">
            <v>RCY</v>
          </cell>
          <cell r="D8380">
            <v>4</v>
          </cell>
          <cell r="G8380">
            <v>0.84</v>
          </cell>
          <cell r="J8380">
            <v>25</v>
          </cell>
          <cell r="L8380" t="str">
            <v>RO</v>
          </cell>
        </row>
        <row r="8381">
          <cell r="A8381" t="str">
            <v>RCY</v>
          </cell>
          <cell r="D8381">
            <v>4</v>
          </cell>
          <cell r="G8381">
            <v>0.61</v>
          </cell>
          <cell r="J8381">
            <v>25</v>
          </cell>
          <cell r="L8381" t="str">
            <v>RO</v>
          </cell>
        </row>
        <row r="8382">
          <cell r="A8382" t="str">
            <v>RCY</v>
          </cell>
          <cell r="D8382">
            <v>4</v>
          </cell>
          <cell r="G8382">
            <v>1.05</v>
          </cell>
          <cell r="J8382">
            <v>25</v>
          </cell>
          <cell r="L8382" t="str">
            <v>RO</v>
          </cell>
        </row>
        <row r="8383">
          <cell r="A8383" t="str">
            <v>RCY</v>
          </cell>
          <cell r="D8383">
            <v>4</v>
          </cell>
          <cell r="G8383">
            <v>0.48</v>
          </cell>
          <cell r="J8383">
            <v>25</v>
          </cell>
          <cell r="L8383" t="str">
            <v>RO</v>
          </cell>
        </row>
        <row r="8384">
          <cell r="A8384" t="str">
            <v>RCY</v>
          </cell>
          <cell r="D8384">
            <v>4</v>
          </cell>
          <cell r="G8384">
            <v>0.97</v>
          </cell>
          <cell r="J8384">
            <v>25</v>
          </cell>
          <cell r="L8384" t="str">
            <v>RO</v>
          </cell>
        </row>
        <row r="8385">
          <cell r="A8385" t="str">
            <v>MSW</v>
          </cell>
          <cell r="D8385">
            <v>5</v>
          </cell>
          <cell r="G8385">
            <v>0.92</v>
          </cell>
          <cell r="J8385">
            <v>25</v>
          </cell>
          <cell r="L8385" t="str">
            <v>RO</v>
          </cell>
        </row>
        <row r="8386">
          <cell r="A8386" t="str">
            <v>MSW</v>
          </cell>
          <cell r="D8386">
            <v>5</v>
          </cell>
          <cell r="G8386">
            <v>0.61</v>
          </cell>
          <cell r="J8386">
            <v>25</v>
          </cell>
          <cell r="L8386" t="str">
            <v>RO</v>
          </cell>
        </row>
        <row r="8387">
          <cell r="A8387" t="str">
            <v>MSW</v>
          </cell>
          <cell r="D8387">
            <v>5</v>
          </cell>
          <cell r="G8387">
            <v>1.04</v>
          </cell>
          <cell r="J8387">
            <v>25</v>
          </cell>
          <cell r="L8387" t="str">
            <v>RO</v>
          </cell>
        </row>
        <row r="8388">
          <cell r="A8388" t="str">
            <v>RCY</v>
          </cell>
          <cell r="D8388">
            <v>5</v>
          </cell>
          <cell r="G8388">
            <v>1.0900000000000001</v>
          </cell>
          <cell r="J8388">
            <v>25</v>
          </cell>
          <cell r="L8388" t="str">
            <v>RO</v>
          </cell>
        </row>
        <row r="8389">
          <cell r="A8389" t="str">
            <v>MSW</v>
          </cell>
          <cell r="D8389">
            <v>6</v>
          </cell>
          <cell r="G8389">
            <v>0.53</v>
          </cell>
          <cell r="J8389">
            <v>25</v>
          </cell>
          <cell r="L8389" t="str">
            <v>RO</v>
          </cell>
        </row>
        <row r="8390">
          <cell r="A8390" t="str">
            <v>MSW</v>
          </cell>
          <cell r="D8390">
            <v>6</v>
          </cell>
          <cell r="G8390">
            <v>1.22</v>
          </cell>
          <cell r="J8390">
            <v>25</v>
          </cell>
          <cell r="L8390" t="str">
            <v>RO</v>
          </cell>
        </row>
        <row r="8391">
          <cell r="A8391" t="str">
            <v>MSW</v>
          </cell>
          <cell r="D8391">
            <v>6</v>
          </cell>
          <cell r="G8391">
            <v>0.67</v>
          </cell>
          <cell r="J8391">
            <v>25</v>
          </cell>
          <cell r="L8391" t="str">
            <v>RO</v>
          </cell>
        </row>
        <row r="8392">
          <cell r="A8392" t="str">
            <v>RCY</v>
          </cell>
          <cell r="D8392">
            <v>6</v>
          </cell>
          <cell r="G8392">
            <v>1.81</v>
          </cell>
          <cell r="J8392">
            <v>25</v>
          </cell>
          <cell r="L8392" t="str">
            <v>RO</v>
          </cell>
        </row>
        <row r="8393">
          <cell r="A8393" t="str">
            <v>RCY</v>
          </cell>
          <cell r="D8393">
            <v>7</v>
          </cell>
          <cell r="G8393">
            <v>1.44</v>
          </cell>
          <cell r="J8393">
            <v>25</v>
          </cell>
          <cell r="L8393" t="str">
            <v>RO</v>
          </cell>
        </row>
        <row r="8394">
          <cell r="A8394" t="str">
            <v>RCY</v>
          </cell>
          <cell r="D8394">
            <v>7</v>
          </cell>
          <cell r="G8394">
            <v>3.51</v>
          </cell>
          <cell r="J8394">
            <v>25</v>
          </cell>
          <cell r="L8394" t="str">
            <v>RO</v>
          </cell>
        </row>
        <row r="8395">
          <cell r="A8395" t="str">
            <v>MSW</v>
          </cell>
          <cell r="D8395">
            <v>7</v>
          </cell>
          <cell r="G8395">
            <v>2.61</v>
          </cell>
          <cell r="J8395">
            <v>25</v>
          </cell>
          <cell r="L8395" t="str">
            <v>RO</v>
          </cell>
        </row>
        <row r="8396">
          <cell r="A8396" t="str">
            <v>MSW</v>
          </cell>
          <cell r="D8396">
            <v>7</v>
          </cell>
          <cell r="G8396">
            <v>1.38</v>
          </cell>
          <cell r="J8396">
            <v>25</v>
          </cell>
          <cell r="L8396" t="str">
            <v>RO</v>
          </cell>
        </row>
        <row r="8397">
          <cell r="A8397" t="str">
            <v>MSW</v>
          </cell>
          <cell r="D8397">
            <v>7</v>
          </cell>
          <cell r="G8397">
            <v>1.65</v>
          </cell>
          <cell r="J8397">
            <v>25</v>
          </cell>
          <cell r="L8397" t="str">
            <v>RO</v>
          </cell>
        </row>
        <row r="8398">
          <cell r="A8398" t="str">
            <v>MSW</v>
          </cell>
          <cell r="D8398">
            <v>7</v>
          </cell>
          <cell r="G8398">
            <v>1.96</v>
          </cell>
          <cell r="J8398">
            <v>25</v>
          </cell>
          <cell r="L8398" t="str">
            <v>RO</v>
          </cell>
        </row>
        <row r="8399">
          <cell r="A8399" t="str">
            <v>MSW</v>
          </cell>
          <cell r="D8399">
            <v>8</v>
          </cell>
          <cell r="G8399">
            <v>1.07</v>
          </cell>
          <cell r="J8399">
            <v>25</v>
          </cell>
          <cell r="L8399" t="str">
            <v>RO</v>
          </cell>
        </row>
        <row r="8400">
          <cell r="A8400" t="str">
            <v>RCY</v>
          </cell>
          <cell r="D8400">
            <v>8</v>
          </cell>
          <cell r="G8400">
            <v>0.53</v>
          </cell>
          <cell r="J8400">
            <v>25</v>
          </cell>
          <cell r="L8400" t="str">
            <v>RO</v>
          </cell>
        </row>
        <row r="8401">
          <cell r="A8401" t="str">
            <v>RCY</v>
          </cell>
          <cell r="D8401">
            <v>8</v>
          </cell>
          <cell r="G8401">
            <v>0.18</v>
          </cell>
          <cell r="J8401">
            <v>25</v>
          </cell>
          <cell r="L8401" t="str">
            <v>RO</v>
          </cell>
        </row>
        <row r="8402">
          <cell r="A8402" t="str">
            <v>RCY</v>
          </cell>
          <cell r="D8402">
            <v>8</v>
          </cell>
          <cell r="G8402">
            <v>0.91</v>
          </cell>
          <cell r="J8402">
            <v>25</v>
          </cell>
          <cell r="L8402" t="str">
            <v>RO</v>
          </cell>
        </row>
        <row r="8403">
          <cell r="A8403" t="str">
            <v>MSW</v>
          </cell>
          <cell r="D8403">
            <v>8</v>
          </cell>
          <cell r="G8403">
            <v>0.67</v>
          </cell>
          <cell r="J8403">
            <v>25</v>
          </cell>
          <cell r="L8403" t="str">
            <v>RO</v>
          </cell>
        </row>
        <row r="8404">
          <cell r="A8404" t="str">
            <v>RCY</v>
          </cell>
          <cell r="D8404">
            <v>9</v>
          </cell>
          <cell r="G8404">
            <v>0.57999999999999996</v>
          </cell>
          <cell r="J8404">
            <v>25</v>
          </cell>
          <cell r="L8404" t="str">
            <v>RO</v>
          </cell>
        </row>
        <row r="8405">
          <cell r="A8405" t="str">
            <v>MSW</v>
          </cell>
          <cell r="D8405">
            <v>9</v>
          </cell>
          <cell r="G8405">
            <v>0.49</v>
          </cell>
          <cell r="J8405">
            <v>25</v>
          </cell>
          <cell r="L8405" t="str">
            <v>RO</v>
          </cell>
        </row>
        <row r="8406">
          <cell r="A8406" t="str">
            <v>MSW</v>
          </cell>
          <cell r="D8406">
            <v>9</v>
          </cell>
          <cell r="G8406">
            <v>0.87</v>
          </cell>
          <cell r="J8406">
            <v>25</v>
          </cell>
          <cell r="L8406" t="str">
            <v>RO</v>
          </cell>
        </row>
        <row r="8407">
          <cell r="A8407" t="str">
            <v>RCY</v>
          </cell>
          <cell r="D8407">
            <v>9</v>
          </cell>
          <cell r="G8407">
            <v>1.01</v>
          </cell>
          <cell r="J8407">
            <v>25</v>
          </cell>
          <cell r="L8407" t="str">
            <v>RO</v>
          </cell>
        </row>
        <row r="8408">
          <cell r="A8408" t="str">
            <v>MSW</v>
          </cell>
          <cell r="D8408">
            <v>9</v>
          </cell>
          <cell r="G8408">
            <v>0.52</v>
          </cell>
          <cell r="J8408">
            <v>25</v>
          </cell>
          <cell r="L8408" t="str">
            <v>RO</v>
          </cell>
        </row>
        <row r="8409">
          <cell r="A8409" t="str">
            <v>RCY</v>
          </cell>
          <cell r="D8409">
            <v>10</v>
          </cell>
          <cell r="G8409">
            <v>0.45</v>
          </cell>
          <cell r="J8409">
            <v>25</v>
          </cell>
          <cell r="L8409" t="str">
            <v>RO</v>
          </cell>
        </row>
        <row r="8410">
          <cell r="A8410" t="str">
            <v>MSW</v>
          </cell>
          <cell r="D8410">
            <v>10</v>
          </cell>
          <cell r="G8410">
            <v>0.51</v>
          </cell>
          <cell r="J8410">
            <v>25</v>
          </cell>
          <cell r="L8410" t="str">
            <v>RO</v>
          </cell>
        </row>
        <row r="8411">
          <cell r="A8411" t="str">
            <v>MSW</v>
          </cell>
          <cell r="D8411">
            <v>10</v>
          </cell>
          <cell r="G8411">
            <v>0.45</v>
          </cell>
          <cell r="J8411">
            <v>25</v>
          </cell>
          <cell r="L8411" t="str">
            <v>RO</v>
          </cell>
        </row>
        <row r="8412">
          <cell r="A8412" t="str">
            <v>MSW</v>
          </cell>
          <cell r="D8412">
            <v>10</v>
          </cell>
          <cell r="G8412">
            <v>0.67</v>
          </cell>
          <cell r="J8412">
            <v>25</v>
          </cell>
          <cell r="L8412" t="str">
            <v>RO</v>
          </cell>
        </row>
        <row r="8413">
          <cell r="A8413" t="str">
            <v>RCY</v>
          </cell>
          <cell r="D8413">
            <v>11</v>
          </cell>
          <cell r="G8413">
            <v>0.87</v>
          </cell>
          <cell r="J8413">
            <v>25</v>
          </cell>
          <cell r="L8413" t="str">
            <v>RO</v>
          </cell>
        </row>
        <row r="8414">
          <cell r="A8414" t="str">
            <v>RCY</v>
          </cell>
          <cell r="D8414">
            <v>11</v>
          </cell>
          <cell r="G8414">
            <v>0.69</v>
          </cell>
          <cell r="J8414">
            <v>25</v>
          </cell>
          <cell r="L8414" t="str">
            <v>RO</v>
          </cell>
        </row>
        <row r="8415">
          <cell r="A8415" t="str">
            <v>RCY</v>
          </cell>
          <cell r="D8415">
            <v>11</v>
          </cell>
          <cell r="G8415">
            <v>0.72</v>
          </cell>
          <cell r="J8415">
            <v>25</v>
          </cell>
          <cell r="L8415" t="str">
            <v>RO</v>
          </cell>
        </row>
        <row r="8416">
          <cell r="A8416" t="str">
            <v>MSW</v>
          </cell>
          <cell r="D8416">
            <v>11</v>
          </cell>
          <cell r="G8416">
            <v>0.56000000000000005</v>
          </cell>
          <cell r="J8416">
            <v>25</v>
          </cell>
          <cell r="L8416" t="str">
            <v>RO</v>
          </cell>
        </row>
        <row r="8417">
          <cell r="A8417" t="str">
            <v>MSW</v>
          </cell>
          <cell r="D8417">
            <v>12</v>
          </cell>
          <cell r="G8417">
            <v>0.28000000000000003</v>
          </cell>
          <cell r="J8417">
            <v>25</v>
          </cell>
          <cell r="L8417" t="str">
            <v>RO</v>
          </cell>
        </row>
        <row r="8418">
          <cell r="A8418" t="str">
            <v>MSW</v>
          </cell>
          <cell r="D8418">
            <v>12</v>
          </cell>
          <cell r="G8418">
            <v>0.59</v>
          </cell>
          <cell r="J8418">
            <v>25</v>
          </cell>
          <cell r="L8418" t="str">
            <v>RO</v>
          </cell>
        </row>
        <row r="8419">
          <cell r="A8419" t="str">
            <v>MSW</v>
          </cell>
          <cell r="D8419">
            <v>12</v>
          </cell>
          <cell r="G8419">
            <v>0.85</v>
          </cell>
          <cell r="J8419">
            <v>25</v>
          </cell>
          <cell r="L8419" t="str">
            <v>RO</v>
          </cell>
        </row>
        <row r="8420">
          <cell r="A8420" t="str">
            <v>MSW</v>
          </cell>
          <cell r="D8420">
            <v>12</v>
          </cell>
          <cell r="G8420">
            <v>0.93</v>
          </cell>
          <cell r="J8420">
            <v>25</v>
          </cell>
          <cell r="L8420" t="str">
            <v>RO</v>
          </cell>
        </row>
        <row r="8421">
          <cell r="A8421" t="str">
            <v>MSW</v>
          </cell>
          <cell r="D8421">
            <v>12</v>
          </cell>
          <cell r="G8421">
            <v>0.48</v>
          </cell>
          <cell r="J8421">
            <v>25</v>
          </cell>
          <cell r="L8421" t="str">
            <v>RO</v>
          </cell>
        </row>
        <row r="8422">
          <cell r="A8422" t="str">
            <v>RCY</v>
          </cell>
          <cell r="D8422">
            <v>1</v>
          </cell>
          <cell r="G8422">
            <v>0.15</v>
          </cell>
          <cell r="J8422" t="str">
            <v>7B</v>
          </cell>
          <cell r="L8422" t="str">
            <v>IR</v>
          </cell>
        </row>
        <row r="8423">
          <cell r="A8423" t="str">
            <v>RCY</v>
          </cell>
          <cell r="D8423">
            <v>1</v>
          </cell>
          <cell r="G8423">
            <v>0.44</v>
          </cell>
          <cell r="J8423" t="str">
            <v>7B</v>
          </cell>
          <cell r="L8423" t="str">
            <v>IR</v>
          </cell>
        </row>
        <row r="8424">
          <cell r="A8424" t="str">
            <v>MSW</v>
          </cell>
          <cell r="D8424">
            <v>1</v>
          </cell>
          <cell r="G8424">
            <v>5.49</v>
          </cell>
          <cell r="J8424">
            <v>25</v>
          </cell>
          <cell r="L8424" t="str">
            <v>RO</v>
          </cell>
        </row>
        <row r="8425">
          <cell r="A8425" t="str">
            <v>MSW</v>
          </cell>
          <cell r="D8425">
            <v>1</v>
          </cell>
          <cell r="G8425">
            <v>5.35</v>
          </cell>
          <cell r="J8425">
            <v>25</v>
          </cell>
          <cell r="L8425" t="str">
            <v>RO</v>
          </cell>
        </row>
        <row r="8426">
          <cell r="A8426" t="str">
            <v>MSW</v>
          </cell>
          <cell r="D8426">
            <v>1</v>
          </cell>
          <cell r="G8426">
            <v>4.72</v>
          </cell>
          <cell r="J8426">
            <v>25</v>
          </cell>
          <cell r="L8426" t="str">
            <v>RO</v>
          </cell>
        </row>
        <row r="8427">
          <cell r="A8427" t="str">
            <v>MSW</v>
          </cell>
          <cell r="D8427">
            <v>1</v>
          </cell>
          <cell r="G8427">
            <v>1.99</v>
          </cell>
          <cell r="J8427">
            <v>25</v>
          </cell>
          <cell r="L8427" t="str">
            <v>RO</v>
          </cell>
        </row>
        <row r="8428">
          <cell r="A8428" t="str">
            <v>MSW</v>
          </cell>
          <cell r="D8428">
            <v>1</v>
          </cell>
          <cell r="G8428">
            <v>2.4900000000000002</v>
          </cell>
          <cell r="J8428">
            <v>25</v>
          </cell>
          <cell r="L8428" t="str">
            <v>RO</v>
          </cell>
        </row>
        <row r="8429">
          <cell r="A8429" t="str">
            <v>MSW</v>
          </cell>
          <cell r="D8429">
            <v>1</v>
          </cell>
          <cell r="G8429">
            <v>1.7</v>
          </cell>
          <cell r="J8429">
            <v>25</v>
          </cell>
          <cell r="L8429" t="str">
            <v>RO</v>
          </cell>
        </row>
        <row r="8430">
          <cell r="A8430" t="str">
            <v>MSW</v>
          </cell>
          <cell r="D8430">
            <v>2</v>
          </cell>
          <cell r="G8430">
            <v>4.08</v>
          </cell>
          <cell r="J8430">
            <v>25</v>
          </cell>
          <cell r="L8430" t="str">
            <v>RO</v>
          </cell>
        </row>
        <row r="8431">
          <cell r="A8431" t="str">
            <v>MSW</v>
          </cell>
          <cell r="D8431">
            <v>2</v>
          </cell>
          <cell r="G8431">
            <v>2.63</v>
          </cell>
          <cell r="J8431">
            <v>25</v>
          </cell>
          <cell r="L8431" t="str">
            <v>RO</v>
          </cell>
        </row>
        <row r="8432">
          <cell r="A8432" t="str">
            <v>MSW</v>
          </cell>
          <cell r="D8432">
            <v>2</v>
          </cell>
          <cell r="G8432">
            <v>1.36</v>
          </cell>
          <cell r="J8432">
            <v>25</v>
          </cell>
          <cell r="L8432" t="str">
            <v>RO</v>
          </cell>
        </row>
        <row r="8433">
          <cell r="A8433" t="str">
            <v>MSW</v>
          </cell>
          <cell r="D8433">
            <v>2</v>
          </cell>
          <cell r="G8433">
            <v>6.81</v>
          </cell>
          <cell r="J8433">
            <v>25</v>
          </cell>
          <cell r="L8433" t="str">
            <v>RO</v>
          </cell>
        </row>
        <row r="8434">
          <cell r="A8434" t="str">
            <v>MSW</v>
          </cell>
          <cell r="D8434">
            <v>3</v>
          </cell>
          <cell r="G8434">
            <v>3.2</v>
          </cell>
          <cell r="J8434">
            <v>25</v>
          </cell>
          <cell r="L8434" t="str">
            <v>RO</v>
          </cell>
        </row>
        <row r="8435">
          <cell r="A8435" t="str">
            <v>MSW</v>
          </cell>
          <cell r="D8435">
            <v>3</v>
          </cell>
          <cell r="G8435">
            <v>2.62</v>
          </cell>
          <cell r="J8435">
            <v>25</v>
          </cell>
          <cell r="L8435" t="str">
            <v>RO</v>
          </cell>
        </row>
        <row r="8436">
          <cell r="A8436" t="str">
            <v>MSW</v>
          </cell>
          <cell r="D8436">
            <v>3</v>
          </cell>
          <cell r="G8436">
            <v>3</v>
          </cell>
          <cell r="J8436">
            <v>25</v>
          </cell>
          <cell r="L8436" t="str">
            <v>RO</v>
          </cell>
        </row>
        <row r="8437">
          <cell r="A8437" t="str">
            <v>MSW</v>
          </cell>
          <cell r="D8437">
            <v>3</v>
          </cell>
          <cell r="G8437">
            <v>2.08</v>
          </cell>
          <cell r="J8437">
            <v>25</v>
          </cell>
          <cell r="L8437" t="str">
            <v>RO</v>
          </cell>
        </row>
        <row r="8438">
          <cell r="A8438" t="str">
            <v>MSW</v>
          </cell>
          <cell r="D8438">
            <v>3</v>
          </cell>
          <cell r="G8438">
            <v>5.39</v>
          </cell>
          <cell r="J8438">
            <v>25</v>
          </cell>
          <cell r="L8438" t="str">
            <v>RO</v>
          </cell>
        </row>
        <row r="8439">
          <cell r="A8439" t="str">
            <v>MSW</v>
          </cell>
          <cell r="D8439">
            <v>3</v>
          </cell>
          <cell r="G8439">
            <v>3.69</v>
          </cell>
          <cell r="J8439">
            <v>25</v>
          </cell>
          <cell r="L8439" t="str">
            <v>RO</v>
          </cell>
        </row>
        <row r="8440">
          <cell r="A8440" t="str">
            <v>MSW</v>
          </cell>
          <cell r="D8440">
            <v>3</v>
          </cell>
          <cell r="G8440">
            <v>1.96</v>
          </cell>
          <cell r="J8440">
            <v>25</v>
          </cell>
          <cell r="L8440" t="str">
            <v>RO</v>
          </cell>
        </row>
        <row r="8441">
          <cell r="A8441" t="str">
            <v>MSW</v>
          </cell>
          <cell r="D8441">
            <v>4</v>
          </cell>
          <cell r="G8441">
            <v>2.7</v>
          </cell>
          <cell r="J8441">
            <v>25</v>
          </cell>
          <cell r="L8441" t="str">
            <v>RO</v>
          </cell>
        </row>
        <row r="8442">
          <cell r="A8442" t="str">
            <v>MSW</v>
          </cell>
          <cell r="D8442">
            <v>4</v>
          </cell>
          <cell r="G8442">
            <v>1.75</v>
          </cell>
          <cell r="J8442">
            <v>25</v>
          </cell>
          <cell r="L8442" t="str">
            <v>RO</v>
          </cell>
        </row>
        <row r="8443">
          <cell r="A8443" t="str">
            <v>MSW</v>
          </cell>
          <cell r="D8443">
            <v>4</v>
          </cell>
          <cell r="G8443">
            <v>6.33</v>
          </cell>
          <cell r="J8443">
            <v>25</v>
          </cell>
          <cell r="L8443" t="str">
            <v>RO</v>
          </cell>
        </row>
        <row r="8444">
          <cell r="A8444" t="str">
            <v>MSW</v>
          </cell>
          <cell r="D8444">
            <v>4</v>
          </cell>
          <cell r="G8444">
            <v>4.54</v>
          </cell>
          <cell r="J8444">
            <v>25</v>
          </cell>
          <cell r="L8444" t="str">
            <v>RO</v>
          </cell>
        </row>
        <row r="8445">
          <cell r="A8445" t="str">
            <v>MSW</v>
          </cell>
          <cell r="D8445">
            <v>4</v>
          </cell>
          <cell r="G8445">
            <v>1.34</v>
          </cell>
          <cell r="J8445">
            <v>25</v>
          </cell>
          <cell r="L8445" t="str">
            <v>RO</v>
          </cell>
        </row>
        <row r="8446">
          <cell r="A8446" t="str">
            <v>MSW</v>
          </cell>
          <cell r="D8446">
            <v>5</v>
          </cell>
          <cell r="G8446">
            <v>3.29</v>
          </cell>
          <cell r="J8446">
            <v>25</v>
          </cell>
          <cell r="L8446" t="str">
            <v>RO</v>
          </cell>
        </row>
        <row r="8447">
          <cell r="A8447" t="str">
            <v>MSW</v>
          </cell>
          <cell r="D8447">
            <v>5</v>
          </cell>
          <cell r="G8447">
            <v>1.61</v>
          </cell>
          <cell r="J8447">
            <v>25</v>
          </cell>
          <cell r="L8447" t="str">
            <v>RO</v>
          </cell>
        </row>
        <row r="8448">
          <cell r="A8448" t="str">
            <v>MSW</v>
          </cell>
          <cell r="D8448">
            <v>5</v>
          </cell>
          <cell r="G8448">
            <v>4.71</v>
          </cell>
          <cell r="J8448">
            <v>25</v>
          </cell>
          <cell r="L8448" t="str">
            <v>RO</v>
          </cell>
        </row>
        <row r="8449">
          <cell r="A8449" t="str">
            <v>MSW</v>
          </cell>
          <cell r="D8449">
            <v>5</v>
          </cell>
          <cell r="G8449">
            <v>1.87</v>
          </cell>
          <cell r="J8449">
            <v>25</v>
          </cell>
          <cell r="L8449" t="str">
            <v>RO</v>
          </cell>
        </row>
        <row r="8450">
          <cell r="A8450" t="str">
            <v>RCY</v>
          </cell>
          <cell r="D8450">
            <v>1</v>
          </cell>
          <cell r="G8450">
            <v>6.81</v>
          </cell>
          <cell r="J8450">
            <v>72</v>
          </cell>
          <cell r="L8450" t="str">
            <v>IR</v>
          </cell>
        </row>
        <row r="8451">
          <cell r="A8451" t="str">
            <v>RCY</v>
          </cell>
          <cell r="D8451">
            <v>1</v>
          </cell>
          <cell r="G8451">
            <v>4.1900000000000004</v>
          </cell>
          <cell r="J8451" t="str">
            <v>7B</v>
          </cell>
          <cell r="L8451" t="str">
            <v>IR</v>
          </cell>
        </row>
        <row r="8452">
          <cell r="A8452" t="str">
            <v>RCY</v>
          </cell>
          <cell r="D8452">
            <v>1</v>
          </cell>
          <cell r="G8452">
            <v>1.35</v>
          </cell>
          <cell r="J8452" t="str">
            <v>7B</v>
          </cell>
          <cell r="L8452" t="str">
            <v>IR</v>
          </cell>
        </row>
        <row r="8453">
          <cell r="A8453" t="str">
            <v>RCY</v>
          </cell>
          <cell r="D8453">
            <v>1</v>
          </cell>
          <cell r="G8453">
            <v>2.16</v>
          </cell>
          <cell r="J8453" t="str">
            <v>7B</v>
          </cell>
          <cell r="L8453" t="str">
            <v>IR</v>
          </cell>
        </row>
        <row r="8454">
          <cell r="A8454" t="str">
            <v>RCY</v>
          </cell>
          <cell r="D8454">
            <v>2</v>
          </cell>
          <cell r="G8454">
            <v>3.36</v>
          </cell>
          <cell r="J8454" t="str">
            <v>7B</v>
          </cell>
          <cell r="L8454" t="str">
            <v>IR</v>
          </cell>
        </row>
        <row r="8455">
          <cell r="A8455" t="str">
            <v>RCY</v>
          </cell>
          <cell r="D8455">
            <v>3</v>
          </cell>
          <cell r="G8455">
            <v>3.64</v>
          </cell>
          <cell r="J8455" t="str">
            <v>7B</v>
          </cell>
          <cell r="L8455" t="str">
            <v>IR</v>
          </cell>
        </row>
        <row r="8456">
          <cell r="A8456" t="str">
            <v>RCY</v>
          </cell>
          <cell r="D8456">
            <v>3</v>
          </cell>
          <cell r="G8456">
            <v>1.48</v>
          </cell>
          <cell r="J8456" t="str">
            <v>7B</v>
          </cell>
          <cell r="L8456" t="str">
            <v>IR</v>
          </cell>
        </row>
        <row r="8457">
          <cell r="A8457" t="str">
            <v>RCY</v>
          </cell>
          <cell r="D8457">
            <v>3</v>
          </cell>
          <cell r="G8457">
            <v>1.45</v>
          </cell>
          <cell r="J8457">
            <v>72</v>
          </cell>
          <cell r="L8457" t="str">
            <v>IR</v>
          </cell>
        </row>
        <row r="8458">
          <cell r="A8458" t="str">
            <v>RCY</v>
          </cell>
          <cell r="D8458">
            <v>5</v>
          </cell>
          <cell r="G8458">
            <v>1.18</v>
          </cell>
          <cell r="J8458">
            <v>72</v>
          </cell>
          <cell r="L8458" t="str">
            <v>IR</v>
          </cell>
        </row>
        <row r="8459">
          <cell r="A8459" t="str">
            <v>RCY</v>
          </cell>
          <cell r="D8459">
            <v>6</v>
          </cell>
          <cell r="G8459">
            <v>3.91</v>
          </cell>
          <cell r="J8459">
            <v>72</v>
          </cell>
          <cell r="L8459" t="str">
            <v>IR</v>
          </cell>
        </row>
        <row r="8460">
          <cell r="A8460" t="str">
            <v>RCY</v>
          </cell>
          <cell r="D8460">
            <v>6</v>
          </cell>
          <cell r="G8460">
            <v>10.07</v>
          </cell>
          <cell r="J8460">
            <v>72</v>
          </cell>
          <cell r="L8460" t="str">
            <v>IR</v>
          </cell>
        </row>
        <row r="8461">
          <cell r="A8461" t="str">
            <v>RCY</v>
          </cell>
          <cell r="D8461">
            <v>6</v>
          </cell>
          <cell r="G8461">
            <v>2.5499999999999998</v>
          </cell>
          <cell r="J8461">
            <v>72</v>
          </cell>
          <cell r="L8461" t="str">
            <v>IR</v>
          </cell>
        </row>
        <row r="8462">
          <cell r="A8462" t="str">
            <v>RCY</v>
          </cell>
          <cell r="D8462">
            <v>6</v>
          </cell>
          <cell r="G8462">
            <v>3.6</v>
          </cell>
          <cell r="J8462">
            <v>72</v>
          </cell>
          <cell r="L8462" t="str">
            <v>IR</v>
          </cell>
        </row>
        <row r="8463">
          <cell r="A8463" t="str">
            <v>RCY</v>
          </cell>
          <cell r="D8463">
            <v>7</v>
          </cell>
          <cell r="G8463">
            <v>3.73</v>
          </cell>
          <cell r="J8463">
            <v>72</v>
          </cell>
          <cell r="L8463" t="str">
            <v>IR</v>
          </cell>
        </row>
        <row r="8464">
          <cell r="A8464" t="str">
            <v>RCY</v>
          </cell>
          <cell r="D8464">
            <v>7</v>
          </cell>
          <cell r="G8464">
            <v>3.01</v>
          </cell>
          <cell r="J8464">
            <v>72</v>
          </cell>
          <cell r="L8464" t="str">
            <v>IR</v>
          </cell>
        </row>
        <row r="8465">
          <cell r="A8465" t="str">
            <v>RCY</v>
          </cell>
          <cell r="D8465">
            <v>8</v>
          </cell>
          <cell r="G8465">
            <v>2.02</v>
          </cell>
          <cell r="J8465">
            <v>72</v>
          </cell>
          <cell r="L8465" t="str">
            <v>IR</v>
          </cell>
        </row>
        <row r="8466">
          <cell r="A8466" t="str">
            <v>RCY</v>
          </cell>
          <cell r="D8466">
            <v>9</v>
          </cell>
          <cell r="G8466">
            <v>2.74</v>
          </cell>
          <cell r="J8466">
            <v>72</v>
          </cell>
          <cell r="L8466" t="str">
            <v>IR</v>
          </cell>
        </row>
        <row r="8467">
          <cell r="A8467" t="str">
            <v>RCY</v>
          </cell>
          <cell r="D8467">
            <v>10</v>
          </cell>
          <cell r="G8467">
            <v>2.2799999999999998</v>
          </cell>
          <cell r="J8467">
            <v>72</v>
          </cell>
          <cell r="L8467" t="str">
            <v>IR</v>
          </cell>
        </row>
        <row r="8468">
          <cell r="A8468" t="str">
            <v>RCY</v>
          </cell>
          <cell r="D8468">
            <v>11</v>
          </cell>
          <cell r="G8468">
            <v>3.84</v>
          </cell>
          <cell r="J8468">
            <v>72</v>
          </cell>
          <cell r="L8468" t="str">
            <v>IR</v>
          </cell>
        </row>
        <row r="8469">
          <cell r="A8469" t="str">
            <v>RCY</v>
          </cell>
          <cell r="D8469">
            <v>12</v>
          </cell>
          <cell r="G8469">
            <v>5.64</v>
          </cell>
          <cell r="J8469">
            <v>72</v>
          </cell>
          <cell r="L8469" t="str">
            <v>IR</v>
          </cell>
        </row>
        <row r="8470">
          <cell r="A8470" t="str">
            <v>RCY</v>
          </cell>
          <cell r="D8470">
            <v>5</v>
          </cell>
          <cell r="G8470">
            <v>7.1</v>
          </cell>
          <cell r="J8470">
            <v>25</v>
          </cell>
          <cell r="L8470" t="str">
            <v>RO</v>
          </cell>
        </row>
        <row r="8471">
          <cell r="A8471" t="str">
            <v>MSW</v>
          </cell>
          <cell r="D8471">
            <v>7</v>
          </cell>
          <cell r="G8471">
            <v>1.94</v>
          </cell>
          <cell r="J8471">
            <v>25</v>
          </cell>
          <cell r="L8471" t="str">
            <v>RO</v>
          </cell>
        </row>
        <row r="8472">
          <cell r="A8472" t="str">
            <v>RCY</v>
          </cell>
          <cell r="D8472">
            <v>9</v>
          </cell>
          <cell r="G8472">
            <v>4.0599999999999996</v>
          </cell>
          <cell r="J8472">
            <v>25</v>
          </cell>
          <cell r="L8472" t="str">
            <v>RO</v>
          </cell>
        </row>
        <row r="8473">
          <cell r="A8473" t="str">
            <v>MSW</v>
          </cell>
          <cell r="D8473">
            <v>1</v>
          </cell>
          <cell r="G8473">
            <v>3.41</v>
          </cell>
          <cell r="J8473">
            <v>25</v>
          </cell>
          <cell r="L8473" t="str">
            <v>RO</v>
          </cell>
        </row>
        <row r="8474">
          <cell r="A8474" t="str">
            <v>RCY</v>
          </cell>
          <cell r="D8474">
            <v>1</v>
          </cell>
          <cell r="G8474">
            <v>3.68</v>
          </cell>
          <cell r="J8474">
            <v>25</v>
          </cell>
          <cell r="L8474" t="str">
            <v>RO</v>
          </cell>
        </row>
        <row r="8475">
          <cell r="A8475" t="str">
            <v>RCY</v>
          </cell>
          <cell r="D8475">
            <v>1</v>
          </cell>
          <cell r="G8475">
            <v>3.27</v>
          </cell>
          <cell r="J8475">
            <v>25</v>
          </cell>
          <cell r="L8475" t="str">
            <v>RO</v>
          </cell>
        </row>
        <row r="8476">
          <cell r="A8476" t="str">
            <v>MSW</v>
          </cell>
          <cell r="D8476">
            <v>1</v>
          </cell>
          <cell r="G8476">
            <v>3.18</v>
          </cell>
          <cell r="J8476">
            <v>25</v>
          </cell>
          <cell r="L8476" t="str">
            <v>RO</v>
          </cell>
        </row>
        <row r="8477">
          <cell r="A8477" t="str">
            <v>MSW</v>
          </cell>
          <cell r="D8477">
            <v>1</v>
          </cell>
          <cell r="G8477">
            <v>3.6</v>
          </cell>
          <cell r="J8477">
            <v>25</v>
          </cell>
          <cell r="L8477" t="str">
            <v>RO</v>
          </cell>
        </row>
        <row r="8478">
          <cell r="A8478" t="str">
            <v>MSW</v>
          </cell>
          <cell r="D8478">
            <v>1</v>
          </cell>
          <cell r="G8478">
            <v>3.22</v>
          </cell>
          <cell r="J8478">
            <v>25</v>
          </cell>
          <cell r="L8478" t="str">
            <v>RO</v>
          </cell>
        </row>
        <row r="8479">
          <cell r="A8479" t="str">
            <v>RCY</v>
          </cell>
          <cell r="D8479">
            <v>1</v>
          </cell>
          <cell r="G8479">
            <v>2.76</v>
          </cell>
          <cell r="J8479">
            <v>25</v>
          </cell>
          <cell r="L8479" t="str">
            <v>RO</v>
          </cell>
        </row>
        <row r="8480">
          <cell r="A8480" t="str">
            <v>MSW</v>
          </cell>
          <cell r="D8480">
            <v>1</v>
          </cell>
          <cell r="G8480">
            <v>2.09</v>
          </cell>
          <cell r="J8480">
            <v>25</v>
          </cell>
          <cell r="L8480" t="str">
            <v>RO</v>
          </cell>
        </row>
        <row r="8481">
          <cell r="A8481" t="str">
            <v>MSW</v>
          </cell>
          <cell r="D8481">
            <v>1</v>
          </cell>
          <cell r="G8481">
            <v>2.04</v>
          </cell>
          <cell r="J8481">
            <v>25</v>
          </cell>
          <cell r="L8481" t="str">
            <v>RO</v>
          </cell>
        </row>
        <row r="8482">
          <cell r="A8482" t="str">
            <v>RCY</v>
          </cell>
          <cell r="D8482">
            <v>1</v>
          </cell>
          <cell r="G8482">
            <v>2.13</v>
          </cell>
          <cell r="J8482">
            <v>25</v>
          </cell>
          <cell r="L8482" t="str">
            <v>RO</v>
          </cell>
        </row>
        <row r="8483">
          <cell r="A8483" t="str">
            <v>RCY</v>
          </cell>
          <cell r="D8483">
            <v>1</v>
          </cell>
          <cell r="G8483">
            <v>0.1</v>
          </cell>
          <cell r="J8483">
            <v>25</v>
          </cell>
          <cell r="L8483" t="str">
            <v>RO</v>
          </cell>
        </row>
        <row r="8484">
          <cell r="A8484" t="str">
            <v>RCY</v>
          </cell>
          <cell r="D8484">
            <v>1</v>
          </cell>
          <cell r="G8484">
            <v>4.3600000000000003</v>
          </cell>
          <cell r="J8484">
            <v>72</v>
          </cell>
          <cell r="L8484" t="str">
            <v>IR</v>
          </cell>
        </row>
        <row r="8485">
          <cell r="A8485" t="str">
            <v>RCY</v>
          </cell>
          <cell r="D8485">
            <v>1</v>
          </cell>
          <cell r="G8485">
            <v>4.76</v>
          </cell>
          <cell r="J8485">
            <v>72</v>
          </cell>
          <cell r="L8485" t="str">
            <v>IR</v>
          </cell>
        </row>
        <row r="8486">
          <cell r="A8486" t="str">
            <v>RCY</v>
          </cell>
          <cell r="D8486">
            <v>2</v>
          </cell>
          <cell r="G8486">
            <v>7.23</v>
          </cell>
          <cell r="J8486">
            <v>72</v>
          </cell>
          <cell r="L8486" t="str">
            <v>IR</v>
          </cell>
        </row>
        <row r="8487">
          <cell r="A8487" t="str">
            <v>RCY</v>
          </cell>
          <cell r="D8487">
            <v>1</v>
          </cell>
          <cell r="G8487">
            <v>1.03</v>
          </cell>
          <cell r="J8487">
            <v>72</v>
          </cell>
          <cell r="L8487" t="str">
            <v>IR</v>
          </cell>
        </row>
        <row r="8488">
          <cell r="A8488" t="str">
            <v>MSW</v>
          </cell>
          <cell r="D8488">
            <v>1</v>
          </cell>
          <cell r="G8488">
            <v>1.17</v>
          </cell>
          <cell r="J8488">
            <v>25</v>
          </cell>
          <cell r="L8488" t="str">
            <v>RO</v>
          </cell>
        </row>
        <row r="8489">
          <cell r="A8489" t="str">
            <v>RCY</v>
          </cell>
          <cell r="D8489">
            <v>2</v>
          </cell>
          <cell r="G8489">
            <v>1.92</v>
          </cell>
          <cell r="J8489">
            <v>25</v>
          </cell>
          <cell r="L8489" t="str">
            <v>RO</v>
          </cell>
        </row>
        <row r="8490">
          <cell r="A8490" t="str">
            <v>MSW</v>
          </cell>
          <cell r="D8490">
            <v>3</v>
          </cell>
          <cell r="G8490">
            <v>1.48</v>
          </cell>
          <cell r="J8490">
            <v>25</v>
          </cell>
          <cell r="L8490" t="str">
            <v>RO</v>
          </cell>
        </row>
        <row r="8491">
          <cell r="A8491" t="str">
            <v>MSW</v>
          </cell>
          <cell r="D8491">
            <v>3</v>
          </cell>
          <cell r="G8491">
            <v>1.39</v>
          </cell>
          <cell r="J8491">
            <v>25</v>
          </cell>
          <cell r="L8491" t="str">
            <v>RO</v>
          </cell>
        </row>
        <row r="8492">
          <cell r="A8492" t="str">
            <v>MSW</v>
          </cell>
          <cell r="D8492">
            <v>4</v>
          </cell>
          <cell r="G8492">
            <v>1.01</v>
          </cell>
          <cell r="J8492">
            <v>25</v>
          </cell>
          <cell r="L8492" t="str">
            <v>RO</v>
          </cell>
        </row>
        <row r="8493">
          <cell r="A8493" t="str">
            <v>MSW</v>
          </cell>
          <cell r="D8493">
            <v>4</v>
          </cell>
          <cell r="G8493">
            <v>0.67</v>
          </cell>
          <cell r="J8493">
            <v>25</v>
          </cell>
          <cell r="L8493" t="str">
            <v>RO</v>
          </cell>
        </row>
        <row r="8494">
          <cell r="A8494" t="str">
            <v>MSW</v>
          </cell>
          <cell r="D8494">
            <v>5</v>
          </cell>
          <cell r="G8494">
            <v>1.45</v>
          </cell>
          <cell r="J8494">
            <v>25</v>
          </cell>
          <cell r="L8494" t="str">
            <v>RO</v>
          </cell>
        </row>
        <row r="8495">
          <cell r="A8495" t="str">
            <v>MSW</v>
          </cell>
          <cell r="D8495">
            <v>6</v>
          </cell>
          <cell r="G8495">
            <v>2.34</v>
          </cell>
          <cell r="J8495">
            <v>25</v>
          </cell>
          <cell r="L8495" t="str">
            <v>RO</v>
          </cell>
        </row>
        <row r="8496">
          <cell r="A8496" t="str">
            <v>MSW</v>
          </cell>
          <cell r="D8496">
            <v>7</v>
          </cell>
          <cell r="G8496">
            <v>2.16</v>
          </cell>
          <cell r="J8496">
            <v>25</v>
          </cell>
          <cell r="L8496" t="str">
            <v>RO</v>
          </cell>
        </row>
        <row r="8497">
          <cell r="A8497" t="str">
            <v>MSW</v>
          </cell>
          <cell r="D8497">
            <v>8</v>
          </cell>
          <cell r="G8497">
            <v>1.89</v>
          </cell>
          <cell r="J8497">
            <v>25</v>
          </cell>
          <cell r="L8497" t="str">
            <v>RO</v>
          </cell>
        </row>
        <row r="8498">
          <cell r="A8498" t="str">
            <v>RCY</v>
          </cell>
          <cell r="D8498">
            <v>8</v>
          </cell>
          <cell r="G8498">
            <v>1.41</v>
          </cell>
          <cell r="J8498">
            <v>25</v>
          </cell>
          <cell r="L8498" t="str">
            <v>RO</v>
          </cell>
        </row>
        <row r="8499">
          <cell r="A8499" t="str">
            <v>MSW</v>
          </cell>
          <cell r="D8499">
            <v>9</v>
          </cell>
          <cell r="G8499">
            <v>0.57999999999999996</v>
          </cell>
          <cell r="J8499">
            <v>25</v>
          </cell>
          <cell r="L8499" t="str">
            <v>RO</v>
          </cell>
        </row>
        <row r="8500">
          <cell r="A8500" t="str">
            <v>MSW</v>
          </cell>
          <cell r="D8500">
            <v>9</v>
          </cell>
          <cell r="G8500">
            <v>1.27</v>
          </cell>
          <cell r="J8500">
            <v>25</v>
          </cell>
          <cell r="L8500" t="str">
            <v>RO</v>
          </cell>
        </row>
        <row r="8501">
          <cell r="A8501" t="str">
            <v>MSW</v>
          </cell>
          <cell r="D8501">
            <v>9</v>
          </cell>
          <cell r="G8501">
            <v>1.61</v>
          </cell>
          <cell r="J8501">
            <v>25</v>
          </cell>
          <cell r="L8501" t="str">
            <v>RO</v>
          </cell>
        </row>
        <row r="8502">
          <cell r="A8502" t="str">
            <v>MSW</v>
          </cell>
          <cell r="D8502">
            <v>10</v>
          </cell>
          <cell r="G8502">
            <v>1.83</v>
          </cell>
          <cell r="J8502">
            <v>25</v>
          </cell>
          <cell r="L8502" t="str">
            <v>RO</v>
          </cell>
        </row>
        <row r="8503">
          <cell r="A8503" t="str">
            <v>RCY</v>
          </cell>
          <cell r="D8503">
            <v>11</v>
          </cell>
          <cell r="G8503">
            <v>2.21</v>
          </cell>
          <cell r="J8503">
            <v>25</v>
          </cell>
          <cell r="L8503" t="str">
            <v>RO</v>
          </cell>
        </row>
        <row r="8504">
          <cell r="A8504" t="str">
            <v>MSW</v>
          </cell>
          <cell r="D8504">
            <v>12</v>
          </cell>
          <cell r="G8504">
            <v>3.02</v>
          </cell>
          <cell r="J8504">
            <v>25</v>
          </cell>
          <cell r="L8504" t="str">
            <v>RO</v>
          </cell>
        </row>
        <row r="8505">
          <cell r="A8505" t="str">
            <v>RCY</v>
          </cell>
          <cell r="D8505">
            <v>4</v>
          </cell>
          <cell r="G8505">
            <v>2.86</v>
          </cell>
          <cell r="J8505">
            <v>72</v>
          </cell>
          <cell r="L8505" t="str">
            <v>IR</v>
          </cell>
        </row>
        <row r="8506">
          <cell r="A8506" t="str">
            <v>RCY</v>
          </cell>
          <cell r="D8506">
            <v>5</v>
          </cell>
          <cell r="G8506">
            <v>3.07</v>
          </cell>
          <cell r="J8506">
            <v>72</v>
          </cell>
          <cell r="L8506" t="str">
            <v>IR</v>
          </cell>
        </row>
        <row r="8507">
          <cell r="A8507" t="str">
            <v>RCY</v>
          </cell>
          <cell r="D8507">
            <v>5</v>
          </cell>
          <cell r="G8507">
            <v>0.8</v>
          </cell>
          <cell r="J8507">
            <v>72</v>
          </cell>
          <cell r="L8507" t="str">
            <v>IR</v>
          </cell>
        </row>
        <row r="8508">
          <cell r="A8508" t="str">
            <v>RCY</v>
          </cell>
          <cell r="D8508">
            <v>1</v>
          </cell>
          <cell r="G8508">
            <v>2.44</v>
          </cell>
          <cell r="J8508" t="str">
            <v>7B</v>
          </cell>
          <cell r="L8508" t="str">
            <v>IR</v>
          </cell>
        </row>
        <row r="8509">
          <cell r="A8509" t="str">
            <v>RCY</v>
          </cell>
          <cell r="D8509">
            <v>1</v>
          </cell>
          <cell r="G8509">
            <v>1.56</v>
          </cell>
          <cell r="J8509" t="str">
            <v>7B</v>
          </cell>
          <cell r="L8509" t="str">
            <v>IR</v>
          </cell>
        </row>
        <row r="8510">
          <cell r="A8510" t="str">
            <v>RCY</v>
          </cell>
          <cell r="D8510">
            <v>1</v>
          </cell>
          <cell r="G8510">
            <v>1.54</v>
          </cell>
          <cell r="J8510" t="str">
            <v>7B</v>
          </cell>
          <cell r="L8510" t="str">
            <v>IR</v>
          </cell>
        </row>
        <row r="8511">
          <cell r="A8511" t="str">
            <v>RCY</v>
          </cell>
          <cell r="D8511">
            <v>2</v>
          </cell>
          <cell r="G8511">
            <v>1.04</v>
          </cell>
          <cell r="J8511" t="str">
            <v>7B</v>
          </cell>
          <cell r="L8511" t="str">
            <v>IR</v>
          </cell>
        </row>
        <row r="8512">
          <cell r="A8512" t="str">
            <v>RCY</v>
          </cell>
          <cell r="D8512">
            <v>3</v>
          </cell>
          <cell r="G8512">
            <v>1.89</v>
          </cell>
          <cell r="J8512" t="str">
            <v>7B</v>
          </cell>
          <cell r="L8512" t="str">
            <v>IR</v>
          </cell>
        </row>
        <row r="8513">
          <cell r="A8513" t="str">
            <v>RCY</v>
          </cell>
          <cell r="D8513">
            <v>1</v>
          </cell>
          <cell r="G8513">
            <v>1.88</v>
          </cell>
          <cell r="J8513">
            <v>25</v>
          </cell>
          <cell r="L8513" t="str">
            <v>RO</v>
          </cell>
        </row>
        <row r="8514">
          <cell r="A8514" t="str">
            <v>MSW</v>
          </cell>
          <cell r="D8514">
            <v>3</v>
          </cell>
          <cell r="G8514">
            <v>0.14000000000000001</v>
          </cell>
          <cell r="J8514">
            <v>25</v>
          </cell>
          <cell r="L8514" t="str">
            <v>RO</v>
          </cell>
        </row>
        <row r="8515">
          <cell r="A8515" t="str">
            <v>RCY</v>
          </cell>
          <cell r="D8515">
            <v>2</v>
          </cell>
          <cell r="G8515">
            <v>3.63</v>
          </cell>
          <cell r="J8515">
            <v>72</v>
          </cell>
          <cell r="L8515" t="str">
            <v>IR</v>
          </cell>
        </row>
        <row r="8516">
          <cell r="A8516" t="str">
            <v>RCY</v>
          </cell>
          <cell r="D8516">
            <v>2</v>
          </cell>
          <cell r="G8516">
            <v>2.0099999999999998</v>
          </cell>
          <cell r="J8516">
            <v>72</v>
          </cell>
          <cell r="L8516" t="str">
            <v>IR</v>
          </cell>
        </row>
        <row r="8517">
          <cell r="A8517" t="str">
            <v>RCY</v>
          </cell>
          <cell r="D8517">
            <v>3</v>
          </cell>
          <cell r="G8517">
            <v>1.38</v>
          </cell>
          <cell r="J8517">
            <v>72</v>
          </cell>
          <cell r="L8517" t="str">
            <v>IR</v>
          </cell>
        </row>
        <row r="8518">
          <cell r="A8518" t="str">
            <v>RCY</v>
          </cell>
          <cell r="D8518">
            <v>3</v>
          </cell>
          <cell r="G8518">
            <v>1.85</v>
          </cell>
          <cell r="J8518">
            <v>72</v>
          </cell>
          <cell r="L8518" t="str">
            <v>IR</v>
          </cell>
        </row>
        <row r="8519">
          <cell r="A8519" t="str">
            <v>RCY</v>
          </cell>
          <cell r="D8519">
            <v>3</v>
          </cell>
          <cell r="G8519">
            <v>3.8</v>
          </cell>
          <cell r="J8519">
            <v>72</v>
          </cell>
          <cell r="L8519" t="str">
            <v>IR</v>
          </cell>
        </row>
        <row r="8520">
          <cell r="A8520" t="str">
            <v>RCY</v>
          </cell>
          <cell r="D8520">
            <v>4</v>
          </cell>
          <cell r="G8520">
            <v>4.3600000000000003</v>
          </cell>
          <cell r="J8520">
            <v>72</v>
          </cell>
          <cell r="L8520" t="str">
            <v>IR</v>
          </cell>
        </row>
        <row r="8521">
          <cell r="A8521" t="str">
            <v>RCY</v>
          </cell>
          <cell r="D8521">
            <v>4</v>
          </cell>
          <cell r="G8521">
            <v>3.17</v>
          </cell>
          <cell r="J8521">
            <v>72</v>
          </cell>
          <cell r="L8521" t="str">
            <v>IR</v>
          </cell>
        </row>
        <row r="8522">
          <cell r="A8522" t="str">
            <v>RCY</v>
          </cell>
          <cell r="D8522">
            <v>4</v>
          </cell>
          <cell r="G8522">
            <v>2.04</v>
          </cell>
          <cell r="J8522">
            <v>72</v>
          </cell>
          <cell r="L8522" t="str">
            <v>IR</v>
          </cell>
        </row>
        <row r="8523">
          <cell r="A8523" t="str">
            <v>RCY</v>
          </cell>
          <cell r="D8523">
            <v>5</v>
          </cell>
          <cell r="G8523">
            <v>6.01</v>
          </cell>
          <cell r="J8523">
            <v>72</v>
          </cell>
          <cell r="L8523" t="str">
            <v>IR</v>
          </cell>
        </row>
        <row r="8524">
          <cell r="A8524" t="str">
            <v>RCY</v>
          </cell>
          <cell r="D8524">
            <v>5</v>
          </cell>
          <cell r="G8524">
            <v>4</v>
          </cell>
          <cell r="J8524">
            <v>72</v>
          </cell>
          <cell r="L8524" t="str">
            <v>IR</v>
          </cell>
        </row>
        <row r="8525">
          <cell r="A8525" t="str">
            <v>RCY</v>
          </cell>
          <cell r="D8525">
            <v>6</v>
          </cell>
          <cell r="G8525">
            <v>1.81</v>
          </cell>
          <cell r="J8525">
            <v>72</v>
          </cell>
          <cell r="L8525" t="str">
            <v>IR</v>
          </cell>
        </row>
        <row r="8526">
          <cell r="A8526" t="str">
            <v>RCY</v>
          </cell>
          <cell r="D8526">
            <v>6</v>
          </cell>
          <cell r="G8526">
            <v>3.5</v>
          </cell>
          <cell r="J8526">
            <v>72</v>
          </cell>
          <cell r="L8526" t="str">
            <v>IR</v>
          </cell>
        </row>
        <row r="8527">
          <cell r="A8527" t="str">
            <v>RCY</v>
          </cell>
          <cell r="D8527">
            <v>6</v>
          </cell>
          <cell r="G8527">
            <v>2.73</v>
          </cell>
          <cell r="J8527">
            <v>72</v>
          </cell>
          <cell r="L8527" t="str">
            <v>IR</v>
          </cell>
        </row>
        <row r="8528">
          <cell r="A8528" t="str">
            <v>RCY</v>
          </cell>
          <cell r="D8528">
            <v>6</v>
          </cell>
          <cell r="G8528">
            <v>2.67</v>
          </cell>
          <cell r="J8528">
            <v>72</v>
          </cell>
          <cell r="L8528" t="str">
            <v>IR</v>
          </cell>
        </row>
        <row r="8529">
          <cell r="A8529" t="str">
            <v>RCY</v>
          </cell>
          <cell r="D8529">
            <v>6</v>
          </cell>
          <cell r="G8529">
            <v>2.4300000000000002</v>
          </cell>
          <cell r="J8529">
            <v>72</v>
          </cell>
          <cell r="L8529" t="str">
            <v>IR</v>
          </cell>
        </row>
        <row r="8530">
          <cell r="A8530" t="str">
            <v>RCY</v>
          </cell>
          <cell r="D8530">
            <v>7</v>
          </cell>
          <cell r="G8530">
            <v>4.51</v>
          </cell>
          <cell r="J8530">
            <v>72</v>
          </cell>
          <cell r="L8530" t="str">
            <v>IR</v>
          </cell>
        </row>
        <row r="8531">
          <cell r="A8531" t="str">
            <v>RCY</v>
          </cell>
          <cell r="D8531">
            <v>7</v>
          </cell>
          <cell r="G8531">
            <v>3.2</v>
          </cell>
          <cell r="J8531">
            <v>72</v>
          </cell>
          <cell r="L8531" t="str">
            <v>IR</v>
          </cell>
        </row>
        <row r="8532">
          <cell r="A8532" t="str">
            <v>RCY</v>
          </cell>
          <cell r="D8532">
            <v>7</v>
          </cell>
          <cell r="G8532">
            <v>3.18</v>
          </cell>
          <cell r="J8532">
            <v>72</v>
          </cell>
          <cell r="L8532" t="str">
            <v>IR</v>
          </cell>
        </row>
        <row r="8533">
          <cell r="A8533" t="str">
            <v>RCY</v>
          </cell>
          <cell r="D8533">
            <v>8</v>
          </cell>
          <cell r="G8533">
            <v>2.99</v>
          </cell>
          <cell r="J8533">
            <v>72</v>
          </cell>
          <cell r="L8533" t="str">
            <v>IR</v>
          </cell>
        </row>
        <row r="8534">
          <cell r="A8534" t="str">
            <v>RCY</v>
          </cell>
          <cell r="D8534">
            <v>8</v>
          </cell>
          <cell r="G8534">
            <v>2.5499999999999998</v>
          </cell>
          <cell r="J8534">
            <v>72</v>
          </cell>
          <cell r="L8534" t="str">
            <v>IR</v>
          </cell>
        </row>
        <row r="8535">
          <cell r="A8535" t="str">
            <v>RCY</v>
          </cell>
          <cell r="D8535">
            <v>8</v>
          </cell>
          <cell r="G8535">
            <v>4.62</v>
          </cell>
          <cell r="J8535">
            <v>72</v>
          </cell>
          <cell r="L8535" t="str">
            <v>IR</v>
          </cell>
        </row>
        <row r="8536">
          <cell r="A8536" t="str">
            <v>RCY</v>
          </cell>
          <cell r="D8536">
            <v>8</v>
          </cell>
          <cell r="G8536">
            <v>3</v>
          </cell>
          <cell r="J8536">
            <v>72</v>
          </cell>
          <cell r="L8536" t="str">
            <v>IR</v>
          </cell>
        </row>
        <row r="8537">
          <cell r="A8537" t="str">
            <v>RCY</v>
          </cell>
          <cell r="D8537">
            <v>9</v>
          </cell>
          <cell r="G8537">
            <v>4.1500000000000004</v>
          </cell>
          <cell r="J8537">
            <v>72</v>
          </cell>
          <cell r="L8537" t="str">
            <v>IR</v>
          </cell>
        </row>
        <row r="8538">
          <cell r="A8538" t="str">
            <v>RCY</v>
          </cell>
          <cell r="D8538">
            <v>9</v>
          </cell>
          <cell r="G8538">
            <v>3.14</v>
          </cell>
          <cell r="J8538">
            <v>72</v>
          </cell>
          <cell r="L8538" t="str">
            <v>IR</v>
          </cell>
        </row>
        <row r="8539">
          <cell r="A8539" t="str">
            <v>RCY</v>
          </cell>
          <cell r="D8539">
            <v>9</v>
          </cell>
          <cell r="G8539">
            <v>4.12</v>
          </cell>
          <cell r="J8539">
            <v>72</v>
          </cell>
          <cell r="L8539" t="str">
            <v>IR</v>
          </cell>
        </row>
        <row r="8540">
          <cell r="A8540" t="str">
            <v>RCY</v>
          </cell>
          <cell r="D8540">
            <v>9</v>
          </cell>
          <cell r="G8540">
            <v>2.77</v>
          </cell>
          <cell r="J8540">
            <v>72</v>
          </cell>
          <cell r="L8540" t="str">
            <v>IR</v>
          </cell>
        </row>
        <row r="8541">
          <cell r="A8541" t="str">
            <v>RCY</v>
          </cell>
          <cell r="D8541">
            <v>10</v>
          </cell>
          <cell r="G8541">
            <v>3.33</v>
          </cell>
          <cell r="J8541">
            <v>72</v>
          </cell>
          <cell r="L8541" t="str">
            <v>IR</v>
          </cell>
        </row>
        <row r="8542">
          <cell r="A8542" t="str">
            <v>RCY</v>
          </cell>
          <cell r="D8542">
            <v>10</v>
          </cell>
          <cell r="G8542">
            <v>2.97</v>
          </cell>
          <cell r="J8542">
            <v>72</v>
          </cell>
          <cell r="L8542" t="str">
            <v>IR</v>
          </cell>
        </row>
        <row r="8543">
          <cell r="A8543" t="str">
            <v>RCY</v>
          </cell>
          <cell r="D8543">
            <v>10</v>
          </cell>
          <cell r="G8543">
            <v>3.24</v>
          </cell>
          <cell r="J8543">
            <v>72</v>
          </cell>
          <cell r="L8543" t="str">
            <v>IR</v>
          </cell>
        </row>
        <row r="8544">
          <cell r="A8544" t="str">
            <v>RCY</v>
          </cell>
          <cell r="D8544">
            <v>10</v>
          </cell>
          <cell r="G8544">
            <v>1.8</v>
          </cell>
          <cell r="J8544">
            <v>72</v>
          </cell>
          <cell r="L8544" t="str">
            <v>IR</v>
          </cell>
        </row>
        <row r="8545">
          <cell r="A8545" t="str">
            <v>RCY</v>
          </cell>
          <cell r="D8545">
            <v>11</v>
          </cell>
          <cell r="G8545">
            <v>2.98</v>
          </cell>
          <cell r="J8545">
            <v>72</v>
          </cell>
          <cell r="L8545" t="str">
            <v>IR</v>
          </cell>
        </row>
        <row r="8546">
          <cell r="A8546" t="str">
            <v>RCY</v>
          </cell>
          <cell r="D8546">
            <v>11</v>
          </cell>
          <cell r="G8546">
            <v>1.97</v>
          </cell>
          <cell r="J8546">
            <v>72</v>
          </cell>
          <cell r="L8546" t="str">
            <v>IR</v>
          </cell>
        </row>
        <row r="8547">
          <cell r="A8547" t="str">
            <v>RCY</v>
          </cell>
          <cell r="D8547">
            <v>11</v>
          </cell>
          <cell r="G8547">
            <v>2.12</v>
          </cell>
          <cell r="J8547">
            <v>72</v>
          </cell>
          <cell r="L8547" t="str">
            <v>IR</v>
          </cell>
        </row>
        <row r="8548">
          <cell r="A8548" t="str">
            <v>RCY</v>
          </cell>
          <cell r="D8548">
            <v>12</v>
          </cell>
          <cell r="G8548">
            <v>2.52</v>
          </cell>
          <cell r="J8548">
            <v>72</v>
          </cell>
          <cell r="L8548" t="str">
            <v>IR</v>
          </cell>
        </row>
        <row r="8549">
          <cell r="A8549" t="str">
            <v>RCY</v>
          </cell>
          <cell r="D8549">
            <v>12</v>
          </cell>
          <cell r="G8549">
            <v>1.43</v>
          </cell>
          <cell r="J8549">
            <v>72</v>
          </cell>
          <cell r="L8549" t="str">
            <v>IR</v>
          </cell>
        </row>
        <row r="8550">
          <cell r="A8550" t="str">
            <v>RCY</v>
          </cell>
          <cell r="D8550">
            <v>3</v>
          </cell>
          <cell r="G8550">
            <v>17.7</v>
          </cell>
          <cell r="J8550">
            <v>72</v>
          </cell>
          <cell r="L8550" t="str">
            <v>IR</v>
          </cell>
        </row>
        <row r="8551">
          <cell r="A8551" t="str">
            <v>RCY</v>
          </cell>
          <cell r="D8551">
            <v>5</v>
          </cell>
          <cell r="G8551">
            <v>6.58</v>
          </cell>
          <cell r="J8551">
            <v>72</v>
          </cell>
          <cell r="L8551" t="str">
            <v>IR</v>
          </cell>
        </row>
        <row r="8552">
          <cell r="A8552" t="str">
            <v>RCY</v>
          </cell>
          <cell r="D8552">
            <v>5</v>
          </cell>
          <cell r="G8552">
            <v>3.65</v>
          </cell>
          <cell r="J8552">
            <v>72</v>
          </cell>
          <cell r="L8552" t="str">
            <v>IR</v>
          </cell>
        </row>
        <row r="8553">
          <cell r="A8553" t="str">
            <v>RCY</v>
          </cell>
          <cell r="D8553">
            <v>6</v>
          </cell>
          <cell r="G8553">
            <v>5.39</v>
          </cell>
          <cell r="J8553">
            <v>72</v>
          </cell>
          <cell r="L8553" t="str">
            <v>IR</v>
          </cell>
        </row>
        <row r="8554">
          <cell r="A8554" t="str">
            <v>RCY</v>
          </cell>
          <cell r="D8554">
            <v>7</v>
          </cell>
          <cell r="G8554">
            <v>5.66</v>
          </cell>
          <cell r="J8554">
            <v>72</v>
          </cell>
          <cell r="L8554" t="str">
            <v>IR</v>
          </cell>
        </row>
        <row r="8555">
          <cell r="A8555" t="str">
            <v>RCY</v>
          </cell>
          <cell r="D8555">
            <v>7</v>
          </cell>
          <cell r="G8555">
            <v>6.47</v>
          </cell>
          <cell r="J8555">
            <v>72</v>
          </cell>
          <cell r="L8555" t="str">
            <v>IR</v>
          </cell>
        </row>
        <row r="8556">
          <cell r="A8556" t="str">
            <v>RCY</v>
          </cell>
          <cell r="D8556">
            <v>8</v>
          </cell>
          <cell r="G8556">
            <v>6.01</v>
          </cell>
          <cell r="J8556">
            <v>72</v>
          </cell>
          <cell r="L8556" t="str">
            <v>IR</v>
          </cell>
        </row>
        <row r="8557">
          <cell r="A8557" t="str">
            <v>RCY</v>
          </cell>
          <cell r="D8557">
            <v>8</v>
          </cell>
          <cell r="G8557">
            <v>6.43</v>
          </cell>
          <cell r="J8557">
            <v>72</v>
          </cell>
          <cell r="L8557" t="str">
            <v>IR</v>
          </cell>
        </row>
        <row r="8558">
          <cell r="A8558" t="str">
            <v>RCY</v>
          </cell>
          <cell r="D8558">
            <v>9</v>
          </cell>
          <cell r="G8558">
            <v>5.88</v>
          </cell>
          <cell r="J8558">
            <v>72</v>
          </cell>
          <cell r="L8558" t="str">
            <v>IR</v>
          </cell>
        </row>
        <row r="8559">
          <cell r="A8559" t="str">
            <v>RCY</v>
          </cell>
          <cell r="D8559">
            <v>9</v>
          </cell>
          <cell r="G8559">
            <v>7.94</v>
          </cell>
          <cell r="J8559">
            <v>72</v>
          </cell>
          <cell r="L8559" t="str">
            <v>IR</v>
          </cell>
        </row>
        <row r="8560">
          <cell r="A8560" t="str">
            <v>RCY</v>
          </cell>
          <cell r="D8560">
            <v>10</v>
          </cell>
          <cell r="G8560">
            <v>6.86</v>
          </cell>
          <cell r="J8560">
            <v>72</v>
          </cell>
          <cell r="L8560" t="str">
            <v>IR</v>
          </cell>
        </row>
        <row r="8561">
          <cell r="A8561" t="str">
            <v>RCY</v>
          </cell>
          <cell r="D8561">
            <v>10</v>
          </cell>
          <cell r="G8561">
            <v>4.9400000000000004</v>
          </cell>
          <cell r="J8561">
            <v>72</v>
          </cell>
          <cell r="L8561" t="str">
            <v>IR</v>
          </cell>
        </row>
        <row r="8562">
          <cell r="A8562" t="str">
            <v>RCY</v>
          </cell>
          <cell r="D8562">
            <v>10</v>
          </cell>
          <cell r="G8562">
            <v>6.07</v>
          </cell>
          <cell r="J8562">
            <v>72</v>
          </cell>
          <cell r="L8562" t="str">
            <v>IR</v>
          </cell>
        </row>
        <row r="8563">
          <cell r="A8563" t="str">
            <v>RCY</v>
          </cell>
          <cell r="D8563">
            <v>10</v>
          </cell>
          <cell r="G8563">
            <v>3.82</v>
          </cell>
          <cell r="J8563">
            <v>72</v>
          </cell>
          <cell r="L8563" t="str">
            <v>IR</v>
          </cell>
        </row>
        <row r="8564">
          <cell r="A8564" t="str">
            <v>RCY</v>
          </cell>
          <cell r="D8564">
            <v>11</v>
          </cell>
          <cell r="G8564">
            <v>5.38</v>
          </cell>
          <cell r="J8564">
            <v>72</v>
          </cell>
          <cell r="L8564" t="str">
            <v>IR</v>
          </cell>
        </row>
        <row r="8565">
          <cell r="A8565" t="str">
            <v>RCY</v>
          </cell>
          <cell r="D8565">
            <v>11</v>
          </cell>
          <cell r="G8565">
            <v>6.07</v>
          </cell>
          <cell r="J8565">
            <v>72</v>
          </cell>
          <cell r="L8565" t="str">
            <v>IR</v>
          </cell>
        </row>
        <row r="8566">
          <cell r="A8566" t="str">
            <v>RCY</v>
          </cell>
          <cell r="D8566">
            <v>11</v>
          </cell>
          <cell r="G8566">
            <v>3.21</v>
          </cell>
          <cell r="J8566">
            <v>72</v>
          </cell>
          <cell r="L8566" t="str">
            <v>IR</v>
          </cell>
        </row>
        <row r="8567">
          <cell r="A8567" t="str">
            <v>RCY</v>
          </cell>
          <cell r="D8567">
            <v>11</v>
          </cell>
          <cell r="G8567">
            <v>4.91</v>
          </cell>
          <cell r="J8567">
            <v>72</v>
          </cell>
          <cell r="L8567" t="str">
            <v>IR</v>
          </cell>
        </row>
        <row r="8568">
          <cell r="A8568" t="str">
            <v>RCY</v>
          </cell>
          <cell r="D8568">
            <v>12</v>
          </cell>
          <cell r="G8568">
            <v>4.7</v>
          </cell>
          <cell r="J8568">
            <v>72</v>
          </cell>
          <cell r="L8568" t="str">
            <v>IR</v>
          </cell>
        </row>
        <row r="8569">
          <cell r="A8569" t="str">
            <v>RCY</v>
          </cell>
          <cell r="D8569">
            <v>12</v>
          </cell>
          <cell r="G8569">
            <v>5.17</v>
          </cell>
          <cell r="J8569">
            <v>72</v>
          </cell>
          <cell r="L8569" t="str">
            <v>IR</v>
          </cell>
        </row>
        <row r="8570">
          <cell r="A8570" t="str">
            <v>RCY</v>
          </cell>
          <cell r="D8570">
            <v>12</v>
          </cell>
          <cell r="G8570">
            <v>6.02</v>
          </cell>
          <cell r="J8570">
            <v>72</v>
          </cell>
          <cell r="L8570" t="str">
            <v>IR</v>
          </cell>
        </row>
        <row r="8571">
          <cell r="A8571" t="str">
            <v>RCY</v>
          </cell>
          <cell r="D8571">
            <v>1</v>
          </cell>
          <cell r="G8571">
            <v>5.3</v>
          </cell>
          <cell r="J8571" t="str">
            <v>7B</v>
          </cell>
          <cell r="L8571" t="str">
            <v>IR</v>
          </cell>
        </row>
        <row r="8572">
          <cell r="A8572" t="str">
            <v>RCY</v>
          </cell>
          <cell r="D8572">
            <v>2</v>
          </cell>
          <cell r="G8572">
            <v>3.1</v>
          </cell>
          <cell r="J8572" t="str">
            <v>7B</v>
          </cell>
          <cell r="L8572" t="str">
            <v>IR</v>
          </cell>
        </row>
        <row r="8573">
          <cell r="A8573" t="str">
            <v>RCY</v>
          </cell>
          <cell r="D8573">
            <v>2</v>
          </cell>
          <cell r="G8573">
            <v>6.9</v>
          </cell>
          <cell r="J8573" t="str">
            <v>7B</v>
          </cell>
          <cell r="L8573" t="str">
            <v>IR</v>
          </cell>
        </row>
        <row r="8574">
          <cell r="A8574" t="str">
            <v>RCY</v>
          </cell>
          <cell r="D8574">
            <v>2</v>
          </cell>
          <cell r="G8574">
            <v>2.56</v>
          </cell>
          <cell r="J8574" t="str">
            <v>7B</v>
          </cell>
          <cell r="L8574" t="str">
            <v>IR</v>
          </cell>
        </row>
        <row r="8575">
          <cell r="A8575" t="str">
            <v>RCY</v>
          </cell>
          <cell r="D8575">
            <v>2</v>
          </cell>
          <cell r="G8575">
            <v>9.33</v>
          </cell>
          <cell r="J8575" t="str">
            <v>7B</v>
          </cell>
          <cell r="L8575" t="str">
            <v>IR</v>
          </cell>
        </row>
        <row r="8576">
          <cell r="A8576" t="str">
            <v>RCY</v>
          </cell>
          <cell r="D8576">
            <v>3</v>
          </cell>
          <cell r="G8576">
            <v>7.52</v>
          </cell>
          <cell r="J8576" t="str">
            <v>7B</v>
          </cell>
          <cell r="L8576" t="str">
            <v>IR</v>
          </cell>
        </row>
        <row r="8577">
          <cell r="A8577" t="str">
            <v>RCY</v>
          </cell>
          <cell r="D8577">
            <v>3</v>
          </cell>
          <cell r="G8577">
            <v>8.84</v>
          </cell>
          <cell r="J8577" t="str">
            <v>7B</v>
          </cell>
          <cell r="L8577" t="str">
            <v>IR</v>
          </cell>
        </row>
        <row r="8578">
          <cell r="A8578" t="str">
            <v>RCY</v>
          </cell>
          <cell r="D8578">
            <v>3</v>
          </cell>
          <cell r="G8578">
            <v>2.68</v>
          </cell>
          <cell r="J8578" t="str">
            <v>7B</v>
          </cell>
          <cell r="L8578" t="str">
            <v>IR</v>
          </cell>
        </row>
        <row r="8579">
          <cell r="A8579" t="str">
            <v>RCY</v>
          </cell>
          <cell r="D8579">
            <v>3</v>
          </cell>
          <cell r="G8579">
            <v>9.14</v>
          </cell>
          <cell r="J8579" t="str">
            <v>7B</v>
          </cell>
          <cell r="L8579" t="str">
            <v>IR</v>
          </cell>
        </row>
        <row r="8580">
          <cell r="A8580" t="str">
            <v>RCY</v>
          </cell>
          <cell r="D8580">
            <v>3</v>
          </cell>
          <cell r="G8580">
            <v>4.53</v>
          </cell>
          <cell r="J8580" t="str">
            <v>7B</v>
          </cell>
          <cell r="L8580" t="str">
            <v>IR</v>
          </cell>
        </row>
        <row r="8581">
          <cell r="A8581" t="str">
            <v>RCY</v>
          </cell>
          <cell r="D8581">
            <v>5</v>
          </cell>
          <cell r="G8581">
            <v>7.03</v>
          </cell>
          <cell r="J8581" t="str">
            <v>7B</v>
          </cell>
          <cell r="L8581" t="str">
            <v>IR</v>
          </cell>
        </row>
        <row r="8582">
          <cell r="A8582" t="str">
            <v>RCY</v>
          </cell>
          <cell r="D8582">
            <v>5</v>
          </cell>
          <cell r="G8582">
            <v>6.09</v>
          </cell>
          <cell r="J8582" t="str">
            <v>7B</v>
          </cell>
          <cell r="L8582" t="str">
            <v>IR</v>
          </cell>
        </row>
        <row r="8583">
          <cell r="A8583" t="str">
            <v>RCY</v>
          </cell>
          <cell r="D8583">
            <v>5</v>
          </cell>
          <cell r="G8583">
            <v>4.8</v>
          </cell>
          <cell r="J8583" t="str">
            <v>7B</v>
          </cell>
          <cell r="L8583" t="str">
            <v>IR</v>
          </cell>
        </row>
        <row r="8584">
          <cell r="A8584" t="str">
            <v>RCY</v>
          </cell>
          <cell r="D8584">
            <v>5</v>
          </cell>
          <cell r="G8584">
            <v>6.18</v>
          </cell>
          <cell r="J8584" t="str">
            <v>7B</v>
          </cell>
          <cell r="L8584" t="str">
            <v>IR</v>
          </cell>
        </row>
        <row r="8585">
          <cell r="A8585" t="str">
            <v>RCY</v>
          </cell>
          <cell r="D8585">
            <v>6</v>
          </cell>
          <cell r="G8585">
            <v>2.87</v>
          </cell>
          <cell r="J8585" t="str">
            <v>7B</v>
          </cell>
          <cell r="L8585" t="str">
            <v>IR</v>
          </cell>
        </row>
        <row r="8586">
          <cell r="A8586" t="str">
            <v>RCY</v>
          </cell>
          <cell r="D8586">
            <v>6</v>
          </cell>
          <cell r="G8586">
            <v>4.6900000000000004</v>
          </cell>
          <cell r="J8586" t="str">
            <v>7B</v>
          </cell>
          <cell r="L8586" t="str">
            <v>IR</v>
          </cell>
        </row>
        <row r="8587">
          <cell r="A8587" t="str">
            <v>RCY</v>
          </cell>
          <cell r="D8587">
            <v>6</v>
          </cell>
          <cell r="G8587">
            <v>6.81</v>
          </cell>
          <cell r="J8587" t="str">
            <v>7B</v>
          </cell>
          <cell r="L8587" t="str">
            <v>IR</v>
          </cell>
        </row>
        <row r="8588">
          <cell r="A8588" t="str">
            <v>RCY</v>
          </cell>
          <cell r="D8588">
            <v>6</v>
          </cell>
          <cell r="G8588">
            <v>2.37</v>
          </cell>
          <cell r="J8588" t="str">
            <v>7B</v>
          </cell>
          <cell r="L8588" t="str">
            <v>IR</v>
          </cell>
        </row>
        <row r="8589">
          <cell r="A8589" t="str">
            <v>RCY</v>
          </cell>
          <cell r="D8589">
            <v>7</v>
          </cell>
          <cell r="G8589">
            <v>2.41</v>
          </cell>
          <cell r="J8589" t="str">
            <v>7B</v>
          </cell>
          <cell r="L8589" t="str">
            <v>IR</v>
          </cell>
        </row>
        <row r="8590">
          <cell r="A8590" t="str">
            <v>MSW</v>
          </cell>
          <cell r="D8590">
            <v>1</v>
          </cell>
          <cell r="G8590">
            <v>3.94</v>
          </cell>
          <cell r="J8590">
            <v>25</v>
          </cell>
          <cell r="L8590" t="str">
            <v>RO</v>
          </cell>
        </row>
        <row r="8591">
          <cell r="A8591" t="str">
            <v>MSW</v>
          </cell>
          <cell r="D8591">
            <v>3</v>
          </cell>
          <cell r="G8591">
            <v>2.85</v>
          </cell>
          <cell r="J8591">
            <v>25</v>
          </cell>
          <cell r="L8591" t="str">
            <v>RO</v>
          </cell>
        </row>
        <row r="8592">
          <cell r="A8592" t="str">
            <v>RCY</v>
          </cell>
          <cell r="D8592">
            <v>1</v>
          </cell>
          <cell r="G8592">
            <v>2.58</v>
          </cell>
          <cell r="J8592">
            <v>25</v>
          </cell>
          <cell r="L8592" t="str">
            <v>RO</v>
          </cell>
        </row>
        <row r="8593">
          <cell r="A8593" t="str">
            <v>MSW</v>
          </cell>
          <cell r="D8593">
            <v>2</v>
          </cell>
          <cell r="G8593">
            <v>2.5099999999999998</v>
          </cell>
          <cell r="J8593">
            <v>25</v>
          </cell>
          <cell r="L8593" t="str">
            <v>RO</v>
          </cell>
        </row>
        <row r="8594">
          <cell r="A8594" t="str">
            <v>RCY</v>
          </cell>
          <cell r="D8594">
            <v>2</v>
          </cell>
          <cell r="G8594">
            <v>6.15</v>
          </cell>
          <cell r="J8594" t="str">
            <v>7B</v>
          </cell>
          <cell r="L8594" t="str">
            <v>IR</v>
          </cell>
        </row>
        <row r="8595">
          <cell r="A8595" t="str">
            <v>RCY</v>
          </cell>
          <cell r="D8595">
            <v>3</v>
          </cell>
          <cell r="G8595">
            <v>5.93</v>
          </cell>
          <cell r="J8595" t="str">
            <v>7B</v>
          </cell>
          <cell r="L8595" t="str">
            <v>IR</v>
          </cell>
        </row>
        <row r="8596">
          <cell r="A8596" t="str">
            <v>RCY</v>
          </cell>
          <cell r="D8596">
            <v>4</v>
          </cell>
          <cell r="G8596">
            <v>6.18</v>
          </cell>
          <cell r="J8596" t="str">
            <v>7B</v>
          </cell>
          <cell r="L8596" t="str">
            <v>IR</v>
          </cell>
        </row>
        <row r="8597">
          <cell r="A8597" t="str">
            <v>RCY</v>
          </cell>
          <cell r="D8597">
            <v>5</v>
          </cell>
          <cell r="G8597">
            <v>5.89</v>
          </cell>
          <cell r="J8597" t="str">
            <v>7B</v>
          </cell>
          <cell r="L8597" t="str">
            <v>IR</v>
          </cell>
        </row>
        <row r="8598">
          <cell r="A8598" t="str">
            <v>RCY</v>
          </cell>
          <cell r="D8598">
            <v>6</v>
          </cell>
          <cell r="G8598">
            <v>5.53</v>
          </cell>
          <cell r="J8598" t="str">
            <v>7B</v>
          </cell>
          <cell r="L8598" t="str">
            <v>IR</v>
          </cell>
        </row>
        <row r="8599">
          <cell r="A8599" t="str">
            <v>RCY</v>
          </cell>
          <cell r="D8599">
            <v>7</v>
          </cell>
          <cell r="G8599">
            <v>6.44</v>
          </cell>
          <cell r="J8599" t="str">
            <v>7B</v>
          </cell>
          <cell r="L8599" t="str">
            <v>IR</v>
          </cell>
        </row>
        <row r="8600">
          <cell r="A8600" t="str">
            <v>RCY</v>
          </cell>
          <cell r="D8600">
            <v>8</v>
          </cell>
          <cell r="G8600">
            <v>7.1</v>
          </cell>
          <cell r="J8600" t="str">
            <v>7B</v>
          </cell>
          <cell r="L8600" t="str">
            <v>IR</v>
          </cell>
        </row>
        <row r="8601">
          <cell r="A8601" t="str">
            <v>RCY</v>
          </cell>
          <cell r="D8601">
            <v>8</v>
          </cell>
          <cell r="G8601">
            <v>4.8099999999999996</v>
          </cell>
          <cell r="J8601" t="str">
            <v>7B</v>
          </cell>
          <cell r="L8601" t="str">
            <v>IR</v>
          </cell>
        </row>
        <row r="8602">
          <cell r="A8602" t="str">
            <v>RCY</v>
          </cell>
          <cell r="D8602">
            <v>9</v>
          </cell>
          <cell r="G8602">
            <v>4.99</v>
          </cell>
          <cell r="J8602" t="str">
            <v>7B</v>
          </cell>
          <cell r="L8602" t="str">
            <v>IR</v>
          </cell>
        </row>
        <row r="8603">
          <cell r="A8603" t="str">
            <v>RCY</v>
          </cell>
          <cell r="D8603">
            <v>10</v>
          </cell>
          <cell r="G8603">
            <v>7.17</v>
          </cell>
          <cell r="J8603" t="str">
            <v>7B</v>
          </cell>
          <cell r="L8603" t="str">
            <v>IR</v>
          </cell>
        </row>
        <row r="8604">
          <cell r="A8604" t="str">
            <v>RCY</v>
          </cell>
          <cell r="D8604">
            <v>10</v>
          </cell>
          <cell r="G8604">
            <v>4.1500000000000004</v>
          </cell>
          <cell r="J8604" t="str">
            <v>7B</v>
          </cell>
          <cell r="L8604" t="str">
            <v>IR</v>
          </cell>
        </row>
        <row r="8605">
          <cell r="A8605" t="str">
            <v>RCY</v>
          </cell>
          <cell r="D8605">
            <v>11</v>
          </cell>
          <cell r="G8605">
            <v>5.18</v>
          </cell>
          <cell r="J8605" t="str">
            <v>7B</v>
          </cell>
          <cell r="L8605" t="str">
            <v>IR</v>
          </cell>
        </row>
        <row r="8606">
          <cell r="A8606" t="str">
            <v>RCY</v>
          </cell>
          <cell r="D8606">
            <v>11</v>
          </cell>
          <cell r="G8606">
            <v>4.41</v>
          </cell>
          <cell r="J8606" t="str">
            <v>7B</v>
          </cell>
          <cell r="L8606" t="str">
            <v>IR</v>
          </cell>
        </row>
        <row r="8607">
          <cell r="A8607" t="str">
            <v>RCY</v>
          </cell>
          <cell r="D8607">
            <v>12</v>
          </cell>
          <cell r="G8607">
            <v>5.56</v>
          </cell>
          <cell r="J8607" t="str">
            <v>7B</v>
          </cell>
          <cell r="L8607" t="str">
            <v>IR</v>
          </cell>
        </row>
        <row r="8608">
          <cell r="A8608" t="str">
            <v>RCY</v>
          </cell>
          <cell r="D8608">
            <v>12</v>
          </cell>
          <cell r="G8608">
            <v>4.5999999999999996</v>
          </cell>
          <cell r="J8608" t="str">
            <v>7B</v>
          </cell>
          <cell r="L8608" t="str">
            <v>IR</v>
          </cell>
        </row>
        <row r="8609">
          <cell r="A8609" t="str">
            <v>MSW</v>
          </cell>
          <cell r="D8609">
            <v>1</v>
          </cell>
          <cell r="G8609">
            <v>3.01</v>
          </cell>
          <cell r="J8609">
            <v>25</v>
          </cell>
          <cell r="L8609" t="str">
            <v>RO</v>
          </cell>
        </row>
        <row r="8610">
          <cell r="A8610" t="str">
            <v>RCY</v>
          </cell>
          <cell r="D8610">
            <v>2</v>
          </cell>
          <cell r="G8610">
            <v>2.73</v>
          </cell>
          <cell r="J8610">
            <v>25</v>
          </cell>
          <cell r="L8610" t="str">
            <v>RO</v>
          </cell>
        </row>
        <row r="8611">
          <cell r="A8611" t="str">
            <v>RCY</v>
          </cell>
          <cell r="D8611">
            <v>3</v>
          </cell>
          <cell r="G8611">
            <v>2.85</v>
          </cell>
          <cell r="J8611">
            <v>25</v>
          </cell>
          <cell r="L8611" t="str">
            <v>RO</v>
          </cell>
        </row>
        <row r="8612">
          <cell r="A8612" t="str">
            <v>MSW</v>
          </cell>
          <cell r="D8612">
            <v>3</v>
          </cell>
          <cell r="G8612">
            <v>3.14</v>
          </cell>
          <cell r="J8612">
            <v>25</v>
          </cell>
          <cell r="L8612" t="str">
            <v>RO</v>
          </cell>
        </row>
        <row r="8613">
          <cell r="A8613" t="str">
            <v>RCY</v>
          </cell>
          <cell r="D8613">
            <v>4</v>
          </cell>
          <cell r="G8613">
            <v>2.87</v>
          </cell>
          <cell r="J8613">
            <v>25</v>
          </cell>
          <cell r="L8613" t="str">
            <v>RO</v>
          </cell>
        </row>
        <row r="8614">
          <cell r="A8614" t="str">
            <v>RCY</v>
          </cell>
          <cell r="D8614">
            <v>3</v>
          </cell>
          <cell r="G8614">
            <v>3.06</v>
          </cell>
          <cell r="J8614" t="str">
            <v>7B</v>
          </cell>
          <cell r="L8614" t="str">
            <v>IR</v>
          </cell>
        </row>
        <row r="8615">
          <cell r="A8615" t="str">
            <v>RCY</v>
          </cell>
          <cell r="D8615">
            <v>10</v>
          </cell>
          <cell r="G8615">
            <v>2.08</v>
          </cell>
          <cell r="J8615">
            <v>72</v>
          </cell>
          <cell r="L8615" t="str">
            <v>IR</v>
          </cell>
        </row>
        <row r="8616">
          <cell r="A8616" t="str">
            <v>RCY</v>
          </cell>
          <cell r="D8616">
            <v>10</v>
          </cell>
          <cell r="G8616">
            <v>4.13</v>
          </cell>
          <cell r="J8616">
            <v>72</v>
          </cell>
          <cell r="L8616" t="str">
            <v>IR</v>
          </cell>
        </row>
        <row r="8617">
          <cell r="A8617" t="str">
            <v>RCY</v>
          </cell>
          <cell r="D8617">
            <v>2</v>
          </cell>
          <cell r="G8617">
            <v>0.8</v>
          </cell>
          <cell r="J8617" t="str">
            <v>7B</v>
          </cell>
          <cell r="L8617" t="str">
            <v>IR</v>
          </cell>
        </row>
        <row r="8618">
          <cell r="A8618" t="str">
            <v>RCY</v>
          </cell>
          <cell r="D8618">
            <v>3</v>
          </cell>
          <cell r="G8618">
            <v>0.88</v>
          </cell>
          <cell r="J8618" t="str">
            <v>7B</v>
          </cell>
          <cell r="L8618" t="str">
            <v>IR</v>
          </cell>
        </row>
        <row r="8619">
          <cell r="A8619" t="str">
            <v>RCY</v>
          </cell>
          <cell r="D8619">
            <v>4</v>
          </cell>
          <cell r="G8619">
            <v>0.33</v>
          </cell>
          <cell r="J8619" t="str">
            <v>7B</v>
          </cell>
          <cell r="L8619" t="str">
            <v>IR</v>
          </cell>
        </row>
        <row r="8620">
          <cell r="A8620" t="str">
            <v>RCY</v>
          </cell>
          <cell r="D8620">
            <v>5</v>
          </cell>
          <cell r="G8620">
            <v>0.73</v>
          </cell>
          <cell r="J8620" t="str">
            <v>7B</v>
          </cell>
          <cell r="L8620" t="str">
            <v>IR</v>
          </cell>
        </row>
        <row r="8621">
          <cell r="A8621" t="str">
            <v>RCY</v>
          </cell>
          <cell r="D8621">
            <v>6</v>
          </cell>
          <cell r="G8621">
            <v>0.37</v>
          </cell>
          <cell r="J8621" t="str">
            <v>7B</v>
          </cell>
          <cell r="L8621" t="str">
            <v>IR</v>
          </cell>
        </row>
        <row r="8622">
          <cell r="A8622" t="str">
            <v>RCY</v>
          </cell>
          <cell r="D8622">
            <v>7</v>
          </cell>
          <cell r="G8622">
            <v>0.24</v>
          </cell>
          <cell r="J8622" t="str">
            <v>7B</v>
          </cell>
          <cell r="L8622" t="str">
            <v>IR</v>
          </cell>
        </row>
        <row r="8623">
          <cell r="A8623" t="str">
            <v>RCY</v>
          </cell>
          <cell r="D8623">
            <v>8</v>
          </cell>
          <cell r="G8623">
            <v>0.41</v>
          </cell>
          <cell r="J8623" t="str">
            <v>7B</v>
          </cell>
          <cell r="L8623" t="str">
            <v>IR</v>
          </cell>
        </row>
        <row r="8624">
          <cell r="A8624" t="str">
            <v>RCY</v>
          </cell>
          <cell r="D8624">
            <v>9</v>
          </cell>
          <cell r="G8624">
            <v>0.28000000000000003</v>
          </cell>
          <cell r="J8624" t="str">
            <v>7B</v>
          </cell>
          <cell r="L8624" t="str">
            <v>IR</v>
          </cell>
        </row>
        <row r="8625">
          <cell r="A8625" t="str">
            <v>RCY</v>
          </cell>
          <cell r="D8625">
            <v>9</v>
          </cell>
          <cell r="G8625">
            <v>0.28000000000000003</v>
          </cell>
          <cell r="J8625" t="str">
            <v>7B</v>
          </cell>
          <cell r="L8625" t="str">
            <v>IR</v>
          </cell>
        </row>
        <row r="8626">
          <cell r="A8626" t="str">
            <v>RCY</v>
          </cell>
          <cell r="D8626">
            <v>10</v>
          </cell>
          <cell r="G8626">
            <v>0.16</v>
          </cell>
          <cell r="J8626" t="str">
            <v>7B</v>
          </cell>
          <cell r="L8626" t="str">
            <v>IR</v>
          </cell>
        </row>
        <row r="8627">
          <cell r="A8627" t="str">
            <v>RCY</v>
          </cell>
          <cell r="D8627">
            <v>11</v>
          </cell>
          <cell r="G8627">
            <v>0.42</v>
          </cell>
          <cell r="J8627" t="str">
            <v>7B</v>
          </cell>
          <cell r="L8627" t="str">
            <v>IR</v>
          </cell>
        </row>
        <row r="8628">
          <cell r="A8628" t="str">
            <v>RCY</v>
          </cell>
          <cell r="D8628">
            <v>12</v>
          </cell>
          <cell r="G8628">
            <v>0.49</v>
          </cell>
          <cell r="J8628" t="str">
            <v>7B</v>
          </cell>
          <cell r="L8628" t="str">
            <v>IR</v>
          </cell>
        </row>
        <row r="8629">
          <cell r="A8629" t="str">
            <v>RCY</v>
          </cell>
          <cell r="D8629">
            <v>1</v>
          </cell>
          <cell r="G8629">
            <v>0.28000000000000003</v>
          </cell>
          <cell r="J8629" t="str">
            <v>7B</v>
          </cell>
          <cell r="L8629" t="str">
            <v>IR</v>
          </cell>
        </row>
        <row r="8630">
          <cell r="A8630" t="str">
            <v>RCY</v>
          </cell>
          <cell r="D8630">
            <v>1</v>
          </cell>
          <cell r="G8630">
            <v>0.36</v>
          </cell>
          <cell r="J8630" t="str">
            <v>7B</v>
          </cell>
          <cell r="L8630" t="str">
            <v>IR</v>
          </cell>
        </row>
        <row r="8631">
          <cell r="A8631" t="str">
            <v>RCY</v>
          </cell>
          <cell r="D8631">
            <v>2</v>
          </cell>
          <cell r="G8631">
            <v>0.34</v>
          </cell>
          <cell r="J8631" t="str">
            <v>7B</v>
          </cell>
          <cell r="L8631" t="str">
            <v>IR</v>
          </cell>
        </row>
        <row r="8632">
          <cell r="A8632" t="str">
            <v>RCY</v>
          </cell>
          <cell r="D8632">
            <v>2</v>
          </cell>
          <cell r="G8632">
            <v>0.3</v>
          </cell>
          <cell r="J8632" t="str">
            <v>7B</v>
          </cell>
          <cell r="L8632" t="str">
            <v>IR</v>
          </cell>
        </row>
        <row r="8633">
          <cell r="A8633" t="str">
            <v>RCY</v>
          </cell>
          <cell r="D8633">
            <v>2</v>
          </cell>
          <cell r="G8633">
            <v>0.27</v>
          </cell>
          <cell r="J8633" t="str">
            <v>7B</v>
          </cell>
          <cell r="L8633" t="str">
            <v>IR</v>
          </cell>
        </row>
        <row r="8634">
          <cell r="A8634" t="str">
            <v>RCY</v>
          </cell>
          <cell r="D8634">
            <v>2</v>
          </cell>
          <cell r="G8634">
            <v>0.28000000000000003</v>
          </cell>
          <cell r="J8634" t="str">
            <v>7B</v>
          </cell>
          <cell r="L8634" t="str">
            <v>IR</v>
          </cell>
        </row>
        <row r="8635">
          <cell r="A8635" t="str">
            <v>RCY</v>
          </cell>
          <cell r="D8635">
            <v>3</v>
          </cell>
          <cell r="G8635">
            <v>0.59</v>
          </cell>
          <cell r="J8635" t="str">
            <v>7B</v>
          </cell>
          <cell r="L8635" t="str">
            <v>IR</v>
          </cell>
        </row>
        <row r="8636">
          <cell r="A8636" t="str">
            <v>RCY</v>
          </cell>
          <cell r="D8636">
            <v>3</v>
          </cell>
          <cell r="G8636">
            <v>0.39</v>
          </cell>
          <cell r="J8636" t="str">
            <v>7B</v>
          </cell>
          <cell r="L8636" t="str">
            <v>IR</v>
          </cell>
        </row>
        <row r="8637">
          <cell r="A8637" t="str">
            <v>RCY</v>
          </cell>
          <cell r="D8637">
            <v>3</v>
          </cell>
          <cell r="G8637">
            <v>0.49</v>
          </cell>
          <cell r="J8637" t="str">
            <v>7B</v>
          </cell>
          <cell r="L8637" t="str">
            <v>IR</v>
          </cell>
        </row>
        <row r="8638">
          <cell r="A8638" t="str">
            <v>RCY</v>
          </cell>
          <cell r="D8638">
            <v>3</v>
          </cell>
          <cell r="G8638">
            <v>0.48</v>
          </cell>
          <cell r="J8638" t="str">
            <v>7B</v>
          </cell>
          <cell r="L8638" t="str">
            <v>IR</v>
          </cell>
        </row>
        <row r="8639">
          <cell r="A8639" t="str">
            <v>RCY</v>
          </cell>
          <cell r="D8639">
            <v>4</v>
          </cell>
          <cell r="G8639">
            <v>0.5</v>
          </cell>
          <cell r="J8639" t="str">
            <v>7B</v>
          </cell>
          <cell r="L8639" t="str">
            <v>IR</v>
          </cell>
        </row>
        <row r="8640">
          <cell r="A8640" t="str">
            <v>RCY</v>
          </cell>
          <cell r="D8640">
            <v>4</v>
          </cell>
          <cell r="G8640">
            <v>0.35</v>
          </cell>
          <cell r="J8640" t="str">
            <v>7B</v>
          </cell>
          <cell r="L8640" t="str">
            <v>IR</v>
          </cell>
        </row>
        <row r="8641">
          <cell r="A8641" t="str">
            <v>RCY</v>
          </cell>
          <cell r="D8641">
            <v>4</v>
          </cell>
          <cell r="G8641">
            <v>0.42</v>
          </cell>
          <cell r="J8641" t="str">
            <v>7B</v>
          </cell>
          <cell r="L8641" t="str">
            <v>IR</v>
          </cell>
        </row>
        <row r="8642">
          <cell r="A8642" t="str">
            <v>RCY</v>
          </cell>
          <cell r="D8642">
            <v>4</v>
          </cell>
          <cell r="G8642">
            <v>0.62</v>
          </cell>
          <cell r="J8642" t="str">
            <v>7B</v>
          </cell>
          <cell r="L8642" t="str">
            <v>IR</v>
          </cell>
        </row>
        <row r="8643">
          <cell r="A8643" t="str">
            <v>RCY</v>
          </cell>
          <cell r="D8643">
            <v>4</v>
          </cell>
          <cell r="G8643">
            <v>0.27</v>
          </cell>
          <cell r="J8643" t="str">
            <v>7B</v>
          </cell>
          <cell r="L8643" t="str">
            <v>IR</v>
          </cell>
        </row>
        <row r="8644">
          <cell r="A8644" t="str">
            <v>RCY</v>
          </cell>
          <cell r="D8644">
            <v>5</v>
          </cell>
          <cell r="G8644">
            <v>0.4</v>
          </cell>
          <cell r="J8644" t="str">
            <v>7B</v>
          </cell>
          <cell r="L8644" t="str">
            <v>IR</v>
          </cell>
        </row>
        <row r="8645">
          <cell r="A8645" t="str">
            <v>RCY</v>
          </cell>
          <cell r="D8645">
            <v>5</v>
          </cell>
          <cell r="G8645">
            <v>0.5</v>
          </cell>
          <cell r="J8645" t="str">
            <v>7B</v>
          </cell>
          <cell r="L8645" t="str">
            <v>IR</v>
          </cell>
        </row>
        <row r="8646">
          <cell r="A8646" t="str">
            <v>RCY</v>
          </cell>
          <cell r="D8646">
            <v>5</v>
          </cell>
          <cell r="G8646">
            <v>0.5</v>
          </cell>
          <cell r="J8646" t="str">
            <v>7B</v>
          </cell>
          <cell r="L8646" t="str">
            <v>IR</v>
          </cell>
        </row>
        <row r="8647">
          <cell r="A8647" t="str">
            <v>RCY</v>
          </cell>
          <cell r="D8647">
            <v>5</v>
          </cell>
          <cell r="G8647">
            <v>0.53</v>
          </cell>
          <cell r="J8647" t="str">
            <v>7B</v>
          </cell>
          <cell r="L8647" t="str">
            <v>IR</v>
          </cell>
        </row>
        <row r="8648">
          <cell r="A8648" t="str">
            <v>RCY</v>
          </cell>
          <cell r="D8648">
            <v>6</v>
          </cell>
          <cell r="G8648">
            <v>0.72</v>
          </cell>
          <cell r="J8648" t="str">
            <v>7B</v>
          </cell>
          <cell r="L8648" t="str">
            <v>IR</v>
          </cell>
        </row>
        <row r="8649">
          <cell r="A8649" t="str">
            <v>RCY</v>
          </cell>
          <cell r="D8649">
            <v>6</v>
          </cell>
          <cell r="G8649">
            <v>0.48</v>
          </cell>
          <cell r="J8649" t="str">
            <v>7B</v>
          </cell>
          <cell r="L8649" t="str">
            <v>IR</v>
          </cell>
        </row>
        <row r="8650">
          <cell r="A8650" t="str">
            <v>RCY</v>
          </cell>
          <cell r="D8650">
            <v>6</v>
          </cell>
          <cell r="G8650">
            <v>0.41</v>
          </cell>
          <cell r="J8650" t="str">
            <v>7B</v>
          </cell>
          <cell r="L8650" t="str">
            <v>IR</v>
          </cell>
        </row>
        <row r="8651">
          <cell r="A8651" t="str">
            <v>RCY</v>
          </cell>
          <cell r="D8651">
            <v>7</v>
          </cell>
          <cell r="G8651">
            <v>0.43</v>
          </cell>
          <cell r="J8651" t="str">
            <v>7B</v>
          </cell>
          <cell r="L8651" t="str">
            <v>IR</v>
          </cell>
        </row>
        <row r="8652">
          <cell r="A8652" t="str">
            <v>RCY</v>
          </cell>
          <cell r="D8652">
            <v>7</v>
          </cell>
          <cell r="G8652">
            <v>0.39</v>
          </cell>
          <cell r="J8652" t="str">
            <v>7B</v>
          </cell>
          <cell r="L8652" t="str">
            <v>IR</v>
          </cell>
        </row>
        <row r="8653">
          <cell r="A8653" t="str">
            <v>RCY</v>
          </cell>
          <cell r="D8653">
            <v>7</v>
          </cell>
          <cell r="G8653">
            <v>0.41</v>
          </cell>
          <cell r="J8653" t="str">
            <v>7B</v>
          </cell>
          <cell r="L8653" t="str">
            <v>IR</v>
          </cell>
        </row>
        <row r="8654">
          <cell r="A8654" t="str">
            <v>RCY</v>
          </cell>
          <cell r="D8654">
            <v>7</v>
          </cell>
          <cell r="G8654">
            <v>0.52</v>
          </cell>
          <cell r="J8654" t="str">
            <v>7B</v>
          </cell>
          <cell r="L8654" t="str">
            <v>IR</v>
          </cell>
        </row>
        <row r="8655">
          <cell r="A8655" t="str">
            <v>RCY</v>
          </cell>
          <cell r="D8655">
            <v>7</v>
          </cell>
          <cell r="G8655">
            <v>0.44</v>
          </cell>
          <cell r="J8655" t="str">
            <v>7B</v>
          </cell>
          <cell r="L8655" t="str">
            <v>IR</v>
          </cell>
        </row>
        <row r="8656">
          <cell r="A8656" t="str">
            <v>RCY</v>
          </cell>
          <cell r="D8656">
            <v>8</v>
          </cell>
          <cell r="G8656">
            <v>0.35</v>
          </cell>
          <cell r="J8656" t="str">
            <v>7B</v>
          </cell>
          <cell r="L8656" t="str">
            <v>IR</v>
          </cell>
        </row>
        <row r="8657">
          <cell r="A8657" t="str">
            <v>RCY</v>
          </cell>
          <cell r="D8657">
            <v>8</v>
          </cell>
          <cell r="G8657">
            <v>0.3</v>
          </cell>
          <cell r="J8657" t="str">
            <v>7B</v>
          </cell>
          <cell r="L8657" t="str">
            <v>IR</v>
          </cell>
        </row>
        <row r="8658">
          <cell r="A8658" t="str">
            <v>RCY</v>
          </cell>
          <cell r="D8658">
            <v>8</v>
          </cell>
          <cell r="G8658">
            <v>0.28999999999999998</v>
          </cell>
          <cell r="J8658" t="str">
            <v>7B</v>
          </cell>
          <cell r="L8658" t="str">
            <v>IR</v>
          </cell>
        </row>
        <row r="8659">
          <cell r="A8659" t="str">
            <v>RCY</v>
          </cell>
          <cell r="D8659">
            <v>9</v>
          </cell>
          <cell r="G8659">
            <v>0.62</v>
          </cell>
          <cell r="J8659" t="str">
            <v>7B</v>
          </cell>
          <cell r="L8659" t="str">
            <v>IR</v>
          </cell>
        </row>
        <row r="8660">
          <cell r="A8660" t="str">
            <v>RCY</v>
          </cell>
          <cell r="D8660">
            <v>9</v>
          </cell>
          <cell r="G8660">
            <v>0.23</v>
          </cell>
          <cell r="J8660" t="str">
            <v>7B</v>
          </cell>
          <cell r="L8660" t="str">
            <v>IR</v>
          </cell>
        </row>
        <row r="8661">
          <cell r="A8661" t="str">
            <v>RCY</v>
          </cell>
          <cell r="D8661">
            <v>9</v>
          </cell>
          <cell r="G8661">
            <v>0.25</v>
          </cell>
          <cell r="J8661" t="str">
            <v>7B</v>
          </cell>
          <cell r="L8661" t="str">
            <v>IR</v>
          </cell>
        </row>
        <row r="8662">
          <cell r="A8662" t="str">
            <v>RCY</v>
          </cell>
          <cell r="D8662">
            <v>9</v>
          </cell>
          <cell r="G8662">
            <v>0.41</v>
          </cell>
          <cell r="J8662" t="str">
            <v>7B</v>
          </cell>
          <cell r="L8662" t="str">
            <v>IR</v>
          </cell>
        </row>
        <row r="8663">
          <cell r="A8663" t="str">
            <v>RCY</v>
          </cell>
          <cell r="D8663">
            <v>9</v>
          </cell>
          <cell r="G8663">
            <v>0.27</v>
          </cell>
          <cell r="J8663" t="str">
            <v>7B</v>
          </cell>
          <cell r="L8663" t="str">
            <v>IR</v>
          </cell>
        </row>
        <row r="8664">
          <cell r="A8664" t="str">
            <v>RCY</v>
          </cell>
          <cell r="D8664">
            <v>10</v>
          </cell>
          <cell r="G8664">
            <v>0.14000000000000001</v>
          </cell>
          <cell r="J8664" t="str">
            <v>7B</v>
          </cell>
          <cell r="L8664" t="str">
            <v>IR</v>
          </cell>
        </row>
        <row r="8665">
          <cell r="A8665" t="str">
            <v>RCY</v>
          </cell>
          <cell r="D8665">
            <v>10</v>
          </cell>
          <cell r="G8665">
            <v>0.32</v>
          </cell>
          <cell r="J8665" t="str">
            <v>7B</v>
          </cell>
          <cell r="L8665" t="str">
            <v>IR</v>
          </cell>
        </row>
        <row r="8666">
          <cell r="A8666" t="str">
            <v>RCY</v>
          </cell>
          <cell r="D8666">
            <v>10</v>
          </cell>
          <cell r="G8666">
            <v>0.25</v>
          </cell>
          <cell r="J8666" t="str">
            <v>7B</v>
          </cell>
          <cell r="L8666" t="str">
            <v>IR</v>
          </cell>
        </row>
        <row r="8667">
          <cell r="A8667" t="str">
            <v>RCY</v>
          </cell>
          <cell r="D8667">
            <v>10</v>
          </cell>
          <cell r="G8667">
            <v>0.27</v>
          </cell>
          <cell r="J8667" t="str">
            <v>7B</v>
          </cell>
          <cell r="L8667" t="str">
            <v>IR</v>
          </cell>
        </row>
        <row r="8668">
          <cell r="A8668" t="str">
            <v>RCY</v>
          </cell>
          <cell r="D8668">
            <v>11</v>
          </cell>
          <cell r="G8668">
            <v>0.32</v>
          </cell>
          <cell r="J8668" t="str">
            <v>7B</v>
          </cell>
          <cell r="L8668" t="str">
            <v>IR</v>
          </cell>
        </row>
        <row r="8669">
          <cell r="A8669" t="str">
            <v>RCY</v>
          </cell>
          <cell r="D8669">
            <v>11</v>
          </cell>
          <cell r="G8669">
            <v>0.22</v>
          </cell>
          <cell r="J8669" t="str">
            <v>7B</v>
          </cell>
          <cell r="L8669" t="str">
            <v>IR</v>
          </cell>
        </row>
        <row r="8670">
          <cell r="A8670" t="str">
            <v>RCY</v>
          </cell>
          <cell r="D8670">
            <v>11</v>
          </cell>
          <cell r="G8670">
            <v>0.21</v>
          </cell>
          <cell r="J8670" t="str">
            <v>7B</v>
          </cell>
          <cell r="L8670" t="str">
            <v>IR</v>
          </cell>
        </row>
        <row r="8671">
          <cell r="A8671" t="str">
            <v>RCY</v>
          </cell>
          <cell r="D8671">
            <v>11</v>
          </cell>
          <cell r="G8671">
            <v>0.35</v>
          </cell>
          <cell r="J8671" t="str">
            <v>7B</v>
          </cell>
          <cell r="L8671" t="str">
            <v>IR</v>
          </cell>
        </row>
        <row r="8672">
          <cell r="A8672" t="str">
            <v>RCY</v>
          </cell>
          <cell r="D8672">
            <v>12</v>
          </cell>
          <cell r="G8672">
            <v>0.17</v>
          </cell>
          <cell r="J8672" t="str">
            <v>7B</v>
          </cell>
          <cell r="L8672" t="str">
            <v>IR</v>
          </cell>
        </row>
        <row r="8673">
          <cell r="A8673" t="str">
            <v>RCY</v>
          </cell>
          <cell r="D8673">
            <v>12</v>
          </cell>
          <cell r="G8673">
            <v>0.48</v>
          </cell>
          <cell r="J8673" t="str">
            <v>7B</v>
          </cell>
          <cell r="L8673" t="str">
            <v>IR</v>
          </cell>
        </row>
        <row r="8674">
          <cell r="A8674" t="str">
            <v>RCY</v>
          </cell>
          <cell r="D8674">
            <v>12</v>
          </cell>
          <cell r="G8674">
            <v>0.3</v>
          </cell>
          <cell r="J8674" t="str">
            <v>7B</v>
          </cell>
          <cell r="L8674" t="str">
            <v>IR</v>
          </cell>
        </row>
        <row r="8675">
          <cell r="A8675" t="str">
            <v>RCY</v>
          </cell>
          <cell r="D8675">
            <v>12</v>
          </cell>
          <cell r="G8675">
            <v>0.32</v>
          </cell>
          <cell r="J8675" t="str">
            <v>7B</v>
          </cell>
          <cell r="L8675" t="str">
            <v>IR</v>
          </cell>
        </row>
        <row r="8676">
          <cell r="A8676" t="str">
            <v>RCY</v>
          </cell>
          <cell r="D8676">
            <v>12</v>
          </cell>
          <cell r="G8676">
            <v>0.08</v>
          </cell>
          <cell r="J8676" t="str">
            <v>7B</v>
          </cell>
          <cell r="L8676" t="str">
            <v>IR</v>
          </cell>
        </row>
        <row r="8677">
          <cell r="A8677" t="str">
            <v>MSW</v>
          </cell>
          <cell r="D8677">
            <v>1</v>
          </cell>
          <cell r="G8677">
            <v>2.52</v>
          </cell>
          <cell r="J8677">
            <v>25</v>
          </cell>
          <cell r="L8677" t="str">
            <v>RO</v>
          </cell>
        </row>
        <row r="8678">
          <cell r="A8678" t="str">
            <v>RCY</v>
          </cell>
          <cell r="D8678">
            <v>2</v>
          </cell>
          <cell r="G8678">
            <v>2.72</v>
          </cell>
          <cell r="J8678">
            <v>72</v>
          </cell>
          <cell r="L8678" t="str">
            <v>IR</v>
          </cell>
        </row>
        <row r="8679">
          <cell r="A8679" t="str">
            <v>RCY</v>
          </cell>
          <cell r="D8679">
            <v>2</v>
          </cell>
          <cell r="G8679">
            <v>2.94</v>
          </cell>
          <cell r="J8679">
            <v>72</v>
          </cell>
          <cell r="L8679" t="str">
            <v>IR</v>
          </cell>
        </row>
        <row r="8680">
          <cell r="A8680" t="str">
            <v>RCY</v>
          </cell>
          <cell r="D8680">
            <v>5</v>
          </cell>
          <cell r="G8680">
            <v>4.2699999999999996</v>
          </cell>
          <cell r="J8680">
            <v>72</v>
          </cell>
          <cell r="L8680" t="str">
            <v>IR</v>
          </cell>
        </row>
        <row r="8681">
          <cell r="A8681" t="str">
            <v>RCY</v>
          </cell>
          <cell r="D8681">
            <v>11</v>
          </cell>
          <cell r="G8681">
            <v>2.81</v>
          </cell>
          <cell r="J8681">
            <v>72</v>
          </cell>
          <cell r="L8681" t="str">
            <v>IR</v>
          </cell>
        </row>
        <row r="8682">
          <cell r="A8682" t="str">
            <v>MSW</v>
          </cell>
          <cell r="D8682">
            <v>3</v>
          </cell>
          <cell r="G8682">
            <v>1.58</v>
          </cell>
          <cell r="J8682">
            <v>20</v>
          </cell>
          <cell r="L8682" t="str">
            <v>RO</v>
          </cell>
        </row>
        <row r="8683">
          <cell r="A8683" t="str">
            <v>RCY</v>
          </cell>
          <cell r="D8683">
            <v>2</v>
          </cell>
          <cell r="G8683">
            <v>2</v>
          </cell>
          <cell r="J8683" t="str">
            <v>7C</v>
          </cell>
          <cell r="L8683" t="str">
            <v>IR</v>
          </cell>
        </row>
        <row r="8684">
          <cell r="A8684" t="str">
            <v>RCY</v>
          </cell>
          <cell r="D8684">
            <v>3</v>
          </cell>
          <cell r="G8684">
            <v>3.94</v>
          </cell>
          <cell r="J8684" t="str">
            <v>7C</v>
          </cell>
          <cell r="L8684" t="str">
            <v>IR</v>
          </cell>
        </row>
        <row r="8685">
          <cell r="A8685" t="str">
            <v>RCY</v>
          </cell>
          <cell r="D8685">
            <v>3</v>
          </cell>
          <cell r="G8685">
            <v>4.57</v>
          </cell>
          <cell r="J8685" t="str">
            <v>7C</v>
          </cell>
          <cell r="L8685" t="str">
            <v>IR</v>
          </cell>
        </row>
        <row r="8686">
          <cell r="A8686" t="str">
            <v>RCY</v>
          </cell>
          <cell r="D8686">
            <v>4</v>
          </cell>
          <cell r="G8686">
            <v>5.65</v>
          </cell>
          <cell r="J8686" t="str">
            <v>7C</v>
          </cell>
          <cell r="L8686" t="str">
            <v>IR</v>
          </cell>
        </row>
        <row r="8687">
          <cell r="A8687" t="str">
            <v>RCY</v>
          </cell>
          <cell r="D8687">
            <v>4</v>
          </cell>
          <cell r="G8687">
            <v>2.6</v>
          </cell>
          <cell r="J8687" t="str">
            <v>7C</v>
          </cell>
          <cell r="L8687" t="str">
            <v>IR</v>
          </cell>
        </row>
        <row r="8688">
          <cell r="A8688" t="str">
            <v>RCY</v>
          </cell>
          <cell r="D8688">
            <v>5</v>
          </cell>
          <cell r="G8688">
            <v>3.46</v>
          </cell>
          <cell r="J8688" t="str">
            <v>7C</v>
          </cell>
          <cell r="L8688" t="str">
            <v>IR</v>
          </cell>
        </row>
        <row r="8689">
          <cell r="A8689" t="str">
            <v>RCY</v>
          </cell>
          <cell r="D8689">
            <v>5</v>
          </cell>
          <cell r="G8689">
            <v>2.58</v>
          </cell>
          <cell r="J8689" t="str">
            <v>7C</v>
          </cell>
          <cell r="L8689" t="str">
            <v>IR</v>
          </cell>
        </row>
        <row r="8690">
          <cell r="A8690" t="str">
            <v>RCY</v>
          </cell>
          <cell r="D8690">
            <v>5</v>
          </cell>
          <cell r="G8690">
            <v>1.77</v>
          </cell>
          <cell r="J8690" t="str">
            <v>7C</v>
          </cell>
          <cell r="L8690" t="str">
            <v>IR</v>
          </cell>
        </row>
        <row r="8691">
          <cell r="A8691" t="str">
            <v>RCY</v>
          </cell>
          <cell r="D8691">
            <v>6</v>
          </cell>
          <cell r="G8691">
            <v>1.21</v>
          </cell>
          <cell r="J8691" t="str">
            <v>7C</v>
          </cell>
          <cell r="L8691" t="str">
            <v>IR</v>
          </cell>
        </row>
        <row r="8692">
          <cell r="A8692" t="str">
            <v>RCY</v>
          </cell>
          <cell r="D8692">
            <v>6</v>
          </cell>
          <cell r="G8692">
            <v>1.73</v>
          </cell>
          <cell r="J8692" t="str">
            <v>7C</v>
          </cell>
          <cell r="L8692" t="str">
            <v>IR</v>
          </cell>
        </row>
        <row r="8693">
          <cell r="A8693" t="str">
            <v>RCY</v>
          </cell>
          <cell r="D8693">
            <v>7</v>
          </cell>
          <cell r="G8693">
            <v>1.07</v>
          </cell>
          <cell r="J8693" t="str">
            <v>7C</v>
          </cell>
          <cell r="L8693" t="str">
            <v>IR</v>
          </cell>
        </row>
        <row r="8694">
          <cell r="A8694" t="str">
            <v>RCY</v>
          </cell>
          <cell r="D8694">
            <v>8</v>
          </cell>
          <cell r="G8694">
            <v>3.33</v>
          </cell>
          <cell r="J8694" t="str">
            <v>7C</v>
          </cell>
          <cell r="L8694" t="str">
            <v>IR</v>
          </cell>
        </row>
        <row r="8695">
          <cell r="A8695" t="str">
            <v>RCY</v>
          </cell>
          <cell r="D8695">
            <v>8</v>
          </cell>
          <cell r="G8695">
            <v>1.7</v>
          </cell>
          <cell r="J8695" t="str">
            <v>7C</v>
          </cell>
          <cell r="L8695" t="str">
            <v>IR</v>
          </cell>
        </row>
        <row r="8696">
          <cell r="A8696" t="str">
            <v>RCY</v>
          </cell>
          <cell r="D8696">
            <v>8</v>
          </cell>
          <cell r="G8696">
            <v>1.82</v>
          </cell>
          <cell r="J8696" t="str">
            <v>7C</v>
          </cell>
          <cell r="L8696" t="str">
            <v>IR</v>
          </cell>
        </row>
        <row r="8697">
          <cell r="A8697" t="str">
            <v>MSW</v>
          </cell>
          <cell r="D8697">
            <v>2</v>
          </cell>
          <cell r="G8697">
            <v>0.47</v>
          </cell>
          <cell r="J8697">
            <v>25</v>
          </cell>
          <cell r="L8697" t="str">
            <v>RO</v>
          </cell>
        </row>
        <row r="8698">
          <cell r="A8698" t="str">
            <v>MSW</v>
          </cell>
          <cell r="D8698">
            <v>2</v>
          </cell>
          <cell r="G8698">
            <v>9.16</v>
          </cell>
          <cell r="J8698">
            <v>25</v>
          </cell>
          <cell r="L8698" t="str">
            <v>RO</v>
          </cell>
        </row>
        <row r="8699">
          <cell r="A8699" t="str">
            <v>MSW</v>
          </cell>
          <cell r="D8699">
            <v>5</v>
          </cell>
          <cell r="G8699">
            <v>6.33</v>
          </cell>
          <cell r="J8699">
            <v>25</v>
          </cell>
          <cell r="L8699" t="str">
            <v>RO</v>
          </cell>
        </row>
        <row r="8700">
          <cell r="A8700" t="str">
            <v>MSW</v>
          </cell>
          <cell r="D8700">
            <v>7</v>
          </cell>
          <cell r="G8700">
            <v>3.26</v>
          </cell>
          <cell r="J8700">
            <v>25</v>
          </cell>
          <cell r="L8700" t="str">
            <v>RO</v>
          </cell>
        </row>
        <row r="8701">
          <cell r="A8701" t="str">
            <v>MSW</v>
          </cell>
          <cell r="D8701">
            <v>8</v>
          </cell>
          <cell r="G8701">
            <v>3.2</v>
          </cell>
          <cell r="J8701">
            <v>25</v>
          </cell>
          <cell r="L8701" t="str">
            <v>RO</v>
          </cell>
        </row>
        <row r="8702">
          <cell r="A8702" t="str">
            <v>MSW</v>
          </cell>
          <cell r="D8702">
            <v>11</v>
          </cell>
          <cell r="G8702">
            <v>6.35</v>
          </cell>
          <cell r="J8702">
            <v>25</v>
          </cell>
          <cell r="L8702" t="str">
            <v>RO</v>
          </cell>
        </row>
        <row r="8703">
          <cell r="A8703" t="str">
            <v>RCY</v>
          </cell>
          <cell r="D8703">
            <v>1</v>
          </cell>
          <cell r="G8703">
            <v>2.4700000000000002</v>
          </cell>
          <cell r="J8703" t="str">
            <v>7B</v>
          </cell>
          <cell r="L8703" t="str">
            <v>IR</v>
          </cell>
        </row>
        <row r="8704">
          <cell r="A8704" t="str">
            <v>RCY</v>
          </cell>
          <cell r="D8704">
            <v>2</v>
          </cell>
          <cell r="G8704">
            <v>3.19</v>
          </cell>
          <cell r="J8704">
            <v>72</v>
          </cell>
          <cell r="L8704" t="str">
            <v>IR</v>
          </cell>
        </row>
        <row r="8705">
          <cell r="A8705" t="str">
            <v>RCY</v>
          </cell>
          <cell r="D8705">
            <v>3</v>
          </cell>
          <cell r="G8705">
            <v>4.97</v>
          </cell>
          <cell r="J8705">
            <v>72</v>
          </cell>
          <cell r="L8705" t="str">
            <v>IR</v>
          </cell>
        </row>
        <row r="8706">
          <cell r="A8706" t="str">
            <v>MSW</v>
          </cell>
          <cell r="D8706">
            <v>2</v>
          </cell>
          <cell r="G8706">
            <v>1.99</v>
          </cell>
          <cell r="J8706">
            <v>25</v>
          </cell>
          <cell r="L8706" t="str">
            <v>RO</v>
          </cell>
        </row>
        <row r="8707">
          <cell r="A8707" t="str">
            <v>RCY</v>
          </cell>
          <cell r="D8707">
            <v>2</v>
          </cell>
          <cell r="G8707">
            <v>1.43</v>
          </cell>
          <cell r="J8707">
            <v>25</v>
          </cell>
          <cell r="L8707" t="str">
            <v>RO</v>
          </cell>
        </row>
        <row r="8708">
          <cell r="A8708" t="str">
            <v>MSW</v>
          </cell>
          <cell r="D8708">
            <v>4</v>
          </cell>
          <cell r="G8708">
            <v>1.75</v>
          </cell>
          <cell r="J8708">
            <v>25</v>
          </cell>
          <cell r="L8708" t="str">
            <v>RO</v>
          </cell>
        </row>
        <row r="8709">
          <cell r="A8709" t="str">
            <v>RCY</v>
          </cell>
          <cell r="D8709">
            <v>5</v>
          </cell>
          <cell r="G8709">
            <v>7.41</v>
          </cell>
          <cell r="J8709">
            <v>72</v>
          </cell>
          <cell r="L8709" t="str">
            <v>IR</v>
          </cell>
        </row>
        <row r="8710">
          <cell r="A8710" t="str">
            <v>RCY</v>
          </cell>
          <cell r="D8710">
            <v>5</v>
          </cell>
          <cell r="G8710">
            <v>6.08</v>
          </cell>
          <cell r="J8710">
            <v>72</v>
          </cell>
          <cell r="L8710" t="str">
            <v>IR</v>
          </cell>
        </row>
        <row r="8711">
          <cell r="A8711" t="str">
            <v>MSW</v>
          </cell>
          <cell r="D8711">
            <v>2</v>
          </cell>
          <cell r="G8711">
            <v>2.06</v>
          </cell>
          <cell r="J8711">
            <v>20</v>
          </cell>
          <cell r="L8711" t="str">
            <v>RO</v>
          </cell>
        </row>
        <row r="8712">
          <cell r="A8712" t="str">
            <v>RCY</v>
          </cell>
          <cell r="D8712">
            <v>3</v>
          </cell>
          <cell r="G8712">
            <v>1.97</v>
          </cell>
          <cell r="J8712">
            <v>20</v>
          </cell>
          <cell r="L8712" t="str">
            <v>RO</v>
          </cell>
        </row>
        <row r="8713">
          <cell r="A8713" t="str">
            <v>RCY</v>
          </cell>
          <cell r="D8713">
            <v>2</v>
          </cell>
          <cell r="G8713">
            <v>4.6399999999999997</v>
          </cell>
          <cell r="J8713" t="str">
            <v>7B</v>
          </cell>
          <cell r="L8713" t="str">
            <v>IR</v>
          </cell>
        </row>
        <row r="8714">
          <cell r="A8714" t="str">
            <v>RCY</v>
          </cell>
          <cell r="D8714">
            <v>4</v>
          </cell>
          <cell r="G8714">
            <v>3.69</v>
          </cell>
          <cell r="J8714" t="str">
            <v>7B</v>
          </cell>
          <cell r="L8714" t="str">
            <v>IR</v>
          </cell>
        </row>
        <row r="8715">
          <cell r="A8715" t="str">
            <v>RCY</v>
          </cell>
          <cell r="D8715">
            <v>6</v>
          </cell>
          <cell r="G8715">
            <v>6.99</v>
          </cell>
          <cell r="J8715" t="str">
            <v>7B</v>
          </cell>
          <cell r="L8715" t="str">
            <v>IR</v>
          </cell>
        </row>
        <row r="8716">
          <cell r="A8716" t="str">
            <v>RCY</v>
          </cell>
          <cell r="D8716">
            <v>7</v>
          </cell>
          <cell r="G8716">
            <v>3.25</v>
          </cell>
          <cell r="J8716" t="str">
            <v>7B</v>
          </cell>
          <cell r="L8716" t="str">
            <v>IR</v>
          </cell>
        </row>
        <row r="8717">
          <cell r="A8717" t="str">
            <v>RCY</v>
          </cell>
          <cell r="D8717">
            <v>7</v>
          </cell>
          <cell r="G8717">
            <v>5.53</v>
          </cell>
          <cell r="J8717" t="str">
            <v>7B</v>
          </cell>
          <cell r="L8717" t="str">
            <v>IR</v>
          </cell>
        </row>
        <row r="8718">
          <cell r="A8718" t="str">
            <v>RCY</v>
          </cell>
          <cell r="D8718">
            <v>8</v>
          </cell>
          <cell r="G8718">
            <v>2.82</v>
          </cell>
          <cell r="J8718" t="str">
            <v>7B</v>
          </cell>
          <cell r="L8718" t="str">
            <v>IR</v>
          </cell>
        </row>
        <row r="8719">
          <cell r="A8719" t="str">
            <v>RCY</v>
          </cell>
          <cell r="D8719">
            <v>8</v>
          </cell>
          <cell r="G8719">
            <v>1.67</v>
          </cell>
          <cell r="J8719" t="str">
            <v>7B</v>
          </cell>
          <cell r="L8719" t="str">
            <v>IR</v>
          </cell>
        </row>
        <row r="8720">
          <cell r="A8720" t="str">
            <v>RCY</v>
          </cell>
          <cell r="D8720">
            <v>11</v>
          </cell>
          <cell r="G8720">
            <v>1.1599999999999999</v>
          </cell>
          <cell r="J8720" t="str">
            <v>7B</v>
          </cell>
          <cell r="L8720" t="str">
            <v>IR</v>
          </cell>
        </row>
        <row r="8721">
          <cell r="A8721" t="str">
            <v>RCY</v>
          </cell>
          <cell r="D8721">
            <v>11</v>
          </cell>
          <cell r="G8721">
            <v>2.09</v>
          </cell>
          <cell r="J8721" t="str">
            <v>7B</v>
          </cell>
          <cell r="L8721" t="str">
            <v>IR</v>
          </cell>
        </row>
        <row r="8722">
          <cell r="A8722" t="str">
            <v>RCY</v>
          </cell>
          <cell r="D8722">
            <v>11</v>
          </cell>
          <cell r="G8722">
            <v>3.75</v>
          </cell>
          <cell r="J8722" t="str">
            <v>7B</v>
          </cell>
          <cell r="L8722" t="str">
            <v>IR</v>
          </cell>
        </row>
        <row r="8723">
          <cell r="A8723" t="str">
            <v>RCY</v>
          </cell>
          <cell r="D8723">
            <v>2</v>
          </cell>
          <cell r="G8723">
            <v>2.35</v>
          </cell>
          <cell r="J8723" t="str">
            <v>7B</v>
          </cell>
          <cell r="L8723" t="str">
            <v>IR</v>
          </cell>
        </row>
        <row r="8724">
          <cell r="A8724" t="str">
            <v>RCY</v>
          </cell>
          <cell r="D8724">
            <v>2</v>
          </cell>
          <cell r="G8724">
            <v>3.5</v>
          </cell>
          <cell r="J8724" t="str">
            <v>7B</v>
          </cell>
          <cell r="L8724" t="str">
            <v>IR</v>
          </cell>
        </row>
        <row r="8725">
          <cell r="A8725" t="str">
            <v>RCY</v>
          </cell>
          <cell r="D8725">
            <v>4</v>
          </cell>
          <cell r="G8725">
            <v>5.92</v>
          </cell>
          <cell r="J8725" t="str">
            <v>7E</v>
          </cell>
          <cell r="L8725" t="str">
            <v>IR</v>
          </cell>
        </row>
        <row r="8726">
          <cell r="A8726" t="str">
            <v>RCY</v>
          </cell>
          <cell r="D8726">
            <v>7</v>
          </cell>
          <cell r="G8726">
            <v>7.63</v>
          </cell>
          <cell r="J8726" t="str">
            <v>7E</v>
          </cell>
          <cell r="L8726" t="str">
            <v>IR</v>
          </cell>
        </row>
        <row r="8727">
          <cell r="A8727" t="str">
            <v>RCY</v>
          </cell>
          <cell r="D8727">
            <v>9</v>
          </cell>
          <cell r="G8727">
            <v>3.31</v>
          </cell>
          <cell r="J8727" t="str">
            <v>7E</v>
          </cell>
          <cell r="L8727" t="str">
            <v>IR</v>
          </cell>
        </row>
        <row r="8728">
          <cell r="A8728" t="str">
            <v>RCY</v>
          </cell>
          <cell r="D8728">
            <v>10</v>
          </cell>
          <cell r="G8728">
            <v>3.98</v>
          </cell>
          <cell r="J8728" t="str">
            <v>7E</v>
          </cell>
          <cell r="L8728" t="str">
            <v>IR</v>
          </cell>
        </row>
        <row r="8729">
          <cell r="A8729" t="str">
            <v>RCY</v>
          </cell>
          <cell r="D8729">
            <v>11</v>
          </cell>
          <cell r="G8729">
            <v>10.8</v>
          </cell>
          <cell r="J8729" t="str">
            <v>7E</v>
          </cell>
          <cell r="L8729" t="str">
            <v>IR</v>
          </cell>
        </row>
        <row r="8730">
          <cell r="A8730" t="str">
            <v>RCY</v>
          </cell>
          <cell r="D8730">
            <v>12</v>
          </cell>
          <cell r="G8730">
            <v>5.72</v>
          </cell>
          <cell r="J8730" t="str">
            <v>7E</v>
          </cell>
          <cell r="L8730" t="str">
            <v>IR</v>
          </cell>
        </row>
        <row r="8731">
          <cell r="A8731" t="str">
            <v>MSW</v>
          </cell>
          <cell r="D8731">
            <v>2</v>
          </cell>
          <cell r="G8731">
            <v>1.72</v>
          </cell>
          <cell r="J8731">
            <v>25</v>
          </cell>
          <cell r="L8731" t="str">
            <v>RO</v>
          </cell>
        </row>
        <row r="8732">
          <cell r="A8732" t="str">
            <v>RCY</v>
          </cell>
          <cell r="D8732">
            <v>6</v>
          </cell>
          <cell r="G8732">
            <v>7.8</v>
          </cell>
          <cell r="J8732">
            <v>72</v>
          </cell>
          <cell r="L8732" t="str">
            <v>IR</v>
          </cell>
        </row>
        <row r="8733">
          <cell r="A8733" t="str">
            <v>RCY</v>
          </cell>
          <cell r="D8733">
            <v>6</v>
          </cell>
          <cell r="G8733">
            <v>3.84</v>
          </cell>
          <cell r="J8733">
            <v>72</v>
          </cell>
          <cell r="L8733" t="str">
            <v>IR</v>
          </cell>
        </row>
        <row r="8734">
          <cell r="A8734" t="str">
            <v>RCY</v>
          </cell>
          <cell r="D8734">
            <v>7</v>
          </cell>
          <cell r="G8734">
            <v>2.98</v>
          </cell>
          <cell r="J8734">
            <v>72</v>
          </cell>
          <cell r="L8734" t="str">
            <v>IR</v>
          </cell>
        </row>
        <row r="8735">
          <cell r="A8735" t="str">
            <v>RCY</v>
          </cell>
          <cell r="D8735">
            <v>7</v>
          </cell>
          <cell r="G8735">
            <v>1.83</v>
          </cell>
          <cell r="J8735">
            <v>72</v>
          </cell>
          <cell r="L8735" t="str">
            <v>IR</v>
          </cell>
        </row>
        <row r="8736">
          <cell r="A8736" t="str">
            <v>RCY</v>
          </cell>
          <cell r="D8736">
            <v>7</v>
          </cell>
          <cell r="G8736">
            <v>1.1399999999999999</v>
          </cell>
          <cell r="J8736">
            <v>72</v>
          </cell>
          <cell r="L8736" t="str">
            <v>IR</v>
          </cell>
        </row>
        <row r="8737">
          <cell r="A8737" t="str">
            <v>RCY</v>
          </cell>
          <cell r="D8737">
            <v>7</v>
          </cell>
          <cell r="G8737">
            <v>2.2200000000000002</v>
          </cell>
          <cell r="J8737">
            <v>72</v>
          </cell>
          <cell r="L8737" t="str">
            <v>IR</v>
          </cell>
        </row>
        <row r="8738">
          <cell r="A8738" t="str">
            <v>RCY</v>
          </cell>
          <cell r="D8738">
            <v>9</v>
          </cell>
          <cell r="G8738">
            <v>2.5499999999999998</v>
          </cell>
          <cell r="J8738">
            <v>72</v>
          </cell>
          <cell r="L8738" t="str">
            <v>IR</v>
          </cell>
        </row>
        <row r="8739">
          <cell r="A8739" t="str">
            <v>RCY</v>
          </cell>
          <cell r="D8739">
            <v>9</v>
          </cell>
          <cell r="G8739">
            <v>2.92</v>
          </cell>
          <cell r="J8739">
            <v>72</v>
          </cell>
          <cell r="L8739" t="str">
            <v>IR</v>
          </cell>
        </row>
        <row r="8740">
          <cell r="A8740" t="str">
            <v>RCY</v>
          </cell>
          <cell r="D8740">
            <v>10</v>
          </cell>
          <cell r="G8740">
            <v>2.78</v>
          </cell>
          <cell r="J8740">
            <v>72</v>
          </cell>
          <cell r="L8740" t="str">
            <v>IR</v>
          </cell>
        </row>
        <row r="8741">
          <cell r="A8741" t="str">
            <v>RCY</v>
          </cell>
          <cell r="D8741">
            <v>11</v>
          </cell>
          <cell r="G8741">
            <v>2.98</v>
          </cell>
          <cell r="J8741">
            <v>72</v>
          </cell>
          <cell r="L8741" t="str">
            <v>IR</v>
          </cell>
        </row>
        <row r="8742">
          <cell r="A8742" t="str">
            <v>RCY</v>
          </cell>
          <cell r="D8742">
            <v>11</v>
          </cell>
          <cell r="G8742">
            <v>3.2</v>
          </cell>
          <cell r="J8742">
            <v>72</v>
          </cell>
          <cell r="L8742" t="str">
            <v>IR</v>
          </cell>
        </row>
        <row r="8743">
          <cell r="A8743" t="str">
            <v>RCY</v>
          </cell>
          <cell r="D8743">
            <v>11</v>
          </cell>
          <cell r="G8743">
            <v>3.77</v>
          </cell>
          <cell r="J8743">
            <v>72</v>
          </cell>
          <cell r="L8743" t="str">
            <v>IR</v>
          </cell>
        </row>
        <row r="8744">
          <cell r="A8744" t="str">
            <v>RCY</v>
          </cell>
          <cell r="D8744">
            <v>12</v>
          </cell>
          <cell r="G8744">
            <v>4.57</v>
          </cell>
          <cell r="J8744">
            <v>72</v>
          </cell>
          <cell r="L8744" t="str">
            <v>IR</v>
          </cell>
        </row>
        <row r="8745">
          <cell r="A8745" t="str">
            <v>RCY</v>
          </cell>
          <cell r="D8745">
            <v>12</v>
          </cell>
          <cell r="G8745">
            <v>2.54</v>
          </cell>
          <cell r="J8745">
            <v>72</v>
          </cell>
          <cell r="L8745" t="str">
            <v>IR</v>
          </cell>
        </row>
        <row r="8746">
          <cell r="A8746" t="str">
            <v>RCY</v>
          </cell>
          <cell r="D8746">
            <v>12</v>
          </cell>
          <cell r="G8746">
            <v>3.23</v>
          </cell>
          <cell r="J8746">
            <v>72</v>
          </cell>
          <cell r="L8746" t="str">
            <v>IR</v>
          </cell>
        </row>
        <row r="8747">
          <cell r="A8747" t="str">
            <v>RCY</v>
          </cell>
          <cell r="D8747">
            <v>12</v>
          </cell>
          <cell r="G8747">
            <v>0.01</v>
          </cell>
          <cell r="J8747">
            <v>72</v>
          </cell>
          <cell r="L8747" t="str">
            <v>IR</v>
          </cell>
        </row>
        <row r="8748">
          <cell r="A8748" t="str">
            <v>RCY</v>
          </cell>
          <cell r="D8748">
            <v>2</v>
          </cell>
          <cell r="G8748">
            <v>4.12</v>
          </cell>
          <cell r="J8748">
            <v>74</v>
          </cell>
          <cell r="L8748" t="str">
            <v>IR</v>
          </cell>
        </row>
        <row r="8749">
          <cell r="A8749" t="str">
            <v>RCY</v>
          </cell>
          <cell r="D8749">
            <v>3</v>
          </cell>
          <cell r="G8749">
            <v>6.05</v>
          </cell>
          <cell r="J8749">
            <v>74</v>
          </cell>
          <cell r="L8749" t="str">
            <v>IR</v>
          </cell>
        </row>
        <row r="8750">
          <cell r="A8750" t="str">
            <v>RCY</v>
          </cell>
          <cell r="D8750">
            <v>3</v>
          </cell>
          <cell r="G8750">
            <v>5.5</v>
          </cell>
          <cell r="J8750">
            <v>74</v>
          </cell>
          <cell r="L8750" t="str">
            <v>IR</v>
          </cell>
        </row>
        <row r="8751">
          <cell r="A8751" t="str">
            <v>RCY</v>
          </cell>
          <cell r="D8751">
            <v>3</v>
          </cell>
          <cell r="G8751">
            <v>2.91</v>
          </cell>
          <cell r="J8751">
            <v>74</v>
          </cell>
          <cell r="L8751" t="str">
            <v>IR</v>
          </cell>
        </row>
        <row r="8752">
          <cell r="A8752" t="str">
            <v>MSW</v>
          </cell>
          <cell r="D8752">
            <v>2</v>
          </cell>
          <cell r="G8752">
            <v>3.99</v>
          </cell>
          <cell r="J8752">
            <v>25</v>
          </cell>
          <cell r="L8752" t="str">
            <v>RO</v>
          </cell>
        </row>
        <row r="8753">
          <cell r="A8753" t="str">
            <v>MSW</v>
          </cell>
          <cell r="D8753">
            <v>3</v>
          </cell>
          <cell r="G8753">
            <v>3.51</v>
          </cell>
          <cell r="J8753">
            <v>20</v>
          </cell>
          <cell r="L8753" t="str">
            <v>RO</v>
          </cell>
        </row>
        <row r="8754">
          <cell r="A8754" t="str">
            <v>MSW</v>
          </cell>
          <cell r="D8754">
            <v>3</v>
          </cell>
          <cell r="G8754">
            <v>4.58</v>
          </cell>
          <cell r="J8754">
            <v>25</v>
          </cell>
          <cell r="L8754" t="str">
            <v>RO</v>
          </cell>
        </row>
        <row r="8755">
          <cell r="A8755" t="str">
            <v>MSW</v>
          </cell>
          <cell r="D8755">
            <v>3</v>
          </cell>
          <cell r="G8755">
            <v>2.97</v>
          </cell>
          <cell r="J8755">
            <v>25</v>
          </cell>
          <cell r="L8755" t="str">
            <v>RO</v>
          </cell>
        </row>
        <row r="8756">
          <cell r="A8756" t="str">
            <v>MSW</v>
          </cell>
          <cell r="D8756">
            <v>3</v>
          </cell>
          <cell r="G8756">
            <v>3.64</v>
          </cell>
          <cell r="J8756">
            <v>25</v>
          </cell>
          <cell r="L8756" t="str">
            <v>RO</v>
          </cell>
        </row>
        <row r="8757">
          <cell r="A8757" t="str">
            <v>MSW</v>
          </cell>
          <cell r="D8757">
            <v>4</v>
          </cell>
          <cell r="G8757">
            <v>5.49</v>
          </cell>
          <cell r="J8757">
            <v>25</v>
          </cell>
          <cell r="L8757" t="str">
            <v>RO</v>
          </cell>
        </row>
        <row r="8758">
          <cell r="A8758" t="str">
            <v>MSW</v>
          </cell>
          <cell r="D8758">
            <v>4</v>
          </cell>
          <cell r="G8758">
            <v>2.2400000000000002</v>
          </cell>
          <cell r="J8758">
            <v>25</v>
          </cell>
          <cell r="L8758" t="str">
            <v>RO</v>
          </cell>
        </row>
        <row r="8759">
          <cell r="A8759" t="str">
            <v>MSW</v>
          </cell>
          <cell r="D8759">
            <v>5</v>
          </cell>
          <cell r="G8759">
            <v>2.54</v>
          </cell>
          <cell r="J8759">
            <v>25</v>
          </cell>
          <cell r="L8759" t="str">
            <v>RO</v>
          </cell>
        </row>
        <row r="8760">
          <cell r="A8760" t="str">
            <v>MSW</v>
          </cell>
          <cell r="D8760">
            <v>5</v>
          </cell>
          <cell r="G8760">
            <v>4.42</v>
          </cell>
          <cell r="J8760">
            <v>25</v>
          </cell>
          <cell r="L8760" t="str">
            <v>RO</v>
          </cell>
        </row>
        <row r="8761">
          <cell r="A8761" t="str">
            <v>MSW</v>
          </cell>
          <cell r="D8761">
            <v>6</v>
          </cell>
          <cell r="G8761">
            <v>3.84</v>
          </cell>
          <cell r="J8761">
            <v>25</v>
          </cell>
          <cell r="L8761" t="str">
            <v>RO</v>
          </cell>
        </row>
        <row r="8762">
          <cell r="A8762" t="str">
            <v>MSW</v>
          </cell>
          <cell r="D8762">
            <v>6</v>
          </cell>
          <cell r="G8762">
            <v>3.83</v>
          </cell>
          <cell r="J8762">
            <v>25</v>
          </cell>
          <cell r="L8762" t="str">
            <v>RO</v>
          </cell>
        </row>
        <row r="8763">
          <cell r="A8763" t="str">
            <v>MSW</v>
          </cell>
          <cell r="D8763">
            <v>7</v>
          </cell>
          <cell r="G8763">
            <v>3.8</v>
          </cell>
          <cell r="J8763">
            <v>25</v>
          </cell>
          <cell r="L8763" t="str">
            <v>RO</v>
          </cell>
        </row>
        <row r="8764">
          <cell r="A8764" t="str">
            <v>MSW</v>
          </cell>
          <cell r="D8764">
            <v>7</v>
          </cell>
          <cell r="G8764">
            <v>5.25</v>
          </cell>
          <cell r="J8764">
            <v>25</v>
          </cell>
          <cell r="L8764" t="str">
            <v>RO</v>
          </cell>
        </row>
        <row r="8765">
          <cell r="A8765" t="str">
            <v>MSW</v>
          </cell>
          <cell r="D8765">
            <v>8</v>
          </cell>
          <cell r="G8765">
            <v>8</v>
          </cell>
          <cell r="J8765">
            <v>25</v>
          </cell>
          <cell r="L8765" t="str">
            <v>RO</v>
          </cell>
        </row>
        <row r="8766">
          <cell r="A8766" t="str">
            <v>MSW</v>
          </cell>
          <cell r="D8766">
            <v>8</v>
          </cell>
          <cell r="G8766">
            <v>7.48</v>
          </cell>
          <cell r="J8766">
            <v>25</v>
          </cell>
          <cell r="L8766" t="str">
            <v>RO</v>
          </cell>
        </row>
        <row r="8767">
          <cell r="A8767" t="str">
            <v>MSW</v>
          </cell>
          <cell r="D8767">
            <v>9</v>
          </cell>
          <cell r="G8767">
            <v>5.63</v>
          </cell>
          <cell r="J8767">
            <v>25</v>
          </cell>
          <cell r="L8767" t="str">
            <v>RO</v>
          </cell>
        </row>
        <row r="8768">
          <cell r="A8768" t="str">
            <v>MSW</v>
          </cell>
          <cell r="D8768">
            <v>9</v>
          </cell>
          <cell r="G8768">
            <v>6.67</v>
          </cell>
          <cell r="J8768">
            <v>25</v>
          </cell>
          <cell r="L8768" t="str">
            <v>RO</v>
          </cell>
        </row>
        <row r="8769">
          <cell r="A8769" t="str">
            <v>MSW</v>
          </cell>
          <cell r="D8769">
            <v>9</v>
          </cell>
          <cell r="G8769">
            <v>8.1999999999999993</v>
          </cell>
          <cell r="J8769">
            <v>25</v>
          </cell>
          <cell r="L8769" t="str">
            <v>RO</v>
          </cell>
        </row>
        <row r="8770">
          <cell r="A8770" t="str">
            <v>MSW</v>
          </cell>
          <cell r="D8770">
            <v>10</v>
          </cell>
          <cell r="G8770">
            <v>5.2</v>
          </cell>
          <cell r="J8770">
            <v>25</v>
          </cell>
          <cell r="L8770" t="str">
            <v>RO</v>
          </cell>
        </row>
        <row r="8771">
          <cell r="A8771" t="str">
            <v>MSW</v>
          </cell>
          <cell r="D8771">
            <v>10</v>
          </cell>
          <cell r="G8771">
            <v>3.52</v>
          </cell>
          <cell r="J8771">
            <v>25</v>
          </cell>
          <cell r="L8771" t="str">
            <v>RO</v>
          </cell>
        </row>
        <row r="8772">
          <cell r="A8772" t="str">
            <v>MSW</v>
          </cell>
          <cell r="D8772">
            <v>11</v>
          </cell>
          <cell r="G8772">
            <v>2.5299999999999998</v>
          </cell>
          <cell r="J8772">
            <v>25</v>
          </cell>
          <cell r="L8772" t="str">
            <v>RO</v>
          </cell>
        </row>
        <row r="8773">
          <cell r="A8773" t="str">
            <v>MSW</v>
          </cell>
          <cell r="D8773">
            <v>12</v>
          </cell>
          <cell r="G8773">
            <v>7.65</v>
          </cell>
          <cell r="J8773">
            <v>25</v>
          </cell>
          <cell r="L8773" t="str">
            <v>RO</v>
          </cell>
        </row>
        <row r="8774">
          <cell r="A8774" t="str">
            <v>RCY</v>
          </cell>
          <cell r="D8774">
            <v>2</v>
          </cell>
          <cell r="G8774">
            <v>2.31</v>
          </cell>
          <cell r="J8774">
            <v>72</v>
          </cell>
          <cell r="L8774" t="str">
            <v>IR</v>
          </cell>
        </row>
        <row r="8775">
          <cell r="A8775" t="str">
            <v>RCY</v>
          </cell>
          <cell r="D8775">
            <v>2</v>
          </cell>
          <cell r="G8775">
            <v>4.29</v>
          </cell>
          <cell r="J8775">
            <v>72</v>
          </cell>
          <cell r="L8775" t="str">
            <v>IR</v>
          </cell>
        </row>
        <row r="8776">
          <cell r="A8776" t="str">
            <v>RCY</v>
          </cell>
          <cell r="D8776">
            <v>4</v>
          </cell>
          <cell r="G8776">
            <v>5.58</v>
          </cell>
          <cell r="J8776">
            <v>72</v>
          </cell>
          <cell r="L8776" t="str">
            <v>IR</v>
          </cell>
        </row>
        <row r="8777">
          <cell r="A8777" t="str">
            <v>RCY</v>
          </cell>
          <cell r="D8777">
            <v>4</v>
          </cell>
          <cell r="G8777">
            <v>4.51</v>
          </cell>
          <cell r="J8777">
            <v>72</v>
          </cell>
          <cell r="L8777" t="str">
            <v>IR</v>
          </cell>
        </row>
        <row r="8778">
          <cell r="A8778" t="str">
            <v>RCY</v>
          </cell>
          <cell r="D8778">
            <v>4</v>
          </cell>
          <cell r="G8778">
            <v>3.8</v>
          </cell>
          <cell r="J8778">
            <v>72</v>
          </cell>
          <cell r="L8778" t="str">
            <v>IR</v>
          </cell>
        </row>
        <row r="8779">
          <cell r="A8779" t="str">
            <v>RCY</v>
          </cell>
          <cell r="D8779">
            <v>4</v>
          </cell>
          <cell r="G8779">
            <v>2.75</v>
          </cell>
          <cell r="J8779">
            <v>72</v>
          </cell>
          <cell r="L8779" t="str">
            <v>IR</v>
          </cell>
        </row>
        <row r="8780">
          <cell r="A8780" t="str">
            <v>RCY</v>
          </cell>
          <cell r="D8780">
            <v>4</v>
          </cell>
          <cell r="G8780">
            <v>3.05</v>
          </cell>
          <cell r="J8780">
            <v>72</v>
          </cell>
          <cell r="L8780" t="str">
            <v>IR</v>
          </cell>
        </row>
        <row r="8781">
          <cell r="A8781" t="str">
            <v>RCY</v>
          </cell>
          <cell r="D8781">
            <v>4</v>
          </cell>
          <cell r="G8781">
            <v>2.95</v>
          </cell>
          <cell r="J8781">
            <v>72</v>
          </cell>
          <cell r="L8781" t="str">
            <v>IR</v>
          </cell>
        </row>
        <row r="8782">
          <cell r="A8782" t="str">
            <v>RCY</v>
          </cell>
          <cell r="D8782">
            <v>4</v>
          </cell>
          <cell r="G8782">
            <v>4.78</v>
          </cell>
          <cell r="J8782">
            <v>72</v>
          </cell>
          <cell r="L8782" t="str">
            <v>IR</v>
          </cell>
        </row>
        <row r="8783">
          <cell r="A8783" t="str">
            <v>RCY</v>
          </cell>
          <cell r="D8783">
            <v>4</v>
          </cell>
          <cell r="G8783">
            <v>2.21</v>
          </cell>
          <cell r="J8783">
            <v>72</v>
          </cell>
          <cell r="L8783" t="str">
            <v>IR</v>
          </cell>
        </row>
        <row r="8784">
          <cell r="A8784" t="str">
            <v>RCY</v>
          </cell>
          <cell r="D8784">
            <v>5</v>
          </cell>
          <cell r="G8784">
            <v>3.95</v>
          </cell>
          <cell r="J8784">
            <v>72</v>
          </cell>
          <cell r="L8784" t="str">
            <v>IR</v>
          </cell>
        </row>
        <row r="8785">
          <cell r="A8785" t="str">
            <v>RCY</v>
          </cell>
          <cell r="D8785">
            <v>6</v>
          </cell>
          <cell r="G8785">
            <v>1.57</v>
          </cell>
          <cell r="J8785">
            <v>72</v>
          </cell>
          <cell r="L8785" t="str">
            <v>IR</v>
          </cell>
        </row>
        <row r="8786">
          <cell r="A8786" t="str">
            <v>RCY</v>
          </cell>
          <cell r="D8786">
            <v>6</v>
          </cell>
          <cell r="G8786">
            <v>4.0199999999999996</v>
          </cell>
          <cell r="J8786">
            <v>72</v>
          </cell>
          <cell r="L8786" t="str">
            <v>IR</v>
          </cell>
        </row>
        <row r="8787">
          <cell r="A8787" t="str">
            <v>RCY</v>
          </cell>
          <cell r="D8787">
            <v>6</v>
          </cell>
          <cell r="G8787">
            <v>4.0999999999999996</v>
          </cell>
          <cell r="J8787">
            <v>72</v>
          </cell>
          <cell r="L8787" t="str">
            <v>IR</v>
          </cell>
        </row>
        <row r="8788">
          <cell r="A8788" t="str">
            <v>RCY</v>
          </cell>
          <cell r="D8788">
            <v>6</v>
          </cell>
          <cell r="G8788">
            <v>4.5999999999999996</v>
          </cell>
          <cell r="J8788">
            <v>72</v>
          </cell>
          <cell r="L8788" t="str">
            <v>IR</v>
          </cell>
        </row>
        <row r="8789">
          <cell r="A8789" t="str">
            <v>RCY</v>
          </cell>
          <cell r="D8789">
            <v>6</v>
          </cell>
          <cell r="G8789">
            <v>3.33</v>
          </cell>
          <cell r="J8789">
            <v>72</v>
          </cell>
          <cell r="L8789" t="str">
            <v>IR</v>
          </cell>
        </row>
        <row r="8790">
          <cell r="A8790" t="str">
            <v>RCY</v>
          </cell>
          <cell r="D8790">
            <v>7</v>
          </cell>
          <cell r="G8790">
            <v>3.32</v>
          </cell>
          <cell r="J8790">
            <v>72</v>
          </cell>
          <cell r="L8790" t="str">
            <v>IR</v>
          </cell>
        </row>
        <row r="8791">
          <cell r="A8791" t="str">
            <v>RCY</v>
          </cell>
          <cell r="D8791">
            <v>7</v>
          </cell>
          <cell r="G8791">
            <v>3.93</v>
          </cell>
          <cell r="J8791">
            <v>72</v>
          </cell>
          <cell r="L8791" t="str">
            <v>IR</v>
          </cell>
        </row>
        <row r="8792">
          <cell r="A8792" t="str">
            <v>RCY</v>
          </cell>
          <cell r="D8792">
            <v>7</v>
          </cell>
          <cell r="G8792">
            <v>4.1399999999999997</v>
          </cell>
          <cell r="J8792">
            <v>72</v>
          </cell>
          <cell r="L8792" t="str">
            <v>IR</v>
          </cell>
        </row>
        <row r="8793">
          <cell r="A8793" t="str">
            <v>RCY</v>
          </cell>
          <cell r="D8793">
            <v>8</v>
          </cell>
          <cell r="G8793">
            <v>4.05</v>
          </cell>
          <cell r="J8793">
            <v>72</v>
          </cell>
          <cell r="L8793" t="str">
            <v>IR</v>
          </cell>
        </row>
        <row r="8794">
          <cell r="A8794" t="str">
            <v>RCY</v>
          </cell>
          <cell r="D8794">
            <v>8</v>
          </cell>
          <cell r="G8794">
            <v>3.46</v>
          </cell>
          <cell r="J8794">
            <v>72</v>
          </cell>
          <cell r="L8794" t="str">
            <v>IR</v>
          </cell>
        </row>
        <row r="8795">
          <cell r="A8795" t="str">
            <v>RCY</v>
          </cell>
          <cell r="D8795">
            <v>8</v>
          </cell>
          <cell r="G8795">
            <v>3.52</v>
          </cell>
          <cell r="J8795">
            <v>72</v>
          </cell>
          <cell r="L8795" t="str">
            <v>IR</v>
          </cell>
        </row>
        <row r="8796">
          <cell r="A8796" t="str">
            <v>RCY</v>
          </cell>
          <cell r="D8796">
            <v>9</v>
          </cell>
          <cell r="G8796">
            <v>1.35</v>
          </cell>
          <cell r="J8796">
            <v>72</v>
          </cell>
          <cell r="L8796" t="str">
            <v>IR</v>
          </cell>
        </row>
        <row r="8797">
          <cell r="A8797" t="str">
            <v>RCY</v>
          </cell>
          <cell r="D8797">
            <v>2</v>
          </cell>
          <cell r="G8797">
            <v>4.17</v>
          </cell>
          <cell r="J8797" t="str">
            <v>7B</v>
          </cell>
          <cell r="L8797" t="str">
            <v>IR</v>
          </cell>
        </row>
        <row r="8798">
          <cell r="A8798" t="str">
            <v>MSW</v>
          </cell>
          <cell r="D8798">
            <v>8</v>
          </cell>
          <cell r="G8798">
            <v>2.34</v>
          </cell>
          <cell r="J8798">
            <v>25</v>
          </cell>
          <cell r="L8798" t="str">
            <v>RO</v>
          </cell>
        </row>
        <row r="8799">
          <cell r="A8799" t="str">
            <v>MSW</v>
          </cell>
          <cell r="D8799">
            <v>9</v>
          </cell>
          <cell r="G8799">
            <v>3.71</v>
          </cell>
          <cell r="J8799">
            <v>25</v>
          </cell>
          <cell r="L8799" t="str">
            <v>RO</v>
          </cell>
        </row>
        <row r="8800">
          <cell r="A8800" t="str">
            <v>MSW</v>
          </cell>
          <cell r="D8800">
            <v>9</v>
          </cell>
          <cell r="G8800">
            <v>0.55000000000000004</v>
          </cell>
          <cell r="J8800">
            <v>25</v>
          </cell>
          <cell r="L8800" t="str">
            <v>RO</v>
          </cell>
        </row>
        <row r="8801">
          <cell r="A8801" t="str">
            <v>MSW</v>
          </cell>
          <cell r="D8801">
            <v>9</v>
          </cell>
          <cell r="G8801">
            <v>0.51</v>
          </cell>
          <cell r="J8801">
            <v>25</v>
          </cell>
          <cell r="L8801" t="str">
            <v>RO</v>
          </cell>
        </row>
        <row r="8802">
          <cell r="A8802" t="str">
            <v>MSW</v>
          </cell>
          <cell r="D8802">
            <v>9</v>
          </cell>
          <cell r="G8802">
            <v>0.43</v>
          </cell>
          <cell r="J8802">
            <v>25</v>
          </cell>
          <cell r="L8802" t="str">
            <v>RO</v>
          </cell>
        </row>
        <row r="8803">
          <cell r="A8803" t="str">
            <v>MSW</v>
          </cell>
          <cell r="D8803">
            <v>10</v>
          </cell>
          <cell r="G8803">
            <v>0.12</v>
          </cell>
          <cell r="J8803">
            <v>25</v>
          </cell>
          <cell r="L8803" t="str">
            <v>RO</v>
          </cell>
        </row>
        <row r="8804">
          <cell r="A8804" t="str">
            <v>MSW</v>
          </cell>
          <cell r="D8804">
            <v>10</v>
          </cell>
          <cell r="G8804">
            <v>0.12</v>
          </cell>
          <cell r="J8804">
            <v>25</v>
          </cell>
          <cell r="L8804" t="str">
            <v>RO</v>
          </cell>
        </row>
        <row r="8805">
          <cell r="A8805" t="str">
            <v>MSW</v>
          </cell>
          <cell r="D8805">
            <v>11</v>
          </cell>
          <cell r="G8805">
            <v>1.1499999999999999</v>
          </cell>
          <cell r="J8805">
            <v>25</v>
          </cell>
          <cell r="L8805" t="str">
            <v>RO</v>
          </cell>
        </row>
        <row r="8806">
          <cell r="A8806" t="str">
            <v>MSW</v>
          </cell>
          <cell r="D8806">
            <v>11</v>
          </cell>
          <cell r="G8806">
            <v>1.34</v>
          </cell>
          <cell r="J8806">
            <v>25</v>
          </cell>
          <cell r="L8806" t="str">
            <v>RO</v>
          </cell>
        </row>
        <row r="8807">
          <cell r="A8807" t="str">
            <v>MSW</v>
          </cell>
          <cell r="D8807">
            <v>11</v>
          </cell>
          <cell r="G8807">
            <v>0.93</v>
          </cell>
          <cell r="J8807">
            <v>25</v>
          </cell>
          <cell r="L8807" t="str">
            <v>RO</v>
          </cell>
        </row>
        <row r="8808">
          <cell r="A8808" t="str">
            <v>MSW</v>
          </cell>
          <cell r="D8808">
            <v>12</v>
          </cell>
          <cell r="G8808">
            <v>0.87</v>
          </cell>
          <cell r="J8808">
            <v>25</v>
          </cell>
          <cell r="L8808" t="str">
            <v>RO</v>
          </cell>
        </row>
        <row r="8809">
          <cell r="A8809" t="str">
            <v>RCY</v>
          </cell>
          <cell r="D8809">
            <v>12</v>
          </cell>
          <cell r="G8809">
            <v>1.1599999999999999</v>
          </cell>
          <cell r="J8809">
            <v>25</v>
          </cell>
          <cell r="L8809" t="str">
            <v>RO</v>
          </cell>
        </row>
        <row r="8810">
          <cell r="A8810" t="str">
            <v>MSW</v>
          </cell>
          <cell r="D8810">
            <v>12</v>
          </cell>
          <cell r="G8810">
            <v>0.82</v>
          </cell>
          <cell r="J8810">
            <v>25</v>
          </cell>
          <cell r="L8810" t="str">
            <v>RO</v>
          </cell>
        </row>
        <row r="8811">
          <cell r="A8811" t="str">
            <v>RCY</v>
          </cell>
          <cell r="D8811">
            <v>2</v>
          </cell>
          <cell r="G8811">
            <v>4.2699999999999996</v>
          </cell>
          <cell r="J8811">
            <v>25</v>
          </cell>
          <cell r="L8811" t="str">
            <v>RO</v>
          </cell>
        </row>
        <row r="8812">
          <cell r="A8812" t="str">
            <v>RCY</v>
          </cell>
          <cell r="D8812">
            <v>2</v>
          </cell>
          <cell r="G8812">
            <v>3.9</v>
          </cell>
          <cell r="J8812" t="str">
            <v>7B</v>
          </cell>
          <cell r="L8812" t="str">
            <v>IR</v>
          </cell>
        </row>
        <row r="8813">
          <cell r="A8813" t="str">
            <v>RCY</v>
          </cell>
          <cell r="D8813">
            <v>3</v>
          </cell>
          <cell r="G8813">
            <v>3.34</v>
          </cell>
          <cell r="J8813">
            <v>20</v>
          </cell>
          <cell r="L8813" t="str">
            <v>RO</v>
          </cell>
        </row>
        <row r="8814">
          <cell r="A8814" t="str">
            <v>RCY</v>
          </cell>
          <cell r="D8814">
            <v>4</v>
          </cell>
          <cell r="G8814">
            <v>2.82</v>
          </cell>
          <cell r="J8814">
            <v>20</v>
          </cell>
          <cell r="L8814" t="str">
            <v>RO</v>
          </cell>
        </row>
        <row r="8815">
          <cell r="A8815" t="str">
            <v>RCY</v>
          </cell>
          <cell r="D8815">
            <v>5</v>
          </cell>
          <cell r="G8815">
            <v>3.72</v>
          </cell>
          <cell r="J8815">
            <v>20</v>
          </cell>
          <cell r="L8815" t="str">
            <v>RO</v>
          </cell>
        </row>
        <row r="8816">
          <cell r="A8816" t="str">
            <v>RCY</v>
          </cell>
          <cell r="D8816">
            <v>7</v>
          </cell>
          <cell r="G8816">
            <v>3.32</v>
          </cell>
          <cell r="J8816">
            <v>20</v>
          </cell>
          <cell r="L8816" t="str">
            <v>RO</v>
          </cell>
        </row>
        <row r="8817">
          <cell r="A8817" t="str">
            <v>RCY</v>
          </cell>
          <cell r="D8817">
            <v>9</v>
          </cell>
          <cell r="G8817">
            <v>2.4500000000000002</v>
          </cell>
          <cell r="J8817">
            <v>20</v>
          </cell>
          <cell r="L8817" t="str">
            <v>RO</v>
          </cell>
        </row>
        <row r="8818">
          <cell r="A8818" t="str">
            <v>RCY</v>
          </cell>
          <cell r="D8818">
            <v>11</v>
          </cell>
          <cell r="G8818">
            <v>3.05</v>
          </cell>
          <cell r="J8818">
            <v>20</v>
          </cell>
          <cell r="L8818" t="str">
            <v>RO</v>
          </cell>
        </row>
        <row r="8819">
          <cell r="A8819" t="str">
            <v>RCY</v>
          </cell>
          <cell r="D8819">
            <v>11</v>
          </cell>
          <cell r="G8819">
            <v>2.48</v>
          </cell>
          <cell r="J8819">
            <v>20</v>
          </cell>
          <cell r="L8819" t="str">
            <v>RO</v>
          </cell>
        </row>
        <row r="8820">
          <cell r="A8820" t="str">
            <v>RCY</v>
          </cell>
          <cell r="D8820">
            <v>3</v>
          </cell>
          <cell r="G8820">
            <v>3.44</v>
          </cell>
          <cell r="J8820" t="str">
            <v>7B</v>
          </cell>
          <cell r="L8820" t="str">
            <v>IR</v>
          </cell>
        </row>
        <row r="8821">
          <cell r="A8821" t="str">
            <v>RCY</v>
          </cell>
          <cell r="D8821">
            <v>4</v>
          </cell>
          <cell r="G8821">
            <v>2.95</v>
          </cell>
          <cell r="J8821" t="str">
            <v>7B</v>
          </cell>
          <cell r="L8821" t="str">
            <v>IR</v>
          </cell>
        </row>
        <row r="8822">
          <cell r="A8822" t="str">
            <v>RCY</v>
          </cell>
          <cell r="D8822">
            <v>4</v>
          </cell>
          <cell r="G8822">
            <v>3.28</v>
          </cell>
          <cell r="J8822" t="str">
            <v>7B</v>
          </cell>
          <cell r="L8822" t="str">
            <v>IR</v>
          </cell>
        </row>
        <row r="8823">
          <cell r="A8823" t="str">
            <v>RCY</v>
          </cell>
          <cell r="D8823">
            <v>5</v>
          </cell>
          <cell r="G8823">
            <v>3.23</v>
          </cell>
          <cell r="J8823" t="str">
            <v>7B</v>
          </cell>
          <cell r="L8823" t="str">
            <v>IR</v>
          </cell>
        </row>
        <row r="8824">
          <cell r="A8824" t="str">
            <v>RCY</v>
          </cell>
          <cell r="D8824">
            <v>6</v>
          </cell>
          <cell r="G8824">
            <v>2.44</v>
          </cell>
          <cell r="J8824" t="str">
            <v>7B</v>
          </cell>
          <cell r="L8824" t="str">
            <v>IR</v>
          </cell>
        </row>
        <row r="8825">
          <cell r="A8825" t="str">
            <v>RCY</v>
          </cell>
          <cell r="D8825">
            <v>6</v>
          </cell>
          <cell r="G8825">
            <v>2.88</v>
          </cell>
          <cell r="J8825" t="str">
            <v>7B</v>
          </cell>
          <cell r="L8825" t="str">
            <v>IR</v>
          </cell>
        </row>
        <row r="8826">
          <cell r="A8826" t="str">
            <v>RCY</v>
          </cell>
          <cell r="D8826">
            <v>7</v>
          </cell>
          <cell r="G8826">
            <v>2.06</v>
          </cell>
          <cell r="J8826" t="str">
            <v>7B</v>
          </cell>
          <cell r="L8826" t="str">
            <v>IR</v>
          </cell>
        </row>
        <row r="8827">
          <cell r="A8827" t="str">
            <v>RCY</v>
          </cell>
          <cell r="D8827">
            <v>7</v>
          </cell>
          <cell r="G8827">
            <v>3.19</v>
          </cell>
          <cell r="J8827" t="str">
            <v>7B</v>
          </cell>
          <cell r="L8827" t="str">
            <v>IR</v>
          </cell>
        </row>
        <row r="8828">
          <cell r="A8828" t="str">
            <v>RCY</v>
          </cell>
          <cell r="D8828">
            <v>8</v>
          </cell>
          <cell r="G8828">
            <v>2.48</v>
          </cell>
          <cell r="J8828" t="str">
            <v>7B</v>
          </cell>
          <cell r="L8828" t="str">
            <v>IR</v>
          </cell>
        </row>
        <row r="8829">
          <cell r="A8829" t="str">
            <v>RCY</v>
          </cell>
          <cell r="D8829">
            <v>8</v>
          </cell>
          <cell r="G8829">
            <v>3.11</v>
          </cell>
          <cell r="J8829" t="str">
            <v>7B</v>
          </cell>
          <cell r="L8829" t="str">
            <v>IR</v>
          </cell>
        </row>
        <row r="8830">
          <cell r="A8830" t="str">
            <v>RCY</v>
          </cell>
          <cell r="D8830">
            <v>9</v>
          </cell>
          <cell r="G8830">
            <v>2.93</v>
          </cell>
          <cell r="J8830" t="str">
            <v>7B</v>
          </cell>
          <cell r="L8830" t="str">
            <v>IR</v>
          </cell>
        </row>
        <row r="8831">
          <cell r="A8831" t="str">
            <v>RCY</v>
          </cell>
          <cell r="D8831">
            <v>10</v>
          </cell>
          <cell r="G8831">
            <v>3.05</v>
          </cell>
          <cell r="J8831" t="str">
            <v>7B</v>
          </cell>
          <cell r="L8831" t="str">
            <v>IR</v>
          </cell>
        </row>
        <row r="8832">
          <cell r="A8832" t="str">
            <v>RCY</v>
          </cell>
          <cell r="D8832">
            <v>11</v>
          </cell>
          <cell r="G8832">
            <v>3.33</v>
          </cell>
          <cell r="J8832" t="str">
            <v>7B</v>
          </cell>
          <cell r="L8832" t="str">
            <v>IR</v>
          </cell>
        </row>
        <row r="8833">
          <cell r="A8833" t="str">
            <v>RCY</v>
          </cell>
          <cell r="D8833">
            <v>11</v>
          </cell>
          <cell r="G8833">
            <v>2.12</v>
          </cell>
          <cell r="J8833" t="str">
            <v>7B</v>
          </cell>
          <cell r="L8833" t="str">
            <v>IR</v>
          </cell>
        </row>
        <row r="8834">
          <cell r="A8834" t="str">
            <v>RCY</v>
          </cell>
          <cell r="D8834">
            <v>12</v>
          </cell>
          <cell r="G8834">
            <v>2.86</v>
          </cell>
          <cell r="J8834" t="str">
            <v>7B</v>
          </cell>
          <cell r="L8834" t="str">
            <v>IR</v>
          </cell>
        </row>
        <row r="8835">
          <cell r="A8835" t="str">
            <v>RCY</v>
          </cell>
          <cell r="D8835">
            <v>3</v>
          </cell>
          <cell r="G8835">
            <v>2.19</v>
          </cell>
          <cell r="J8835">
            <v>25</v>
          </cell>
          <cell r="L8835" t="str">
            <v>RO</v>
          </cell>
        </row>
        <row r="8836">
          <cell r="A8836" t="str">
            <v>RCY</v>
          </cell>
          <cell r="D8836">
            <v>4</v>
          </cell>
          <cell r="G8836">
            <v>2.11</v>
          </cell>
          <cell r="J8836">
            <v>25</v>
          </cell>
          <cell r="L8836" t="str">
            <v>RO</v>
          </cell>
        </row>
        <row r="8837">
          <cell r="A8837" t="str">
            <v>RCY</v>
          </cell>
          <cell r="D8837">
            <v>2</v>
          </cell>
          <cell r="G8837">
            <v>0.45</v>
          </cell>
          <cell r="J8837">
            <v>25</v>
          </cell>
          <cell r="L8837" t="str">
            <v>RO</v>
          </cell>
        </row>
        <row r="8838">
          <cell r="A8838" t="str">
            <v>MSW</v>
          </cell>
          <cell r="D8838">
            <v>2</v>
          </cell>
          <cell r="G8838">
            <v>0.97</v>
          </cell>
          <cell r="J8838">
            <v>25</v>
          </cell>
          <cell r="L8838" t="str">
            <v>RO</v>
          </cell>
        </row>
        <row r="8839">
          <cell r="A8839" t="str">
            <v>MSW</v>
          </cell>
          <cell r="D8839">
            <v>3</v>
          </cell>
          <cell r="G8839">
            <v>0.66</v>
          </cell>
          <cell r="J8839">
            <v>25</v>
          </cell>
          <cell r="L8839" t="str">
            <v>RO</v>
          </cell>
        </row>
        <row r="8840">
          <cell r="A8840" t="str">
            <v>MSW</v>
          </cell>
          <cell r="D8840">
            <v>3</v>
          </cell>
          <cell r="G8840">
            <v>0.43</v>
          </cell>
          <cell r="J8840">
            <v>25</v>
          </cell>
          <cell r="L8840" t="str">
            <v>RO</v>
          </cell>
        </row>
        <row r="8841">
          <cell r="A8841" t="str">
            <v>MSW</v>
          </cell>
          <cell r="D8841">
            <v>3</v>
          </cell>
          <cell r="G8841">
            <v>0.53</v>
          </cell>
          <cell r="J8841">
            <v>25</v>
          </cell>
          <cell r="L8841" t="str">
            <v>RO</v>
          </cell>
        </row>
        <row r="8842">
          <cell r="A8842" t="str">
            <v>MSW</v>
          </cell>
          <cell r="D8842">
            <v>3</v>
          </cell>
          <cell r="G8842">
            <v>0.25</v>
          </cell>
          <cell r="J8842">
            <v>25</v>
          </cell>
          <cell r="L8842" t="str">
            <v>RO</v>
          </cell>
        </row>
        <row r="8843">
          <cell r="A8843" t="str">
            <v>MSW</v>
          </cell>
          <cell r="D8843">
            <v>3</v>
          </cell>
          <cell r="G8843">
            <v>0.31</v>
          </cell>
          <cell r="J8843">
            <v>25</v>
          </cell>
          <cell r="L8843" t="str">
            <v>RO</v>
          </cell>
        </row>
        <row r="8844">
          <cell r="A8844" t="str">
            <v>MSW</v>
          </cell>
          <cell r="D8844">
            <v>3</v>
          </cell>
          <cell r="G8844">
            <v>0.12</v>
          </cell>
          <cell r="J8844">
            <v>25</v>
          </cell>
          <cell r="L8844" t="str">
            <v>RO</v>
          </cell>
        </row>
        <row r="8845">
          <cell r="A8845" t="str">
            <v>MSW</v>
          </cell>
          <cell r="D8845">
            <v>3</v>
          </cell>
          <cell r="G8845">
            <v>0.43</v>
          </cell>
          <cell r="J8845">
            <v>25</v>
          </cell>
          <cell r="L8845" t="str">
            <v>RO</v>
          </cell>
        </row>
        <row r="8846">
          <cell r="A8846" t="str">
            <v>MSW</v>
          </cell>
          <cell r="D8846">
            <v>3</v>
          </cell>
          <cell r="G8846">
            <v>0.35</v>
          </cell>
          <cell r="J8846">
            <v>25</v>
          </cell>
          <cell r="L8846" t="str">
            <v>RO</v>
          </cell>
        </row>
        <row r="8847">
          <cell r="A8847" t="str">
            <v>MSW</v>
          </cell>
          <cell r="D8847">
            <v>4</v>
          </cell>
          <cell r="G8847">
            <v>0.15</v>
          </cell>
          <cell r="J8847">
            <v>25</v>
          </cell>
          <cell r="L8847" t="str">
            <v>RO</v>
          </cell>
        </row>
        <row r="8848">
          <cell r="A8848" t="str">
            <v>MSW</v>
          </cell>
          <cell r="D8848">
            <v>4</v>
          </cell>
          <cell r="G8848">
            <v>0.34</v>
          </cell>
          <cell r="J8848">
            <v>25</v>
          </cell>
          <cell r="L8848" t="str">
            <v>RO</v>
          </cell>
        </row>
        <row r="8849">
          <cell r="A8849" t="str">
            <v>MSW</v>
          </cell>
          <cell r="D8849">
            <v>4</v>
          </cell>
          <cell r="G8849">
            <v>0.28999999999999998</v>
          </cell>
          <cell r="J8849">
            <v>25</v>
          </cell>
          <cell r="L8849" t="str">
            <v>RO</v>
          </cell>
        </row>
        <row r="8850">
          <cell r="A8850" t="str">
            <v>MSW</v>
          </cell>
          <cell r="D8850">
            <v>4</v>
          </cell>
          <cell r="G8850">
            <v>0.45</v>
          </cell>
          <cell r="J8850">
            <v>25</v>
          </cell>
          <cell r="L8850" t="str">
            <v>RO</v>
          </cell>
        </row>
        <row r="8851">
          <cell r="A8851" t="str">
            <v>RCY</v>
          </cell>
          <cell r="D8851">
            <v>4</v>
          </cell>
          <cell r="G8851">
            <v>0.48</v>
          </cell>
          <cell r="J8851">
            <v>25</v>
          </cell>
          <cell r="L8851" t="str">
            <v>RO</v>
          </cell>
        </row>
        <row r="8852">
          <cell r="A8852" t="str">
            <v>RCY</v>
          </cell>
          <cell r="D8852">
            <v>4</v>
          </cell>
          <cell r="G8852">
            <v>0.14000000000000001</v>
          </cell>
          <cell r="J8852">
            <v>25</v>
          </cell>
          <cell r="L8852" t="str">
            <v>RO</v>
          </cell>
        </row>
        <row r="8853">
          <cell r="A8853" t="str">
            <v>RCY</v>
          </cell>
          <cell r="D8853">
            <v>4</v>
          </cell>
          <cell r="G8853">
            <v>0.55000000000000004</v>
          </cell>
          <cell r="J8853">
            <v>25</v>
          </cell>
          <cell r="L8853" t="str">
            <v>RO</v>
          </cell>
        </row>
        <row r="8854">
          <cell r="A8854" t="str">
            <v>MSW</v>
          </cell>
          <cell r="D8854">
            <v>4</v>
          </cell>
          <cell r="G8854">
            <v>0.12</v>
          </cell>
          <cell r="J8854">
            <v>25</v>
          </cell>
          <cell r="L8854" t="str">
            <v>RO</v>
          </cell>
        </row>
        <row r="8855">
          <cell r="A8855" t="str">
            <v>RCY</v>
          </cell>
          <cell r="D8855">
            <v>4</v>
          </cell>
          <cell r="G8855">
            <v>0.28000000000000003</v>
          </cell>
          <cell r="J8855">
            <v>25</v>
          </cell>
          <cell r="L8855" t="str">
            <v>RO</v>
          </cell>
        </row>
        <row r="8856">
          <cell r="A8856" t="str">
            <v>RCY</v>
          </cell>
          <cell r="D8856">
            <v>4</v>
          </cell>
          <cell r="G8856">
            <v>0.28000000000000003</v>
          </cell>
          <cell r="J8856">
            <v>25</v>
          </cell>
          <cell r="L8856" t="str">
            <v>RO</v>
          </cell>
        </row>
        <row r="8857">
          <cell r="A8857" t="str">
            <v>MSW</v>
          </cell>
          <cell r="D8857">
            <v>5</v>
          </cell>
          <cell r="G8857">
            <v>2.2799999999999998</v>
          </cell>
          <cell r="J8857">
            <v>25</v>
          </cell>
          <cell r="L8857" t="str">
            <v>RO</v>
          </cell>
        </row>
        <row r="8858">
          <cell r="A8858" t="str">
            <v>RCY</v>
          </cell>
          <cell r="D8858">
            <v>5</v>
          </cell>
          <cell r="G8858">
            <v>0.36</v>
          </cell>
          <cell r="J8858">
            <v>25</v>
          </cell>
          <cell r="L8858" t="str">
            <v>RO</v>
          </cell>
        </row>
        <row r="8859">
          <cell r="A8859" t="str">
            <v>RCY</v>
          </cell>
          <cell r="D8859">
            <v>5</v>
          </cell>
          <cell r="G8859">
            <v>0.52</v>
          </cell>
          <cell r="J8859">
            <v>25</v>
          </cell>
          <cell r="L8859" t="str">
            <v>RO</v>
          </cell>
        </row>
        <row r="8860">
          <cell r="A8860" t="str">
            <v>RCY</v>
          </cell>
          <cell r="D8860">
            <v>5</v>
          </cell>
          <cell r="G8860">
            <v>0.15</v>
          </cell>
          <cell r="J8860">
            <v>25</v>
          </cell>
          <cell r="L8860" t="str">
            <v>RO</v>
          </cell>
        </row>
        <row r="8861">
          <cell r="A8861" t="str">
            <v>RCY</v>
          </cell>
          <cell r="D8861">
            <v>5</v>
          </cell>
          <cell r="G8861">
            <v>0.33</v>
          </cell>
          <cell r="J8861">
            <v>25</v>
          </cell>
          <cell r="L8861" t="str">
            <v>RO</v>
          </cell>
        </row>
        <row r="8862">
          <cell r="A8862" t="str">
            <v>RCY</v>
          </cell>
          <cell r="D8862">
            <v>5</v>
          </cell>
          <cell r="G8862">
            <v>0.33</v>
          </cell>
          <cell r="J8862">
            <v>25</v>
          </cell>
          <cell r="L8862" t="str">
            <v>RO</v>
          </cell>
        </row>
        <row r="8863">
          <cell r="A8863" t="str">
            <v>MSW</v>
          </cell>
          <cell r="D8863">
            <v>5</v>
          </cell>
          <cell r="G8863">
            <v>0.45</v>
          </cell>
          <cell r="J8863">
            <v>25</v>
          </cell>
          <cell r="L8863" t="str">
            <v>RO</v>
          </cell>
        </row>
        <row r="8864">
          <cell r="A8864" t="str">
            <v>MSW</v>
          </cell>
          <cell r="D8864">
            <v>5</v>
          </cell>
          <cell r="G8864">
            <v>0.2</v>
          </cell>
          <cell r="J8864">
            <v>25</v>
          </cell>
          <cell r="L8864" t="str">
            <v>RO</v>
          </cell>
        </row>
        <row r="8865">
          <cell r="A8865" t="str">
            <v>MSW</v>
          </cell>
          <cell r="D8865">
            <v>5</v>
          </cell>
          <cell r="G8865">
            <v>0.26</v>
          </cell>
          <cell r="J8865">
            <v>25</v>
          </cell>
          <cell r="L8865" t="str">
            <v>RO</v>
          </cell>
        </row>
        <row r="8866">
          <cell r="A8866" t="str">
            <v>RCY</v>
          </cell>
          <cell r="D8866">
            <v>5</v>
          </cell>
          <cell r="G8866">
            <v>0.38</v>
          </cell>
          <cell r="J8866">
            <v>25</v>
          </cell>
          <cell r="L8866" t="str">
            <v>RO</v>
          </cell>
        </row>
        <row r="8867">
          <cell r="A8867" t="str">
            <v>RCY</v>
          </cell>
          <cell r="D8867">
            <v>5</v>
          </cell>
          <cell r="G8867">
            <v>0.3</v>
          </cell>
          <cell r="J8867">
            <v>25</v>
          </cell>
          <cell r="L8867" t="str">
            <v>RO</v>
          </cell>
        </row>
        <row r="8868">
          <cell r="A8868" t="str">
            <v>RCY</v>
          </cell>
          <cell r="D8868">
            <v>5</v>
          </cell>
          <cell r="G8868">
            <v>0.34</v>
          </cell>
          <cell r="J8868">
            <v>25</v>
          </cell>
          <cell r="L8868" t="str">
            <v>RO</v>
          </cell>
        </row>
        <row r="8869">
          <cell r="A8869" t="str">
            <v>MSW</v>
          </cell>
          <cell r="D8869">
            <v>5</v>
          </cell>
          <cell r="G8869">
            <v>5.52</v>
          </cell>
          <cell r="J8869">
            <v>25</v>
          </cell>
          <cell r="L8869" t="str">
            <v>RO</v>
          </cell>
        </row>
        <row r="8870">
          <cell r="A8870" t="str">
            <v>RCY</v>
          </cell>
          <cell r="D8870">
            <v>6</v>
          </cell>
          <cell r="G8870">
            <v>0.48</v>
          </cell>
          <cell r="J8870">
            <v>25</v>
          </cell>
          <cell r="L8870" t="str">
            <v>RO</v>
          </cell>
        </row>
        <row r="8871">
          <cell r="A8871" t="str">
            <v>RCY</v>
          </cell>
          <cell r="D8871">
            <v>6</v>
          </cell>
          <cell r="G8871">
            <v>0.76</v>
          </cell>
          <cell r="J8871">
            <v>25</v>
          </cell>
          <cell r="L8871" t="str">
            <v>RO</v>
          </cell>
        </row>
        <row r="8872">
          <cell r="A8872" t="str">
            <v>RCY</v>
          </cell>
          <cell r="D8872">
            <v>6</v>
          </cell>
          <cell r="G8872">
            <v>0.49</v>
          </cell>
          <cell r="J8872">
            <v>25</v>
          </cell>
          <cell r="L8872" t="str">
            <v>RO</v>
          </cell>
        </row>
        <row r="8873">
          <cell r="A8873" t="str">
            <v>MSW</v>
          </cell>
          <cell r="D8873">
            <v>6</v>
          </cell>
          <cell r="G8873">
            <v>0.56000000000000005</v>
          </cell>
          <cell r="J8873">
            <v>25</v>
          </cell>
          <cell r="L8873" t="str">
            <v>RO</v>
          </cell>
        </row>
        <row r="8874">
          <cell r="A8874" t="str">
            <v>RCY</v>
          </cell>
          <cell r="D8874">
            <v>6</v>
          </cell>
          <cell r="G8874">
            <v>0.9</v>
          </cell>
          <cell r="J8874">
            <v>25</v>
          </cell>
          <cell r="L8874" t="str">
            <v>RO</v>
          </cell>
        </row>
        <row r="8875">
          <cell r="A8875" t="str">
            <v>MSW</v>
          </cell>
          <cell r="D8875">
            <v>6</v>
          </cell>
          <cell r="G8875">
            <v>2.89</v>
          </cell>
          <cell r="J8875">
            <v>25</v>
          </cell>
          <cell r="L8875" t="str">
            <v>RO</v>
          </cell>
        </row>
        <row r="8876">
          <cell r="A8876" t="str">
            <v>RCY</v>
          </cell>
          <cell r="D8876">
            <v>6</v>
          </cell>
          <cell r="G8876">
            <v>0.68</v>
          </cell>
          <cell r="J8876">
            <v>25</v>
          </cell>
          <cell r="L8876" t="str">
            <v>RO</v>
          </cell>
        </row>
        <row r="8877">
          <cell r="A8877" t="str">
            <v>RCY</v>
          </cell>
          <cell r="D8877">
            <v>6</v>
          </cell>
          <cell r="G8877">
            <v>0.84</v>
          </cell>
          <cell r="J8877">
            <v>25</v>
          </cell>
          <cell r="L8877" t="str">
            <v>RO</v>
          </cell>
        </row>
        <row r="8878">
          <cell r="A8878" t="str">
            <v>MSW</v>
          </cell>
          <cell r="D8878">
            <v>6</v>
          </cell>
          <cell r="G8878">
            <v>1.04</v>
          </cell>
          <cell r="J8878">
            <v>25</v>
          </cell>
          <cell r="L8878" t="str">
            <v>RO</v>
          </cell>
        </row>
        <row r="8879">
          <cell r="A8879" t="str">
            <v>MSW</v>
          </cell>
          <cell r="D8879">
            <v>6</v>
          </cell>
          <cell r="G8879">
            <v>0.78</v>
          </cell>
          <cell r="J8879">
            <v>25</v>
          </cell>
          <cell r="L8879" t="str">
            <v>RO</v>
          </cell>
        </row>
        <row r="8880">
          <cell r="A8880" t="str">
            <v>RCY</v>
          </cell>
          <cell r="D8880">
            <v>6</v>
          </cell>
          <cell r="G8880">
            <v>0.59</v>
          </cell>
          <cell r="J8880">
            <v>25</v>
          </cell>
          <cell r="L8880" t="str">
            <v>RO</v>
          </cell>
        </row>
        <row r="8881">
          <cell r="A8881" t="str">
            <v>MSW</v>
          </cell>
          <cell r="D8881">
            <v>6</v>
          </cell>
          <cell r="G8881">
            <v>0.45</v>
          </cell>
          <cell r="J8881">
            <v>25</v>
          </cell>
          <cell r="L8881" t="str">
            <v>RO</v>
          </cell>
        </row>
        <row r="8882">
          <cell r="A8882" t="str">
            <v>RCY</v>
          </cell>
          <cell r="D8882">
            <v>6</v>
          </cell>
          <cell r="G8882">
            <v>0.55000000000000004</v>
          </cell>
          <cell r="J8882">
            <v>25</v>
          </cell>
          <cell r="L8882" t="str">
            <v>RO</v>
          </cell>
        </row>
        <row r="8883">
          <cell r="A8883" t="str">
            <v>RCY</v>
          </cell>
          <cell r="D8883">
            <v>7</v>
          </cell>
          <cell r="G8883">
            <v>0.71</v>
          </cell>
          <cell r="J8883">
            <v>25</v>
          </cell>
          <cell r="L8883" t="str">
            <v>RO</v>
          </cell>
        </row>
        <row r="8884">
          <cell r="A8884" t="str">
            <v>RCY</v>
          </cell>
          <cell r="D8884">
            <v>7</v>
          </cell>
          <cell r="G8884">
            <v>0.42</v>
          </cell>
          <cell r="J8884">
            <v>25</v>
          </cell>
          <cell r="L8884" t="str">
            <v>RO</v>
          </cell>
        </row>
        <row r="8885">
          <cell r="A8885" t="str">
            <v>RCY</v>
          </cell>
          <cell r="D8885">
            <v>7</v>
          </cell>
          <cell r="G8885">
            <v>0.28999999999999998</v>
          </cell>
          <cell r="J8885">
            <v>25</v>
          </cell>
          <cell r="L8885" t="str">
            <v>RO</v>
          </cell>
        </row>
        <row r="8886">
          <cell r="A8886" t="str">
            <v>RCY</v>
          </cell>
          <cell r="D8886">
            <v>7</v>
          </cell>
          <cell r="G8886">
            <v>0.51</v>
          </cell>
          <cell r="J8886">
            <v>25</v>
          </cell>
          <cell r="L8886" t="str">
            <v>RO</v>
          </cell>
        </row>
        <row r="8887">
          <cell r="A8887" t="str">
            <v>RCY</v>
          </cell>
          <cell r="D8887">
            <v>7</v>
          </cell>
          <cell r="G8887">
            <v>0.34</v>
          </cell>
          <cell r="J8887">
            <v>25</v>
          </cell>
          <cell r="L8887" t="str">
            <v>RO</v>
          </cell>
        </row>
        <row r="8888">
          <cell r="A8888" t="str">
            <v>RCY</v>
          </cell>
          <cell r="D8888">
            <v>7</v>
          </cell>
          <cell r="G8888">
            <v>0.63</v>
          </cell>
          <cell r="J8888">
            <v>25</v>
          </cell>
          <cell r="L8888" t="str">
            <v>RO</v>
          </cell>
        </row>
        <row r="8889">
          <cell r="A8889" t="str">
            <v>MSW</v>
          </cell>
          <cell r="D8889">
            <v>7</v>
          </cell>
          <cell r="G8889">
            <v>0.3</v>
          </cell>
          <cell r="J8889">
            <v>25</v>
          </cell>
          <cell r="L8889" t="str">
            <v>RO</v>
          </cell>
        </row>
        <row r="8890">
          <cell r="A8890" t="str">
            <v>MSW</v>
          </cell>
          <cell r="D8890">
            <v>7</v>
          </cell>
          <cell r="G8890">
            <v>0.63</v>
          </cell>
          <cell r="J8890">
            <v>25</v>
          </cell>
          <cell r="L8890" t="str">
            <v>RO</v>
          </cell>
        </row>
        <row r="8891">
          <cell r="A8891" t="str">
            <v>MSW</v>
          </cell>
          <cell r="D8891">
            <v>7</v>
          </cell>
          <cell r="G8891">
            <v>0.45</v>
          </cell>
          <cell r="J8891">
            <v>25</v>
          </cell>
          <cell r="L8891" t="str">
            <v>RO</v>
          </cell>
        </row>
        <row r="8892">
          <cell r="A8892" t="str">
            <v>MSW</v>
          </cell>
          <cell r="D8892">
            <v>7</v>
          </cell>
          <cell r="G8892">
            <v>0.64</v>
          </cell>
          <cell r="J8892">
            <v>25</v>
          </cell>
          <cell r="L8892" t="str">
            <v>RO</v>
          </cell>
        </row>
        <row r="8893">
          <cell r="A8893" t="str">
            <v>RCY</v>
          </cell>
          <cell r="D8893">
            <v>7</v>
          </cell>
          <cell r="G8893">
            <v>0.21</v>
          </cell>
          <cell r="J8893">
            <v>25</v>
          </cell>
          <cell r="L8893" t="str">
            <v>RO</v>
          </cell>
        </row>
        <row r="8894">
          <cell r="A8894" t="str">
            <v>MSW</v>
          </cell>
          <cell r="D8894">
            <v>8</v>
          </cell>
          <cell r="G8894">
            <v>0.21</v>
          </cell>
          <cell r="J8894">
            <v>25</v>
          </cell>
          <cell r="L8894" t="str">
            <v>RO</v>
          </cell>
        </row>
        <row r="8895">
          <cell r="A8895" t="str">
            <v>RCY</v>
          </cell>
          <cell r="D8895">
            <v>8</v>
          </cell>
          <cell r="G8895">
            <v>0.37</v>
          </cell>
          <cell r="J8895">
            <v>25</v>
          </cell>
          <cell r="L8895" t="str">
            <v>RO</v>
          </cell>
        </row>
        <row r="8896">
          <cell r="A8896" t="str">
            <v>RCY</v>
          </cell>
          <cell r="D8896">
            <v>8</v>
          </cell>
          <cell r="G8896">
            <v>0.36</v>
          </cell>
          <cell r="J8896">
            <v>25</v>
          </cell>
          <cell r="L8896" t="str">
            <v>RO</v>
          </cell>
        </row>
        <row r="8897">
          <cell r="A8897" t="str">
            <v>MSW</v>
          </cell>
          <cell r="D8897">
            <v>8</v>
          </cell>
          <cell r="G8897">
            <v>0.44</v>
          </cell>
          <cell r="J8897">
            <v>25</v>
          </cell>
          <cell r="L8897" t="str">
            <v>RO</v>
          </cell>
        </row>
        <row r="8898">
          <cell r="A8898" t="str">
            <v>RCY</v>
          </cell>
          <cell r="D8898">
            <v>8</v>
          </cell>
          <cell r="G8898">
            <v>0.31</v>
          </cell>
          <cell r="J8898">
            <v>25</v>
          </cell>
          <cell r="L8898" t="str">
            <v>RO</v>
          </cell>
        </row>
        <row r="8899">
          <cell r="A8899" t="str">
            <v>RCY</v>
          </cell>
          <cell r="D8899">
            <v>8</v>
          </cell>
          <cell r="G8899">
            <v>0.71</v>
          </cell>
          <cell r="J8899">
            <v>25</v>
          </cell>
          <cell r="L8899" t="str">
            <v>RO</v>
          </cell>
        </row>
        <row r="8900">
          <cell r="A8900" t="str">
            <v>MSW</v>
          </cell>
          <cell r="D8900">
            <v>8</v>
          </cell>
          <cell r="G8900">
            <v>0.4</v>
          </cell>
          <cell r="J8900">
            <v>25</v>
          </cell>
          <cell r="L8900" t="str">
            <v>RO</v>
          </cell>
        </row>
        <row r="8901">
          <cell r="A8901" t="str">
            <v>RCY</v>
          </cell>
          <cell r="D8901">
            <v>8</v>
          </cell>
          <cell r="G8901">
            <v>0.38</v>
          </cell>
          <cell r="J8901">
            <v>25</v>
          </cell>
          <cell r="L8901" t="str">
            <v>RO</v>
          </cell>
        </row>
        <row r="8902">
          <cell r="A8902" t="str">
            <v>RCY</v>
          </cell>
          <cell r="D8902">
            <v>8</v>
          </cell>
          <cell r="G8902">
            <v>0.33</v>
          </cell>
          <cell r="J8902">
            <v>25</v>
          </cell>
          <cell r="L8902" t="str">
            <v>RO</v>
          </cell>
        </row>
        <row r="8903">
          <cell r="A8903" t="str">
            <v>RCY</v>
          </cell>
          <cell r="D8903">
            <v>8</v>
          </cell>
          <cell r="G8903">
            <v>0.41</v>
          </cell>
          <cell r="J8903">
            <v>25</v>
          </cell>
          <cell r="L8903" t="str">
            <v>RO</v>
          </cell>
        </row>
        <row r="8904">
          <cell r="A8904" t="str">
            <v>RCY</v>
          </cell>
          <cell r="D8904">
            <v>8</v>
          </cell>
          <cell r="G8904">
            <v>0.44</v>
          </cell>
          <cell r="J8904">
            <v>25</v>
          </cell>
          <cell r="L8904" t="str">
            <v>RO</v>
          </cell>
        </row>
        <row r="8905">
          <cell r="A8905" t="str">
            <v>RCY</v>
          </cell>
          <cell r="D8905">
            <v>8</v>
          </cell>
          <cell r="G8905">
            <v>0.5</v>
          </cell>
          <cell r="J8905">
            <v>25</v>
          </cell>
          <cell r="L8905" t="str">
            <v>RO</v>
          </cell>
        </row>
        <row r="8906">
          <cell r="A8906" t="str">
            <v>MSW</v>
          </cell>
          <cell r="D8906">
            <v>8</v>
          </cell>
          <cell r="G8906">
            <v>0.46</v>
          </cell>
          <cell r="J8906">
            <v>25</v>
          </cell>
          <cell r="L8906" t="str">
            <v>RO</v>
          </cell>
        </row>
        <row r="8907">
          <cell r="A8907" t="str">
            <v>RCY</v>
          </cell>
          <cell r="D8907">
            <v>8</v>
          </cell>
          <cell r="G8907">
            <v>0.36</v>
          </cell>
          <cell r="J8907">
            <v>25</v>
          </cell>
          <cell r="L8907" t="str">
            <v>RO</v>
          </cell>
        </row>
        <row r="8908">
          <cell r="A8908" t="str">
            <v>RCY</v>
          </cell>
          <cell r="D8908">
            <v>9</v>
          </cell>
          <cell r="G8908">
            <v>0.25</v>
          </cell>
          <cell r="J8908">
            <v>25</v>
          </cell>
          <cell r="L8908" t="str">
            <v>RO</v>
          </cell>
        </row>
        <row r="8909">
          <cell r="A8909" t="str">
            <v>RCY</v>
          </cell>
          <cell r="D8909">
            <v>9</v>
          </cell>
          <cell r="G8909">
            <v>0.27</v>
          </cell>
          <cell r="J8909">
            <v>25</v>
          </cell>
          <cell r="L8909" t="str">
            <v>RO</v>
          </cell>
        </row>
        <row r="8910">
          <cell r="A8910" t="str">
            <v>RCY</v>
          </cell>
          <cell r="D8910">
            <v>9</v>
          </cell>
          <cell r="G8910">
            <v>0.15</v>
          </cell>
          <cell r="J8910">
            <v>25</v>
          </cell>
          <cell r="L8910" t="str">
            <v>RO</v>
          </cell>
        </row>
        <row r="8911">
          <cell r="A8911" t="str">
            <v>RCY</v>
          </cell>
          <cell r="D8911">
            <v>9</v>
          </cell>
          <cell r="G8911">
            <v>0.92</v>
          </cell>
          <cell r="J8911">
            <v>25</v>
          </cell>
          <cell r="L8911" t="str">
            <v>RO</v>
          </cell>
        </row>
        <row r="8912">
          <cell r="A8912" t="str">
            <v>RCY</v>
          </cell>
          <cell r="D8912">
            <v>9</v>
          </cell>
          <cell r="G8912">
            <v>0.48</v>
          </cell>
          <cell r="J8912">
            <v>25</v>
          </cell>
          <cell r="L8912" t="str">
            <v>RO</v>
          </cell>
        </row>
        <row r="8913">
          <cell r="A8913" t="str">
            <v>MSW</v>
          </cell>
          <cell r="D8913">
            <v>9</v>
          </cell>
          <cell r="G8913">
            <v>0.5</v>
          </cell>
          <cell r="J8913">
            <v>25</v>
          </cell>
          <cell r="L8913" t="str">
            <v>RO</v>
          </cell>
        </row>
        <row r="8914">
          <cell r="A8914" t="str">
            <v>MSW</v>
          </cell>
          <cell r="D8914">
            <v>9</v>
          </cell>
          <cell r="G8914">
            <v>0.36</v>
          </cell>
          <cell r="J8914">
            <v>25</v>
          </cell>
          <cell r="L8914" t="str">
            <v>RO</v>
          </cell>
        </row>
        <row r="8915">
          <cell r="A8915" t="str">
            <v>MSW</v>
          </cell>
          <cell r="D8915">
            <v>9</v>
          </cell>
          <cell r="G8915">
            <v>0.31</v>
          </cell>
          <cell r="J8915">
            <v>25</v>
          </cell>
          <cell r="L8915" t="str">
            <v>RO</v>
          </cell>
        </row>
        <row r="8916">
          <cell r="A8916" t="str">
            <v>RCY</v>
          </cell>
          <cell r="D8916">
            <v>9</v>
          </cell>
          <cell r="G8916">
            <v>0.24</v>
          </cell>
          <cell r="J8916">
            <v>25</v>
          </cell>
          <cell r="L8916" t="str">
            <v>RO</v>
          </cell>
        </row>
        <row r="8917">
          <cell r="A8917" t="str">
            <v>RCY</v>
          </cell>
          <cell r="D8917">
            <v>9</v>
          </cell>
          <cell r="G8917">
            <v>0.43</v>
          </cell>
          <cell r="J8917">
            <v>25</v>
          </cell>
          <cell r="L8917" t="str">
            <v>RO</v>
          </cell>
        </row>
        <row r="8918">
          <cell r="A8918" t="str">
            <v>RCY</v>
          </cell>
          <cell r="D8918">
            <v>9</v>
          </cell>
          <cell r="G8918">
            <v>0.19</v>
          </cell>
          <cell r="J8918">
            <v>25</v>
          </cell>
          <cell r="L8918" t="str">
            <v>RO</v>
          </cell>
        </row>
        <row r="8919">
          <cell r="A8919" t="str">
            <v>MSW</v>
          </cell>
          <cell r="D8919">
            <v>9</v>
          </cell>
          <cell r="G8919">
            <v>0.65</v>
          </cell>
          <cell r="J8919">
            <v>25</v>
          </cell>
          <cell r="L8919" t="str">
            <v>RO</v>
          </cell>
        </row>
        <row r="8920">
          <cell r="A8920" t="str">
            <v>RCY</v>
          </cell>
          <cell r="D8920">
            <v>9</v>
          </cell>
          <cell r="G8920">
            <v>0.21</v>
          </cell>
          <cell r="J8920">
            <v>25</v>
          </cell>
          <cell r="L8920" t="str">
            <v>RO</v>
          </cell>
        </row>
        <row r="8921">
          <cell r="A8921" t="str">
            <v>RCY</v>
          </cell>
          <cell r="D8921">
            <v>10</v>
          </cell>
          <cell r="G8921">
            <v>0.31</v>
          </cell>
          <cell r="J8921">
            <v>25</v>
          </cell>
          <cell r="L8921" t="str">
            <v>RO</v>
          </cell>
        </row>
        <row r="8922">
          <cell r="A8922" t="str">
            <v>MSW</v>
          </cell>
          <cell r="D8922">
            <v>10</v>
          </cell>
          <cell r="G8922">
            <v>11.32</v>
          </cell>
          <cell r="J8922">
            <v>25</v>
          </cell>
          <cell r="L8922" t="str">
            <v>RO</v>
          </cell>
        </row>
        <row r="8923">
          <cell r="A8923" t="str">
            <v>RCY</v>
          </cell>
          <cell r="D8923">
            <v>10</v>
          </cell>
          <cell r="G8923">
            <v>1.02</v>
          </cell>
          <cell r="J8923">
            <v>25</v>
          </cell>
          <cell r="L8923" t="str">
            <v>RO</v>
          </cell>
        </row>
        <row r="8924">
          <cell r="A8924" t="str">
            <v>RCY</v>
          </cell>
          <cell r="D8924">
            <v>10</v>
          </cell>
          <cell r="G8924">
            <v>0.35</v>
          </cell>
          <cell r="J8924">
            <v>25</v>
          </cell>
          <cell r="L8924" t="str">
            <v>RO</v>
          </cell>
        </row>
        <row r="8925">
          <cell r="A8925" t="str">
            <v>MSW</v>
          </cell>
          <cell r="D8925">
            <v>10</v>
          </cell>
          <cell r="G8925">
            <v>1.75</v>
          </cell>
          <cell r="J8925">
            <v>25</v>
          </cell>
          <cell r="L8925" t="str">
            <v>RO</v>
          </cell>
        </row>
        <row r="8926">
          <cell r="A8926" t="str">
            <v>RCY</v>
          </cell>
          <cell r="D8926">
            <v>10</v>
          </cell>
          <cell r="G8926">
            <v>0.6</v>
          </cell>
          <cell r="J8926">
            <v>25</v>
          </cell>
          <cell r="L8926" t="str">
            <v>RO</v>
          </cell>
        </row>
        <row r="8927">
          <cell r="A8927" t="str">
            <v>MSW</v>
          </cell>
          <cell r="D8927">
            <v>10</v>
          </cell>
          <cell r="G8927">
            <v>0.46</v>
          </cell>
          <cell r="J8927">
            <v>25</v>
          </cell>
          <cell r="L8927" t="str">
            <v>RO</v>
          </cell>
        </row>
        <row r="8928">
          <cell r="A8928" t="str">
            <v>RCY</v>
          </cell>
          <cell r="D8928">
            <v>10</v>
          </cell>
          <cell r="G8928">
            <v>0.18</v>
          </cell>
          <cell r="J8928">
            <v>25</v>
          </cell>
          <cell r="L8928" t="str">
            <v>RO</v>
          </cell>
        </row>
        <row r="8929">
          <cell r="A8929" t="str">
            <v>RCY</v>
          </cell>
          <cell r="D8929">
            <v>10</v>
          </cell>
          <cell r="G8929">
            <v>0.88</v>
          </cell>
          <cell r="J8929">
            <v>25</v>
          </cell>
          <cell r="L8929" t="str">
            <v>RO</v>
          </cell>
        </row>
        <row r="8930">
          <cell r="A8930" t="str">
            <v>MSW</v>
          </cell>
          <cell r="D8930">
            <v>10</v>
          </cell>
          <cell r="G8930">
            <v>0.27</v>
          </cell>
          <cell r="J8930">
            <v>25</v>
          </cell>
          <cell r="L8930" t="str">
            <v>RO</v>
          </cell>
        </row>
        <row r="8931">
          <cell r="A8931" t="str">
            <v>MSW</v>
          </cell>
          <cell r="D8931">
            <v>10</v>
          </cell>
          <cell r="G8931">
            <v>0.77</v>
          </cell>
          <cell r="J8931">
            <v>25</v>
          </cell>
          <cell r="L8931" t="str">
            <v>RO</v>
          </cell>
        </row>
        <row r="8932">
          <cell r="A8932" t="str">
            <v>RCY</v>
          </cell>
          <cell r="D8932">
            <v>10</v>
          </cell>
          <cell r="G8932">
            <v>0.34</v>
          </cell>
          <cell r="J8932">
            <v>25</v>
          </cell>
          <cell r="L8932" t="str">
            <v>RO</v>
          </cell>
        </row>
        <row r="8933">
          <cell r="A8933" t="str">
            <v>MSW</v>
          </cell>
          <cell r="D8933">
            <v>10</v>
          </cell>
          <cell r="G8933">
            <v>0.35</v>
          </cell>
          <cell r="J8933">
            <v>25</v>
          </cell>
          <cell r="L8933" t="str">
            <v>RO</v>
          </cell>
        </row>
        <row r="8934">
          <cell r="A8934" t="str">
            <v>RCY</v>
          </cell>
          <cell r="D8934">
            <v>11</v>
          </cell>
          <cell r="G8934">
            <v>0.38</v>
          </cell>
          <cell r="J8934">
            <v>25</v>
          </cell>
          <cell r="L8934" t="str">
            <v>RO</v>
          </cell>
        </row>
        <row r="8935">
          <cell r="A8935" t="str">
            <v>RCY</v>
          </cell>
          <cell r="D8935">
            <v>11</v>
          </cell>
          <cell r="G8935">
            <v>0.28000000000000003</v>
          </cell>
          <cell r="J8935">
            <v>25</v>
          </cell>
          <cell r="L8935" t="str">
            <v>RO</v>
          </cell>
        </row>
        <row r="8936">
          <cell r="A8936" t="str">
            <v>RCY</v>
          </cell>
          <cell r="D8936">
            <v>11</v>
          </cell>
          <cell r="G8936">
            <v>0.15</v>
          </cell>
          <cell r="J8936">
            <v>25</v>
          </cell>
          <cell r="L8936" t="str">
            <v>RO</v>
          </cell>
        </row>
        <row r="8937">
          <cell r="A8937" t="str">
            <v>RCY</v>
          </cell>
          <cell r="D8937">
            <v>11</v>
          </cell>
          <cell r="G8937">
            <v>0.39</v>
          </cell>
          <cell r="J8937">
            <v>25</v>
          </cell>
          <cell r="L8937" t="str">
            <v>RO</v>
          </cell>
        </row>
        <row r="8938">
          <cell r="A8938" t="str">
            <v>RCY</v>
          </cell>
          <cell r="D8938">
            <v>11</v>
          </cell>
          <cell r="G8938">
            <v>0.48</v>
          </cell>
          <cell r="J8938">
            <v>25</v>
          </cell>
          <cell r="L8938" t="str">
            <v>RO</v>
          </cell>
        </row>
        <row r="8939">
          <cell r="A8939" t="str">
            <v>MSW</v>
          </cell>
          <cell r="D8939">
            <v>11</v>
          </cell>
          <cell r="G8939">
            <v>0.24</v>
          </cell>
          <cell r="J8939">
            <v>25</v>
          </cell>
          <cell r="L8939" t="str">
            <v>RO</v>
          </cell>
        </row>
        <row r="8940">
          <cell r="A8940" t="str">
            <v>MSW</v>
          </cell>
          <cell r="D8940">
            <v>11</v>
          </cell>
          <cell r="G8940">
            <v>0.35</v>
          </cell>
          <cell r="J8940">
            <v>25</v>
          </cell>
          <cell r="L8940" t="str">
            <v>RO</v>
          </cell>
        </row>
        <row r="8941">
          <cell r="A8941" t="str">
            <v>RCY</v>
          </cell>
          <cell r="D8941">
            <v>11</v>
          </cell>
          <cell r="G8941">
            <v>0.11</v>
          </cell>
          <cell r="J8941">
            <v>25</v>
          </cell>
          <cell r="L8941" t="str">
            <v>RO</v>
          </cell>
        </row>
        <row r="8942">
          <cell r="A8942" t="str">
            <v>RCY</v>
          </cell>
          <cell r="D8942">
            <v>11</v>
          </cell>
          <cell r="G8942">
            <v>0.05</v>
          </cell>
          <cell r="J8942">
            <v>25</v>
          </cell>
          <cell r="L8942" t="str">
            <v>RO</v>
          </cell>
        </row>
        <row r="8943">
          <cell r="A8943" t="str">
            <v>RCY</v>
          </cell>
          <cell r="D8943">
            <v>11</v>
          </cell>
          <cell r="G8943">
            <v>0.28000000000000003</v>
          </cell>
          <cell r="J8943">
            <v>25</v>
          </cell>
          <cell r="L8943" t="str">
            <v>RO</v>
          </cell>
        </row>
        <row r="8944">
          <cell r="A8944" t="str">
            <v>RCY</v>
          </cell>
          <cell r="D8944">
            <v>11</v>
          </cell>
          <cell r="G8944">
            <v>0.15</v>
          </cell>
          <cell r="J8944">
            <v>25</v>
          </cell>
          <cell r="L8944" t="str">
            <v>RO</v>
          </cell>
        </row>
        <row r="8945">
          <cell r="A8945" t="str">
            <v>RCY</v>
          </cell>
          <cell r="D8945">
            <v>11</v>
          </cell>
          <cell r="G8945">
            <v>0.19</v>
          </cell>
          <cell r="J8945">
            <v>25</v>
          </cell>
          <cell r="L8945" t="str">
            <v>RO</v>
          </cell>
        </row>
        <row r="8946">
          <cell r="A8946" t="str">
            <v>MSW</v>
          </cell>
          <cell r="D8946">
            <v>4</v>
          </cell>
          <cell r="G8946">
            <v>1.08</v>
          </cell>
          <cell r="J8946">
            <v>20</v>
          </cell>
          <cell r="L8946" t="str">
            <v>RO</v>
          </cell>
        </row>
        <row r="8947">
          <cell r="A8947" t="str">
            <v>MSW</v>
          </cell>
          <cell r="D8947">
            <v>2</v>
          </cell>
          <cell r="G8947">
            <v>3.18</v>
          </cell>
          <cell r="J8947">
            <v>25</v>
          </cell>
          <cell r="L8947" t="str">
            <v>RO</v>
          </cell>
        </row>
        <row r="8948">
          <cell r="A8948" t="str">
            <v>MSW</v>
          </cell>
          <cell r="D8948">
            <v>3</v>
          </cell>
          <cell r="G8948">
            <v>4.8499999999999996</v>
          </cell>
          <cell r="J8948">
            <v>25</v>
          </cell>
          <cell r="L8948" t="str">
            <v>RO</v>
          </cell>
        </row>
        <row r="8949">
          <cell r="A8949" t="str">
            <v>RCY</v>
          </cell>
          <cell r="D8949">
            <v>3</v>
          </cell>
          <cell r="G8949">
            <v>7.08</v>
          </cell>
          <cell r="J8949" t="str">
            <v>7B</v>
          </cell>
          <cell r="L8949" t="str">
            <v>IR</v>
          </cell>
        </row>
        <row r="8950">
          <cell r="A8950" t="str">
            <v>RCY</v>
          </cell>
          <cell r="D8950">
            <v>3</v>
          </cell>
          <cell r="G8950">
            <v>7.14</v>
          </cell>
          <cell r="J8950" t="str">
            <v>7B</v>
          </cell>
          <cell r="L8950" t="str">
            <v>IR</v>
          </cell>
        </row>
        <row r="8951">
          <cell r="A8951" t="str">
            <v>RCY</v>
          </cell>
          <cell r="D8951">
            <v>3</v>
          </cell>
          <cell r="G8951">
            <v>0.21</v>
          </cell>
          <cell r="J8951">
            <v>75</v>
          </cell>
          <cell r="L8951" t="str">
            <v>IR</v>
          </cell>
        </row>
        <row r="8952">
          <cell r="A8952" t="str">
            <v>RCY</v>
          </cell>
          <cell r="D8952">
            <v>4</v>
          </cell>
          <cell r="G8952">
            <v>0.4</v>
          </cell>
          <cell r="J8952">
            <v>75</v>
          </cell>
          <cell r="L8952" t="str">
            <v>IR</v>
          </cell>
        </row>
        <row r="8953">
          <cell r="A8953" t="str">
            <v>RCY</v>
          </cell>
          <cell r="D8953">
            <v>5</v>
          </cell>
          <cell r="G8953">
            <v>0.32</v>
          </cell>
          <cell r="J8953">
            <v>75</v>
          </cell>
          <cell r="L8953" t="str">
            <v>IR</v>
          </cell>
        </row>
        <row r="8954">
          <cell r="A8954" t="str">
            <v>RCY</v>
          </cell>
          <cell r="D8954">
            <v>6</v>
          </cell>
          <cell r="G8954">
            <v>0.54</v>
          </cell>
          <cell r="J8954">
            <v>75</v>
          </cell>
          <cell r="L8954" t="str">
            <v>IR</v>
          </cell>
        </row>
        <row r="8955">
          <cell r="A8955" t="str">
            <v>RCY</v>
          </cell>
          <cell r="D8955">
            <v>7</v>
          </cell>
          <cell r="G8955">
            <v>0.48</v>
          </cell>
          <cell r="J8955">
            <v>75</v>
          </cell>
          <cell r="L8955" t="str">
            <v>IR</v>
          </cell>
        </row>
        <row r="8956">
          <cell r="A8956" t="str">
            <v>RCY</v>
          </cell>
          <cell r="D8956">
            <v>8</v>
          </cell>
          <cell r="G8956">
            <v>0.37</v>
          </cell>
          <cell r="J8956">
            <v>75</v>
          </cell>
          <cell r="L8956" t="str">
            <v>IR</v>
          </cell>
        </row>
        <row r="8957">
          <cell r="A8957" t="str">
            <v>RCY</v>
          </cell>
          <cell r="D8957">
            <v>9</v>
          </cell>
          <cell r="G8957">
            <v>0.39</v>
          </cell>
          <cell r="J8957">
            <v>75</v>
          </cell>
          <cell r="L8957" t="str">
            <v>IR</v>
          </cell>
        </row>
        <row r="8958">
          <cell r="A8958" t="str">
            <v>RCY</v>
          </cell>
          <cell r="D8958">
            <v>10</v>
          </cell>
          <cell r="G8958">
            <v>1.2</v>
          </cell>
          <cell r="J8958">
            <v>75</v>
          </cell>
          <cell r="L8958" t="str">
            <v>IR</v>
          </cell>
        </row>
        <row r="8959">
          <cell r="A8959" t="str">
            <v>RCY</v>
          </cell>
          <cell r="D8959">
            <v>10</v>
          </cell>
          <cell r="G8959">
            <v>1.54</v>
          </cell>
          <cell r="J8959">
            <v>75</v>
          </cell>
          <cell r="L8959" t="str">
            <v>IR</v>
          </cell>
        </row>
        <row r="8960">
          <cell r="A8960" t="str">
            <v>RCY</v>
          </cell>
          <cell r="D8960">
            <v>11</v>
          </cell>
          <cell r="G8960">
            <v>1.39</v>
          </cell>
          <cell r="J8960">
            <v>75</v>
          </cell>
          <cell r="L8960" t="str">
            <v>IR</v>
          </cell>
        </row>
        <row r="8961">
          <cell r="A8961" t="str">
            <v>RCY</v>
          </cell>
          <cell r="D8961">
            <v>11</v>
          </cell>
          <cell r="G8961">
            <v>0.31</v>
          </cell>
          <cell r="J8961">
            <v>75</v>
          </cell>
          <cell r="L8961" t="str">
            <v>IR</v>
          </cell>
        </row>
        <row r="8962">
          <cell r="A8962" t="str">
            <v>RCY</v>
          </cell>
          <cell r="D8962">
            <v>11</v>
          </cell>
          <cell r="G8962">
            <v>0.25</v>
          </cell>
          <cell r="J8962">
            <v>75</v>
          </cell>
          <cell r="L8962" t="str">
            <v>IR</v>
          </cell>
        </row>
        <row r="8963">
          <cell r="A8963" t="str">
            <v>RCY</v>
          </cell>
          <cell r="D8963">
            <v>12</v>
          </cell>
          <cell r="G8963">
            <v>0.49</v>
          </cell>
          <cell r="J8963">
            <v>75</v>
          </cell>
          <cell r="L8963" t="str">
            <v>IR</v>
          </cell>
        </row>
        <row r="8964">
          <cell r="A8964" t="str">
            <v>RCY</v>
          </cell>
          <cell r="D8964">
            <v>3</v>
          </cell>
          <cell r="G8964">
            <v>4.6100000000000003</v>
          </cell>
          <cell r="J8964" t="str">
            <v>7C</v>
          </cell>
          <cell r="L8964" t="str">
            <v>IR</v>
          </cell>
        </row>
        <row r="8965">
          <cell r="A8965" t="str">
            <v>RCY</v>
          </cell>
          <cell r="D8965">
            <v>3</v>
          </cell>
          <cell r="G8965">
            <v>6.15</v>
          </cell>
          <cell r="J8965">
            <v>72</v>
          </cell>
          <cell r="L8965" t="str">
            <v>IR</v>
          </cell>
        </row>
        <row r="8966">
          <cell r="A8966" t="str">
            <v>RCY</v>
          </cell>
          <cell r="D8966">
            <v>3</v>
          </cell>
          <cell r="G8966">
            <v>4.7300000000000004</v>
          </cell>
          <cell r="J8966">
            <v>72</v>
          </cell>
          <cell r="L8966" t="str">
            <v>IR</v>
          </cell>
        </row>
        <row r="8967">
          <cell r="A8967" t="str">
            <v>RCY</v>
          </cell>
          <cell r="D8967">
            <v>3</v>
          </cell>
          <cell r="G8967">
            <v>3.34</v>
          </cell>
          <cell r="J8967" t="str">
            <v>7B</v>
          </cell>
          <cell r="L8967" t="str">
            <v>IR</v>
          </cell>
        </row>
        <row r="8968">
          <cell r="A8968" t="str">
            <v>RCY</v>
          </cell>
          <cell r="D8968">
            <v>3</v>
          </cell>
          <cell r="G8968">
            <v>2.38</v>
          </cell>
          <cell r="J8968" t="str">
            <v>7B</v>
          </cell>
          <cell r="L8968" t="str">
            <v>IR</v>
          </cell>
        </row>
        <row r="8969">
          <cell r="A8969" t="str">
            <v>RCY</v>
          </cell>
          <cell r="D8969">
            <v>3</v>
          </cell>
          <cell r="G8969">
            <v>0.63</v>
          </cell>
          <cell r="J8969" t="str">
            <v>7B</v>
          </cell>
          <cell r="L8969" t="str">
            <v>IR</v>
          </cell>
        </row>
        <row r="8970">
          <cell r="A8970" t="str">
            <v>RCY</v>
          </cell>
          <cell r="D8970">
            <v>3</v>
          </cell>
          <cell r="G8970">
            <v>2.31</v>
          </cell>
          <cell r="J8970" t="str">
            <v>7B</v>
          </cell>
          <cell r="L8970" t="str">
            <v>IR</v>
          </cell>
        </row>
        <row r="8971">
          <cell r="A8971" t="str">
            <v>RCY</v>
          </cell>
          <cell r="D8971">
            <v>3</v>
          </cell>
          <cell r="G8971">
            <v>1.52</v>
          </cell>
          <cell r="J8971" t="str">
            <v>7B</v>
          </cell>
          <cell r="L8971" t="str">
            <v>IR</v>
          </cell>
        </row>
        <row r="8972">
          <cell r="A8972" t="str">
            <v>RCY</v>
          </cell>
          <cell r="D8972">
            <v>3</v>
          </cell>
          <cell r="G8972">
            <v>1.38</v>
          </cell>
          <cell r="J8972" t="str">
            <v>7B</v>
          </cell>
          <cell r="L8972" t="str">
            <v>IR</v>
          </cell>
        </row>
        <row r="8973">
          <cell r="A8973" t="str">
            <v>RCY</v>
          </cell>
          <cell r="D8973">
            <v>3</v>
          </cell>
          <cell r="G8973">
            <v>1.45</v>
          </cell>
          <cell r="J8973" t="str">
            <v>7B</v>
          </cell>
          <cell r="L8973" t="str">
            <v>IR</v>
          </cell>
        </row>
        <row r="8974">
          <cell r="A8974" t="str">
            <v>RCY</v>
          </cell>
          <cell r="D8974">
            <v>3</v>
          </cell>
          <cell r="G8974">
            <v>1.1100000000000001</v>
          </cell>
          <cell r="J8974" t="str">
            <v>7B</v>
          </cell>
          <cell r="L8974" t="str">
            <v>IR</v>
          </cell>
        </row>
        <row r="8975">
          <cell r="A8975" t="str">
            <v>RCY</v>
          </cell>
          <cell r="D8975">
            <v>3</v>
          </cell>
          <cell r="G8975">
            <v>2.27</v>
          </cell>
          <cell r="J8975" t="str">
            <v>7B</v>
          </cell>
          <cell r="L8975" t="str">
            <v>IR</v>
          </cell>
        </row>
        <row r="8976">
          <cell r="A8976" t="str">
            <v>RCY</v>
          </cell>
          <cell r="D8976">
            <v>3</v>
          </cell>
          <cell r="G8976">
            <v>2.5</v>
          </cell>
          <cell r="J8976" t="str">
            <v>7B</v>
          </cell>
          <cell r="L8976" t="str">
            <v>IR</v>
          </cell>
        </row>
        <row r="8977">
          <cell r="A8977" t="str">
            <v>RCY</v>
          </cell>
          <cell r="D8977">
            <v>4</v>
          </cell>
          <cell r="G8977">
            <v>1.96</v>
          </cell>
          <cell r="J8977" t="str">
            <v>7B</v>
          </cell>
          <cell r="L8977" t="str">
            <v>IR</v>
          </cell>
        </row>
        <row r="8978">
          <cell r="A8978" t="str">
            <v>RCY</v>
          </cell>
          <cell r="D8978">
            <v>4</v>
          </cell>
          <cell r="G8978">
            <v>1.89</v>
          </cell>
          <cell r="J8978" t="str">
            <v>7B</v>
          </cell>
          <cell r="L8978" t="str">
            <v>IR</v>
          </cell>
        </row>
        <row r="8979">
          <cell r="A8979" t="str">
            <v>RCY</v>
          </cell>
          <cell r="D8979">
            <v>4</v>
          </cell>
          <cell r="G8979">
            <v>2.4500000000000002</v>
          </cell>
          <cell r="J8979" t="str">
            <v>7B</v>
          </cell>
          <cell r="L8979" t="str">
            <v>IR</v>
          </cell>
        </row>
        <row r="8980">
          <cell r="A8980" t="str">
            <v>RCY</v>
          </cell>
          <cell r="D8980">
            <v>4</v>
          </cell>
          <cell r="G8980">
            <v>2.62</v>
          </cell>
          <cell r="J8980" t="str">
            <v>7B</v>
          </cell>
          <cell r="L8980" t="str">
            <v>IR</v>
          </cell>
        </row>
        <row r="8981">
          <cell r="A8981" t="str">
            <v>RCY</v>
          </cell>
          <cell r="D8981">
            <v>4</v>
          </cell>
          <cell r="G8981">
            <v>3.02</v>
          </cell>
          <cell r="J8981" t="str">
            <v>7B</v>
          </cell>
          <cell r="L8981" t="str">
            <v>IR</v>
          </cell>
        </row>
        <row r="8982">
          <cell r="A8982" t="str">
            <v>RCY</v>
          </cell>
          <cell r="D8982">
            <v>4</v>
          </cell>
          <cell r="G8982">
            <v>2.98</v>
          </cell>
          <cell r="J8982" t="str">
            <v>7B</v>
          </cell>
          <cell r="L8982" t="str">
            <v>IR</v>
          </cell>
        </row>
        <row r="8983">
          <cell r="A8983" t="str">
            <v>RCY</v>
          </cell>
          <cell r="D8983">
            <v>4</v>
          </cell>
          <cell r="G8983">
            <v>1.9</v>
          </cell>
          <cell r="J8983" t="str">
            <v>7B</v>
          </cell>
          <cell r="L8983" t="str">
            <v>IR</v>
          </cell>
        </row>
        <row r="8984">
          <cell r="A8984" t="str">
            <v>RCY</v>
          </cell>
          <cell r="D8984">
            <v>4</v>
          </cell>
          <cell r="G8984">
            <v>1.95</v>
          </cell>
          <cell r="J8984" t="str">
            <v>7B</v>
          </cell>
          <cell r="L8984" t="str">
            <v>IR</v>
          </cell>
        </row>
        <row r="8985">
          <cell r="A8985" t="str">
            <v>RCY</v>
          </cell>
          <cell r="D8985">
            <v>4</v>
          </cell>
          <cell r="G8985">
            <v>1.2</v>
          </cell>
          <cell r="J8985" t="str">
            <v>7B</v>
          </cell>
          <cell r="L8985" t="str">
            <v>IR</v>
          </cell>
        </row>
        <row r="8986">
          <cell r="A8986" t="str">
            <v>RCY</v>
          </cell>
          <cell r="D8986">
            <v>4</v>
          </cell>
          <cell r="G8986">
            <v>1.39</v>
          </cell>
          <cell r="J8986" t="str">
            <v>7B</v>
          </cell>
          <cell r="L8986" t="str">
            <v>IR</v>
          </cell>
        </row>
        <row r="8987">
          <cell r="A8987" t="str">
            <v>RCY</v>
          </cell>
          <cell r="D8987">
            <v>5</v>
          </cell>
          <cell r="G8987">
            <v>0.48</v>
          </cell>
          <cell r="J8987" t="str">
            <v>7B</v>
          </cell>
          <cell r="L8987" t="str">
            <v>IR</v>
          </cell>
        </row>
        <row r="8988">
          <cell r="A8988" t="str">
            <v>RCY</v>
          </cell>
          <cell r="D8988">
            <v>5</v>
          </cell>
          <cell r="G8988">
            <v>1.23</v>
          </cell>
          <cell r="J8988" t="str">
            <v>7B</v>
          </cell>
          <cell r="L8988" t="str">
            <v>IR</v>
          </cell>
        </row>
        <row r="8989">
          <cell r="A8989" t="str">
            <v>RCY</v>
          </cell>
          <cell r="D8989">
            <v>5</v>
          </cell>
          <cell r="G8989">
            <v>1.76</v>
          </cell>
          <cell r="J8989" t="str">
            <v>7B</v>
          </cell>
          <cell r="L8989" t="str">
            <v>IR</v>
          </cell>
        </row>
        <row r="8990">
          <cell r="A8990" t="str">
            <v>RCY</v>
          </cell>
          <cell r="D8990">
            <v>5</v>
          </cell>
          <cell r="G8990">
            <v>0.77</v>
          </cell>
          <cell r="J8990" t="str">
            <v>7B</v>
          </cell>
          <cell r="L8990" t="str">
            <v>IR</v>
          </cell>
        </row>
        <row r="8991">
          <cell r="A8991" t="str">
            <v>RCY</v>
          </cell>
          <cell r="D8991">
            <v>5</v>
          </cell>
          <cell r="G8991">
            <v>2.14</v>
          </cell>
          <cell r="J8991" t="str">
            <v>7B</v>
          </cell>
          <cell r="L8991" t="str">
            <v>IR</v>
          </cell>
        </row>
        <row r="8992">
          <cell r="A8992" t="str">
            <v>RCY</v>
          </cell>
          <cell r="D8992">
            <v>5</v>
          </cell>
          <cell r="G8992">
            <v>1.62</v>
          </cell>
          <cell r="J8992" t="str">
            <v>7B</v>
          </cell>
          <cell r="L8992" t="str">
            <v>IR</v>
          </cell>
        </row>
        <row r="8993">
          <cell r="A8993" t="str">
            <v>RCY</v>
          </cell>
          <cell r="D8993">
            <v>5</v>
          </cell>
          <cell r="G8993">
            <v>1.96</v>
          </cell>
          <cell r="J8993" t="str">
            <v>7B</v>
          </cell>
          <cell r="L8993" t="str">
            <v>IR</v>
          </cell>
        </row>
        <row r="8994">
          <cell r="A8994" t="str">
            <v>RCY</v>
          </cell>
          <cell r="D8994">
            <v>5</v>
          </cell>
          <cell r="G8994">
            <v>2.19</v>
          </cell>
          <cell r="J8994" t="str">
            <v>7B</v>
          </cell>
          <cell r="L8994" t="str">
            <v>IR</v>
          </cell>
        </row>
        <row r="8995">
          <cell r="A8995" t="str">
            <v>RCY</v>
          </cell>
          <cell r="D8995">
            <v>5</v>
          </cell>
          <cell r="G8995">
            <v>2.0099999999999998</v>
          </cell>
          <cell r="J8995" t="str">
            <v>7B</v>
          </cell>
          <cell r="L8995" t="str">
            <v>IR</v>
          </cell>
        </row>
        <row r="8996">
          <cell r="A8996" t="str">
            <v>RCY</v>
          </cell>
          <cell r="D8996">
            <v>5</v>
          </cell>
          <cell r="G8996">
            <v>1.48</v>
          </cell>
          <cell r="J8996" t="str">
            <v>7B</v>
          </cell>
          <cell r="L8996" t="str">
            <v>IR</v>
          </cell>
        </row>
        <row r="8997">
          <cell r="A8997" t="str">
            <v>RCY</v>
          </cell>
          <cell r="D8997">
            <v>5</v>
          </cell>
          <cell r="G8997">
            <v>1.48</v>
          </cell>
          <cell r="J8997" t="str">
            <v>7B</v>
          </cell>
          <cell r="L8997" t="str">
            <v>IR</v>
          </cell>
        </row>
        <row r="8998">
          <cell r="A8998" t="str">
            <v>RCY</v>
          </cell>
          <cell r="D8998">
            <v>5</v>
          </cell>
          <cell r="G8998">
            <v>1.84</v>
          </cell>
          <cell r="J8998" t="str">
            <v>7B</v>
          </cell>
          <cell r="L8998" t="str">
            <v>IR</v>
          </cell>
        </row>
        <row r="8999">
          <cell r="A8999" t="str">
            <v>RCY</v>
          </cell>
          <cell r="D8999">
            <v>5</v>
          </cell>
          <cell r="G8999">
            <v>0.82</v>
          </cell>
          <cell r="J8999" t="str">
            <v>7B</v>
          </cell>
          <cell r="L8999" t="str">
            <v>IR</v>
          </cell>
        </row>
        <row r="9000">
          <cell r="A9000" t="str">
            <v>RCY</v>
          </cell>
          <cell r="D9000">
            <v>6</v>
          </cell>
          <cell r="G9000">
            <v>1.41</v>
          </cell>
          <cell r="J9000" t="str">
            <v>7B</v>
          </cell>
          <cell r="L9000" t="str">
            <v>IR</v>
          </cell>
        </row>
        <row r="9001">
          <cell r="A9001" t="str">
            <v>RCY</v>
          </cell>
          <cell r="D9001">
            <v>6</v>
          </cell>
          <cell r="G9001">
            <v>2.68</v>
          </cell>
          <cell r="J9001" t="str">
            <v>7B</v>
          </cell>
          <cell r="L9001" t="str">
            <v>IR</v>
          </cell>
        </row>
        <row r="9002">
          <cell r="A9002" t="str">
            <v>RCY</v>
          </cell>
          <cell r="D9002">
            <v>6</v>
          </cell>
          <cell r="G9002">
            <v>1.1499999999999999</v>
          </cell>
          <cell r="J9002" t="str">
            <v>7B</v>
          </cell>
          <cell r="L9002" t="str">
            <v>IR</v>
          </cell>
        </row>
        <row r="9003">
          <cell r="A9003" t="str">
            <v>RCY</v>
          </cell>
          <cell r="D9003">
            <v>6</v>
          </cell>
          <cell r="G9003">
            <v>2.95</v>
          </cell>
          <cell r="J9003" t="str">
            <v>7B</v>
          </cell>
          <cell r="L9003" t="str">
            <v>IR</v>
          </cell>
        </row>
        <row r="9004">
          <cell r="A9004" t="str">
            <v>RCY</v>
          </cell>
          <cell r="D9004">
            <v>6</v>
          </cell>
          <cell r="G9004">
            <v>2.27</v>
          </cell>
          <cell r="J9004" t="str">
            <v>7B</v>
          </cell>
          <cell r="L9004" t="str">
            <v>IR</v>
          </cell>
        </row>
        <row r="9005">
          <cell r="A9005" t="str">
            <v>RCY</v>
          </cell>
          <cell r="D9005">
            <v>6</v>
          </cell>
          <cell r="G9005">
            <v>1.92</v>
          </cell>
          <cell r="J9005" t="str">
            <v>7B</v>
          </cell>
          <cell r="L9005" t="str">
            <v>IR</v>
          </cell>
        </row>
        <row r="9006">
          <cell r="A9006" t="str">
            <v>RCY</v>
          </cell>
          <cell r="D9006">
            <v>6</v>
          </cell>
          <cell r="G9006">
            <v>2.5099999999999998</v>
          </cell>
          <cell r="J9006" t="str">
            <v>7B</v>
          </cell>
          <cell r="L9006" t="str">
            <v>IR</v>
          </cell>
        </row>
        <row r="9007">
          <cell r="A9007" t="str">
            <v>RCY</v>
          </cell>
          <cell r="D9007">
            <v>6</v>
          </cell>
          <cell r="G9007">
            <v>2.63</v>
          </cell>
          <cell r="J9007" t="str">
            <v>7B</v>
          </cell>
          <cell r="L9007" t="str">
            <v>IR</v>
          </cell>
        </row>
        <row r="9008">
          <cell r="A9008" t="str">
            <v>RCY</v>
          </cell>
          <cell r="D9008">
            <v>6</v>
          </cell>
          <cell r="G9008">
            <v>0.6</v>
          </cell>
          <cell r="J9008" t="str">
            <v>7B</v>
          </cell>
          <cell r="L9008" t="str">
            <v>IR</v>
          </cell>
        </row>
        <row r="9009">
          <cell r="A9009" t="str">
            <v>RCY</v>
          </cell>
          <cell r="D9009">
            <v>6</v>
          </cell>
          <cell r="G9009">
            <v>2.8</v>
          </cell>
          <cell r="J9009" t="str">
            <v>7B</v>
          </cell>
          <cell r="L9009" t="str">
            <v>IR</v>
          </cell>
        </row>
        <row r="9010">
          <cell r="A9010" t="str">
            <v>RCY</v>
          </cell>
          <cell r="D9010">
            <v>6</v>
          </cell>
          <cell r="G9010">
            <v>1.65</v>
          </cell>
          <cell r="J9010" t="str">
            <v>7B</v>
          </cell>
          <cell r="L9010" t="str">
            <v>IR</v>
          </cell>
        </row>
        <row r="9011">
          <cell r="A9011" t="str">
            <v>RCY</v>
          </cell>
          <cell r="D9011">
            <v>6</v>
          </cell>
          <cell r="G9011">
            <v>1.92</v>
          </cell>
          <cell r="J9011" t="str">
            <v>7B</v>
          </cell>
          <cell r="L9011" t="str">
            <v>IR</v>
          </cell>
        </row>
        <row r="9012">
          <cell r="A9012" t="str">
            <v>RCY</v>
          </cell>
          <cell r="D9012">
            <v>6</v>
          </cell>
          <cell r="G9012">
            <v>0.99</v>
          </cell>
          <cell r="J9012" t="str">
            <v>7B</v>
          </cell>
          <cell r="L9012" t="str">
            <v>IR</v>
          </cell>
        </row>
        <row r="9013">
          <cell r="A9013" t="str">
            <v>RCY</v>
          </cell>
          <cell r="D9013">
            <v>7</v>
          </cell>
          <cell r="G9013">
            <v>1.8</v>
          </cell>
          <cell r="J9013" t="str">
            <v>7B</v>
          </cell>
          <cell r="L9013" t="str">
            <v>IR</v>
          </cell>
        </row>
        <row r="9014">
          <cell r="A9014" t="str">
            <v>RCY</v>
          </cell>
          <cell r="D9014">
            <v>7</v>
          </cell>
          <cell r="G9014">
            <v>1.41</v>
          </cell>
          <cell r="J9014" t="str">
            <v>7B</v>
          </cell>
          <cell r="L9014" t="str">
            <v>IR</v>
          </cell>
        </row>
        <row r="9015">
          <cell r="A9015" t="str">
            <v>RCY</v>
          </cell>
          <cell r="D9015">
            <v>7</v>
          </cell>
          <cell r="G9015">
            <v>0.5</v>
          </cell>
          <cell r="J9015" t="str">
            <v>7B</v>
          </cell>
          <cell r="L9015" t="str">
            <v>IR</v>
          </cell>
        </row>
        <row r="9016">
          <cell r="A9016" t="str">
            <v>RCY</v>
          </cell>
          <cell r="D9016">
            <v>7</v>
          </cell>
          <cell r="G9016">
            <v>1.37</v>
          </cell>
          <cell r="J9016" t="str">
            <v>7B</v>
          </cell>
          <cell r="L9016" t="str">
            <v>IR</v>
          </cell>
        </row>
        <row r="9017">
          <cell r="A9017" t="str">
            <v>RCY</v>
          </cell>
          <cell r="D9017">
            <v>7</v>
          </cell>
          <cell r="G9017">
            <v>2.2999999999999998</v>
          </cell>
          <cell r="J9017" t="str">
            <v>7B</v>
          </cell>
          <cell r="L9017" t="str">
            <v>IR</v>
          </cell>
        </row>
        <row r="9018">
          <cell r="A9018" t="str">
            <v>RCY</v>
          </cell>
          <cell r="D9018">
            <v>7</v>
          </cell>
          <cell r="G9018">
            <v>0.96</v>
          </cell>
          <cell r="J9018" t="str">
            <v>7B</v>
          </cell>
          <cell r="L9018" t="str">
            <v>IR</v>
          </cell>
        </row>
        <row r="9019">
          <cell r="A9019" t="str">
            <v>RCY</v>
          </cell>
          <cell r="D9019">
            <v>7</v>
          </cell>
          <cell r="G9019">
            <v>1.8</v>
          </cell>
          <cell r="J9019" t="str">
            <v>7B</v>
          </cell>
          <cell r="L9019" t="str">
            <v>IR</v>
          </cell>
        </row>
        <row r="9020">
          <cell r="A9020" t="str">
            <v>RCY</v>
          </cell>
          <cell r="D9020">
            <v>7</v>
          </cell>
          <cell r="G9020">
            <v>1.63</v>
          </cell>
          <cell r="J9020" t="str">
            <v>7B</v>
          </cell>
          <cell r="L9020" t="str">
            <v>IR</v>
          </cell>
        </row>
        <row r="9021">
          <cell r="A9021" t="str">
            <v>RCY</v>
          </cell>
          <cell r="D9021">
            <v>7</v>
          </cell>
          <cell r="G9021">
            <v>1.46</v>
          </cell>
          <cell r="J9021" t="str">
            <v>7B</v>
          </cell>
          <cell r="L9021" t="str">
            <v>IR</v>
          </cell>
        </row>
        <row r="9022">
          <cell r="A9022" t="str">
            <v>RCY</v>
          </cell>
          <cell r="D9022">
            <v>7</v>
          </cell>
          <cell r="G9022">
            <v>0.9</v>
          </cell>
          <cell r="J9022" t="str">
            <v>7B</v>
          </cell>
          <cell r="L9022" t="str">
            <v>IR</v>
          </cell>
        </row>
        <row r="9023">
          <cell r="A9023" t="str">
            <v>RCY</v>
          </cell>
          <cell r="D9023">
            <v>7</v>
          </cell>
          <cell r="G9023">
            <v>2.2599999999999998</v>
          </cell>
          <cell r="J9023" t="str">
            <v>7B</v>
          </cell>
          <cell r="L9023" t="str">
            <v>IR</v>
          </cell>
        </row>
        <row r="9024">
          <cell r="A9024" t="str">
            <v>RCY</v>
          </cell>
          <cell r="D9024">
            <v>7</v>
          </cell>
          <cell r="G9024">
            <v>1</v>
          </cell>
          <cell r="J9024" t="str">
            <v>7B</v>
          </cell>
          <cell r="L9024" t="str">
            <v>IR</v>
          </cell>
        </row>
        <row r="9025">
          <cell r="A9025" t="str">
            <v>RCY</v>
          </cell>
          <cell r="D9025">
            <v>8</v>
          </cell>
          <cell r="G9025">
            <v>1.48</v>
          </cell>
          <cell r="J9025" t="str">
            <v>7B</v>
          </cell>
          <cell r="L9025" t="str">
            <v>IR</v>
          </cell>
        </row>
        <row r="9026">
          <cell r="A9026" t="str">
            <v>RCY</v>
          </cell>
          <cell r="D9026">
            <v>8</v>
          </cell>
          <cell r="G9026">
            <v>1.17</v>
          </cell>
          <cell r="J9026" t="str">
            <v>7B</v>
          </cell>
          <cell r="L9026" t="str">
            <v>IR</v>
          </cell>
        </row>
        <row r="9027">
          <cell r="A9027" t="str">
            <v>RCY</v>
          </cell>
          <cell r="D9027">
            <v>8</v>
          </cell>
          <cell r="G9027">
            <v>1.85</v>
          </cell>
          <cell r="J9027" t="str">
            <v>7B</v>
          </cell>
          <cell r="L9027" t="str">
            <v>IR</v>
          </cell>
        </row>
        <row r="9028">
          <cell r="A9028" t="str">
            <v>RCY</v>
          </cell>
          <cell r="D9028">
            <v>8</v>
          </cell>
          <cell r="G9028">
            <v>1.64</v>
          </cell>
          <cell r="J9028" t="str">
            <v>7B</v>
          </cell>
          <cell r="L9028" t="str">
            <v>IR</v>
          </cell>
        </row>
        <row r="9029">
          <cell r="A9029" t="str">
            <v>RCY</v>
          </cell>
          <cell r="D9029">
            <v>8</v>
          </cell>
          <cell r="G9029">
            <v>0.69</v>
          </cell>
          <cell r="J9029" t="str">
            <v>7B</v>
          </cell>
          <cell r="L9029" t="str">
            <v>IR</v>
          </cell>
        </row>
        <row r="9030">
          <cell r="A9030" t="str">
            <v>RCY</v>
          </cell>
          <cell r="D9030">
            <v>8</v>
          </cell>
          <cell r="G9030">
            <v>1.2</v>
          </cell>
          <cell r="J9030" t="str">
            <v>7B</v>
          </cell>
          <cell r="L9030" t="str">
            <v>IR</v>
          </cell>
        </row>
        <row r="9031">
          <cell r="A9031" t="str">
            <v>RCY</v>
          </cell>
          <cell r="D9031">
            <v>8</v>
          </cell>
          <cell r="G9031">
            <v>2.27</v>
          </cell>
          <cell r="J9031" t="str">
            <v>7B</v>
          </cell>
          <cell r="L9031" t="str">
            <v>IR</v>
          </cell>
        </row>
        <row r="9032">
          <cell r="A9032" t="str">
            <v>RCY</v>
          </cell>
          <cell r="D9032">
            <v>8</v>
          </cell>
          <cell r="G9032">
            <v>1.68</v>
          </cell>
          <cell r="J9032" t="str">
            <v>7B</v>
          </cell>
          <cell r="L9032" t="str">
            <v>IR</v>
          </cell>
        </row>
        <row r="9033">
          <cell r="A9033" t="str">
            <v>RCY</v>
          </cell>
          <cell r="D9033">
            <v>8</v>
          </cell>
          <cell r="G9033">
            <v>0.54</v>
          </cell>
          <cell r="J9033" t="str">
            <v>7B</v>
          </cell>
          <cell r="L9033" t="str">
            <v>IR</v>
          </cell>
        </row>
        <row r="9034">
          <cell r="A9034" t="str">
            <v>RCY</v>
          </cell>
          <cell r="D9034">
            <v>8</v>
          </cell>
          <cell r="G9034">
            <v>1.63</v>
          </cell>
          <cell r="J9034" t="str">
            <v>7B</v>
          </cell>
          <cell r="L9034" t="str">
            <v>IR</v>
          </cell>
        </row>
        <row r="9035">
          <cell r="A9035" t="str">
            <v>RCY</v>
          </cell>
          <cell r="D9035">
            <v>8</v>
          </cell>
          <cell r="G9035">
            <v>2.2400000000000002</v>
          </cell>
          <cell r="J9035" t="str">
            <v>7B</v>
          </cell>
          <cell r="L9035" t="str">
            <v>IR</v>
          </cell>
        </row>
        <row r="9036">
          <cell r="A9036" t="str">
            <v>RCY</v>
          </cell>
          <cell r="D9036">
            <v>8</v>
          </cell>
          <cell r="G9036">
            <v>2.0299999999999998</v>
          </cell>
          <cell r="J9036" t="str">
            <v>7B</v>
          </cell>
          <cell r="L9036" t="str">
            <v>IR</v>
          </cell>
        </row>
        <row r="9037">
          <cell r="A9037" t="str">
            <v>RCY</v>
          </cell>
          <cell r="D9037">
            <v>8</v>
          </cell>
          <cell r="G9037">
            <v>1.88</v>
          </cell>
          <cell r="J9037" t="str">
            <v>7B</v>
          </cell>
          <cell r="L9037" t="str">
            <v>IR</v>
          </cell>
        </row>
        <row r="9038">
          <cell r="A9038" t="str">
            <v>RCY</v>
          </cell>
          <cell r="D9038">
            <v>8</v>
          </cell>
          <cell r="G9038">
            <v>0.83</v>
          </cell>
          <cell r="J9038" t="str">
            <v>7B</v>
          </cell>
          <cell r="L9038" t="str">
            <v>IR</v>
          </cell>
        </row>
        <row r="9039">
          <cell r="A9039" t="str">
            <v>RCY</v>
          </cell>
          <cell r="D9039">
            <v>9</v>
          </cell>
          <cell r="G9039">
            <v>1.51</v>
          </cell>
          <cell r="J9039" t="str">
            <v>7B</v>
          </cell>
          <cell r="L9039" t="str">
            <v>IR</v>
          </cell>
        </row>
        <row r="9040">
          <cell r="A9040" t="str">
            <v>RCY</v>
          </cell>
          <cell r="D9040">
            <v>9</v>
          </cell>
          <cell r="G9040">
            <v>1.38</v>
          </cell>
          <cell r="J9040" t="str">
            <v>7B</v>
          </cell>
          <cell r="L9040" t="str">
            <v>IR</v>
          </cell>
        </row>
        <row r="9041">
          <cell r="A9041" t="str">
            <v>RCY</v>
          </cell>
          <cell r="D9041">
            <v>9</v>
          </cell>
          <cell r="G9041">
            <v>0.72</v>
          </cell>
          <cell r="J9041" t="str">
            <v>7B</v>
          </cell>
          <cell r="L9041" t="str">
            <v>IR</v>
          </cell>
        </row>
        <row r="9042">
          <cell r="A9042" t="str">
            <v>RCY</v>
          </cell>
          <cell r="D9042">
            <v>9</v>
          </cell>
          <cell r="G9042">
            <v>2.5299999999999998</v>
          </cell>
          <cell r="J9042" t="str">
            <v>7B</v>
          </cell>
          <cell r="L9042" t="str">
            <v>IR</v>
          </cell>
        </row>
        <row r="9043">
          <cell r="A9043" t="str">
            <v>RCY</v>
          </cell>
          <cell r="D9043">
            <v>9</v>
          </cell>
          <cell r="G9043">
            <v>1.98</v>
          </cell>
          <cell r="J9043" t="str">
            <v>7B</v>
          </cell>
          <cell r="L9043" t="str">
            <v>IR</v>
          </cell>
        </row>
        <row r="9044">
          <cell r="A9044" t="str">
            <v>RCY</v>
          </cell>
          <cell r="D9044">
            <v>9</v>
          </cell>
          <cell r="G9044">
            <v>1.25</v>
          </cell>
          <cell r="J9044" t="str">
            <v>7B</v>
          </cell>
          <cell r="L9044" t="str">
            <v>IR</v>
          </cell>
        </row>
        <row r="9045">
          <cell r="A9045" t="str">
            <v>RCY</v>
          </cell>
          <cell r="D9045">
            <v>9</v>
          </cell>
          <cell r="G9045">
            <v>0.78</v>
          </cell>
          <cell r="J9045" t="str">
            <v>7B</v>
          </cell>
          <cell r="L9045" t="str">
            <v>IR</v>
          </cell>
        </row>
        <row r="9046">
          <cell r="A9046" t="str">
            <v>RCY</v>
          </cell>
          <cell r="D9046">
            <v>9</v>
          </cell>
          <cell r="G9046">
            <v>0.45</v>
          </cell>
          <cell r="J9046" t="str">
            <v>7B</v>
          </cell>
          <cell r="L9046" t="str">
            <v>IR</v>
          </cell>
        </row>
        <row r="9047">
          <cell r="A9047" t="str">
            <v>RCY</v>
          </cell>
          <cell r="D9047">
            <v>9</v>
          </cell>
          <cell r="G9047">
            <v>0.79</v>
          </cell>
          <cell r="J9047" t="str">
            <v>7B</v>
          </cell>
          <cell r="L9047" t="str">
            <v>IR</v>
          </cell>
        </row>
        <row r="9048">
          <cell r="A9048" t="str">
            <v>RCY</v>
          </cell>
          <cell r="D9048">
            <v>9</v>
          </cell>
          <cell r="G9048">
            <v>0.85</v>
          </cell>
          <cell r="J9048" t="str">
            <v>7B</v>
          </cell>
          <cell r="L9048" t="str">
            <v>IR</v>
          </cell>
        </row>
        <row r="9049">
          <cell r="A9049" t="str">
            <v>RCY</v>
          </cell>
          <cell r="D9049">
            <v>9</v>
          </cell>
          <cell r="G9049">
            <v>0.51</v>
          </cell>
          <cell r="J9049" t="str">
            <v>7B</v>
          </cell>
          <cell r="L9049" t="str">
            <v>IR</v>
          </cell>
        </row>
        <row r="9050">
          <cell r="A9050" t="str">
            <v>RCY</v>
          </cell>
          <cell r="D9050">
            <v>9</v>
          </cell>
          <cell r="G9050">
            <v>2.13</v>
          </cell>
          <cell r="J9050" t="str">
            <v>7B</v>
          </cell>
          <cell r="L9050" t="str">
            <v>IR</v>
          </cell>
        </row>
        <row r="9051">
          <cell r="A9051" t="str">
            <v>RCY</v>
          </cell>
          <cell r="D9051">
            <v>9</v>
          </cell>
          <cell r="G9051">
            <v>0.73</v>
          </cell>
          <cell r="J9051" t="str">
            <v>7B</v>
          </cell>
          <cell r="L9051" t="str">
            <v>IR</v>
          </cell>
        </row>
        <row r="9052">
          <cell r="A9052" t="str">
            <v>RCY</v>
          </cell>
          <cell r="D9052">
            <v>10</v>
          </cell>
          <cell r="G9052">
            <v>0.43</v>
          </cell>
          <cell r="J9052" t="str">
            <v>7B</v>
          </cell>
          <cell r="L9052" t="str">
            <v>IR</v>
          </cell>
        </row>
        <row r="9053">
          <cell r="A9053" t="str">
            <v>RCY</v>
          </cell>
          <cell r="D9053">
            <v>10</v>
          </cell>
          <cell r="G9053">
            <v>1.95</v>
          </cell>
          <cell r="J9053" t="str">
            <v>7B</v>
          </cell>
          <cell r="L9053" t="str">
            <v>IR</v>
          </cell>
        </row>
        <row r="9054">
          <cell r="A9054" t="str">
            <v>RCY</v>
          </cell>
          <cell r="D9054">
            <v>10</v>
          </cell>
          <cell r="G9054">
            <v>0.25</v>
          </cell>
          <cell r="J9054" t="str">
            <v>7B</v>
          </cell>
          <cell r="L9054" t="str">
            <v>IR</v>
          </cell>
        </row>
        <row r="9055">
          <cell r="A9055" t="str">
            <v>RCY</v>
          </cell>
          <cell r="D9055">
            <v>10</v>
          </cell>
          <cell r="G9055">
            <v>1.44</v>
          </cell>
          <cell r="J9055" t="str">
            <v>7B</v>
          </cell>
          <cell r="L9055" t="str">
            <v>IR</v>
          </cell>
        </row>
        <row r="9056">
          <cell r="A9056" t="str">
            <v>RCY</v>
          </cell>
          <cell r="D9056">
            <v>10</v>
          </cell>
          <cell r="G9056">
            <v>1.53</v>
          </cell>
          <cell r="J9056" t="str">
            <v>7B</v>
          </cell>
          <cell r="L9056" t="str">
            <v>IR</v>
          </cell>
        </row>
        <row r="9057">
          <cell r="A9057" t="str">
            <v>RCY</v>
          </cell>
          <cell r="D9057">
            <v>10</v>
          </cell>
          <cell r="G9057">
            <v>1.25</v>
          </cell>
          <cell r="J9057" t="str">
            <v>7B</v>
          </cell>
          <cell r="L9057" t="str">
            <v>IR</v>
          </cell>
        </row>
        <row r="9058">
          <cell r="A9058" t="str">
            <v>RCY</v>
          </cell>
          <cell r="D9058">
            <v>10</v>
          </cell>
          <cell r="G9058">
            <v>0.55000000000000004</v>
          </cell>
          <cell r="J9058" t="str">
            <v>7B</v>
          </cell>
          <cell r="L9058" t="str">
            <v>IR</v>
          </cell>
        </row>
        <row r="9059">
          <cell r="A9059" t="str">
            <v>RCY</v>
          </cell>
          <cell r="D9059">
            <v>10</v>
          </cell>
          <cell r="G9059">
            <v>0.87</v>
          </cell>
          <cell r="J9059" t="str">
            <v>7B</v>
          </cell>
          <cell r="L9059" t="str">
            <v>IR</v>
          </cell>
        </row>
        <row r="9060">
          <cell r="A9060" t="str">
            <v>RCY</v>
          </cell>
          <cell r="D9060">
            <v>10</v>
          </cell>
          <cell r="G9060">
            <v>1.19</v>
          </cell>
          <cell r="J9060" t="str">
            <v>7B</v>
          </cell>
          <cell r="L9060" t="str">
            <v>IR</v>
          </cell>
        </row>
        <row r="9061">
          <cell r="A9061" t="str">
            <v>RCY</v>
          </cell>
          <cell r="D9061">
            <v>10</v>
          </cell>
          <cell r="G9061">
            <v>1.08</v>
          </cell>
          <cell r="J9061" t="str">
            <v>7B</v>
          </cell>
          <cell r="L9061" t="str">
            <v>IR</v>
          </cell>
        </row>
        <row r="9062">
          <cell r="A9062" t="str">
            <v>RCY</v>
          </cell>
          <cell r="D9062">
            <v>10</v>
          </cell>
          <cell r="G9062">
            <v>1.17</v>
          </cell>
          <cell r="J9062" t="str">
            <v>7B</v>
          </cell>
          <cell r="L9062" t="str">
            <v>IR</v>
          </cell>
        </row>
        <row r="9063">
          <cell r="A9063" t="str">
            <v>RCY</v>
          </cell>
          <cell r="D9063">
            <v>10</v>
          </cell>
          <cell r="G9063">
            <v>0.57999999999999996</v>
          </cell>
          <cell r="J9063" t="str">
            <v>7B</v>
          </cell>
          <cell r="L9063" t="str">
            <v>IR</v>
          </cell>
        </row>
        <row r="9064">
          <cell r="A9064" t="str">
            <v>RCY</v>
          </cell>
          <cell r="D9064">
            <v>11</v>
          </cell>
          <cell r="G9064">
            <v>1.38</v>
          </cell>
          <cell r="J9064" t="str">
            <v>7B</v>
          </cell>
          <cell r="L9064" t="str">
            <v>IR</v>
          </cell>
        </row>
        <row r="9065">
          <cell r="A9065" t="str">
            <v>RCY</v>
          </cell>
          <cell r="D9065">
            <v>11</v>
          </cell>
          <cell r="G9065">
            <v>0.8</v>
          </cell>
          <cell r="J9065" t="str">
            <v>7B</v>
          </cell>
          <cell r="L9065" t="str">
            <v>IR</v>
          </cell>
        </row>
        <row r="9066">
          <cell r="A9066" t="str">
            <v>RCY</v>
          </cell>
          <cell r="D9066">
            <v>11</v>
          </cell>
          <cell r="G9066">
            <v>0.45</v>
          </cell>
          <cell r="J9066" t="str">
            <v>7B</v>
          </cell>
          <cell r="L9066" t="str">
            <v>IR</v>
          </cell>
        </row>
        <row r="9067">
          <cell r="A9067" t="str">
            <v>RCY</v>
          </cell>
          <cell r="D9067">
            <v>11</v>
          </cell>
          <cell r="G9067">
            <v>1.38</v>
          </cell>
          <cell r="J9067" t="str">
            <v>7B</v>
          </cell>
          <cell r="L9067" t="str">
            <v>IR</v>
          </cell>
        </row>
        <row r="9068">
          <cell r="A9068" t="str">
            <v>RCY</v>
          </cell>
          <cell r="D9068">
            <v>11</v>
          </cell>
          <cell r="G9068">
            <v>1.24</v>
          </cell>
          <cell r="J9068" t="str">
            <v>7B</v>
          </cell>
          <cell r="L9068" t="str">
            <v>IR</v>
          </cell>
        </row>
        <row r="9069">
          <cell r="A9069" t="str">
            <v>RCY</v>
          </cell>
          <cell r="D9069">
            <v>11</v>
          </cell>
          <cell r="G9069">
            <v>1.57</v>
          </cell>
          <cell r="J9069" t="str">
            <v>7B</v>
          </cell>
          <cell r="L9069" t="str">
            <v>IR</v>
          </cell>
        </row>
        <row r="9070">
          <cell r="A9070" t="str">
            <v>RCY</v>
          </cell>
          <cell r="D9070">
            <v>11</v>
          </cell>
          <cell r="G9070">
            <v>1.18</v>
          </cell>
          <cell r="J9070" t="str">
            <v>7B</v>
          </cell>
          <cell r="L9070" t="str">
            <v>IR</v>
          </cell>
        </row>
        <row r="9071">
          <cell r="A9071" t="str">
            <v>RCY</v>
          </cell>
          <cell r="D9071">
            <v>11</v>
          </cell>
          <cell r="G9071">
            <v>0.71</v>
          </cell>
          <cell r="J9071" t="str">
            <v>7B</v>
          </cell>
          <cell r="L9071" t="str">
            <v>IR</v>
          </cell>
        </row>
        <row r="9072">
          <cell r="A9072" t="str">
            <v>RCY</v>
          </cell>
          <cell r="D9072">
            <v>11</v>
          </cell>
          <cell r="G9072">
            <v>0.78</v>
          </cell>
          <cell r="J9072" t="str">
            <v>7B</v>
          </cell>
          <cell r="L9072" t="str">
            <v>IR</v>
          </cell>
        </row>
        <row r="9073">
          <cell r="A9073" t="str">
            <v>RCY</v>
          </cell>
          <cell r="D9073">
            <v>11</v>
          </cell>
          <cell r="G9073">
            <v>0.83</v>
          </cell>
          <cell r="J9073" t="str">
            <v>7B</v>
          </cell>
          <cell r="L9073" t="str">
            <v>IR</v>
          </cell>
        </row>
        <row r="9074">
          <cell r="A9074" t="str">
            <v>RCY</v>
          </cell>
          <cell r="D9074">
            <v>11</v>
          </cell>
          <cell r="G9074">
            <v>0.51</v>
          </cell>
          <cell r="J9074" t="str">
            <v>7B</v>
          </cell>
          <cell r="L9074" t="str">
            <v>IR</v>
          </cell>
        </row>
        <row r="9075">
          <cell r="A9075" t="str">
            <v>RCY</v>
          </cell>
          <cell r="D9075">
            <v>11</v>
          </cell>
          <cell r="G9075">
            <v>1.35</v>
          </cell>
          <cell r="J9075" t="str">
            <v>7B</v>
          </cell>
          <cell r="L9075" t="str">
            <v>IR</v>
          </cell>
        </row>
        <row r="9076">
          <cell r="A9076" t="str">
            <v>RCY</v>
          </cell>
          <cell r="D9076">
            <v>3</v>
          </cell>
          <cell r="G9076">
            <v>0.83</v>
          </cell>
          <cell r="J9076" t="str">
            <v>7B</v>
          </cell>
          <cell r="L9076" t="str">
            <v>IR</v>
          </cell>
        </row>
        <row r="9077">
          <cell r="A9077" t="str">
            <v>RCY</v>
          </cell>
          <cell r="D9077">
            <v>4</v>
          </cell>
          <cell r="G9077">
            <v>0.7</v>
          </cell>
          <cell r="J9077" t="str">
            <v>7B</v>
          </cell>
          <cell r="L9077" t="str">
            <v>IR</v>
          </cell>
        </row>
        <row r="9078">
          <cell r="A9078" t="str">
            <v>RCY</v>
          </cell>
          <cell r="D9078">
            <v>5</v>
          </cell>
          <cell r="G9078">
            <v>1.3</v>
          </cell>
          <cell r="J9078" t="str">
            <v>7B</v>
          </cell>
          <cell r="L9078" t="str">
            <v>IR</v>
          </cell>
        </row>
        <row r="9079">
          <cell r="A9079" t="str">
            <v>RCY</v>
          </cell>
          <cell r="D9079">
            <v>6</v>
          </cell>
          <cell r="G9079">
            <v>1.1499999999999999</v>
          </cell>
          <cell r="J9079" t="str">
            <v>7B</v>
          </cell>
          <cell r="L9079" t="str">
            <v>IR</v>
          </cell>
        </row>
        <row r="9080">
          <cell r="A9080" t="str">
            <v>RCY</v>
          </cell>
          <cell r="D9080">
            <v>7</v>
          </cell>
          <cell r="G9080">
            <v>0.69</v>
          </cell>
          <cell r="J9080" t="str">
            <v>7B</v>
          </cell>
          <cell r="L9080" t="str">
            <v>IR</v>
          </cell>
        </row>
        <row r="9081">
          <cell r="A9081" t="str">
            <v>RCY</v>
          </cell>
          <cell r="D9081">
            <v>8</v>
          </cell>
          <cell r="G9081">
            <v>1.22</v>
          </cell>
          <cell r="J9081" t="str">
            <v>7B</v>
          </cell>
          <cell r="L9081" t="str">
            <v>IR</v>
          </cell>
        </row>
        <row r="9082">
          <cell r="A9082" t="str">
            <v>RCY</v>
          </cell>
          <cell r="D9082">
            <v>9</v>
          </cell>
          <cell r="G9082">
            <v>1.24</v>
          </cell>
          <cell r="J9082" t="str">
            <v>7B</v>
          </cell>
          <cell r="L9082" t="str">
            <v>IR</v>
          </cell>
        </row>
        <row r="9083">
          <cell r="A9083" t="str">
            <v>RCY</v>
          </cell>
          <cell r="D9083">
            <v>9</v>
          </cell>
          <cell r="G9083">
            <v>4.83</v>
          </cell>
          <cell r="J9083" t="str">
            <v>7B</v>
          </cell>
          <cell r="L9083" t="str">
            <v>IR</v>
          </cell>
        </row>
        <row r="9084">
          <cell r="A9084" t="str">
            <v>RCY</v>
          </cell>
          <cell r="D9084">
            <v>10</v>
          </cell>
          <cell r="G9084">
            <v>0.95</v>
          </cell>
          <cell r="J9084" t="str">
            <v>7B</v>
          </cell>
          <cell r="L9084" t="str">
            <v>IR</v>
          </cell>
        </row>
        <row r="9085">
          <cell r="A9085" t="str">
            <v>RCY</v>
          </cell>
          <cell r="D9085">
            <v>11</v>
          </cell>
          <cell r="G9085">
            <v>0.89</v>
          </cell>
          <cell r="J9085" t="str">
            <v>7B</v>
          </cell>
          <cell r="L9085" t="str">
            <v>IR</v>
          </cell>
        </row>
        <row r="9086">
          <cell r="A9086" t="str">
            <v>RCY</v>
          </cell>
          <cell r="D9086">
            <v>11</v>
          </cell>
          <cell r="G9086">
            <v>2.0699999999999998</v>
          </cell>
          <cell r="J9086" t="str">
            <v>7B</v>
          </cell>
          <cell r="L9086" t="str">
            <v>IR</v>
          </cell>
        </row>
        <row r="9087">
          <cell r="A9087" t="str">
            <v>RCY</v>
          </cell>
          <cell r="D9087">
            <v>12</v>
          </cell>
          <cell r="G9087">
            <v>0.37</v>
          </cell>
          <cell r="J9087" t="str">
            <v>7B</v>
          </cell>
          <cell r="L9087" t="str">
            <v>IR</v>
          </cell>
        </row>
        <row r="9088">
          <cell r="A9088" t="str">
            <v>RCY</v>
          </cell>
          <cell r="D9088">
            <v>3</v>
          </cell>
          <cell r="G9088">
            <v>1.55</v>
          </cell>
          <cell r="J9088">
            <v>25</v>
          </cell>
          <cell r="L9088" t="str">
            <v>RO</v>
          </cell>
        </row>
        <row r="9089">
          <cell r="A9089" t="str">
            <v>RCY</v>
          </cell>
          <cell r="D9089">
            <v>3</v>
          </cell>
          <cell r="G9089">
            <v>13.1</v>
          </cell>
          <cell r="J9089" t="str">
            <v>7B</v>
          </cell>
          <cell r="L9089" t="str">
            <v>IR</v>
          </cell>
        </row>
        <row r="9090">
          <cell r="A9090" t="str">
            <v>RCY</v>
          </cell>
          <cell r="D9090">
            <v>3</v>
          </cell>
          <cell r="G9090">
            <v>3.38</v>
          </cell>
          <cell r="J9090" t="str">
            <v>7B</v>
          </cell>
          <cell r="L9090" t="str">
            <v>IR</v>
          </cell>
        </row>
        <row r="9091">
          <cell r="A9091" t="str">
            <v>MSW</v>
          </cell>
          <cell r="D9091">
            <v>8</v>
          </cell>
          <cell r="G9091">
            <v>1.85</v>
          </cell>
          <cell r="J9091">
            <v>25</v>
          </cell>
          <cell r="L9091" t="str">
            <v>RO</v>
          </cell>
        </row>
        <row r="9092">
          <cell r="A9092" t="str">
            <v>RCY</v>
          </cell>
          <cell r="D9092">
            <v>10</v>
          </cell>
          <cell r="G9092">
            <v>0.65</v>
          </cell>
          <cell r="J9092">
            <v>25</v>
          </cell>
          <cell r="L9092" t="str">
            <v>RO</v>
          </cell>
        </row>
        <row r="9093">
          <cell r="A9093" t="str">
            <v>MSW</v>
          </cell>
          <cell r="D9093">
            <v>3</v>
          </cell>
          <cell r="G9093">
            <v>6.89</v>
          </cell>
          <cell r="J9093">
            <v>25</v>
          </cell>
          <cell r="L9093" t="str">
            <v>RO</v>
          </cell>
        </row>
        <row r="9094">
          <cell r="A9094" t="str">
            <v>MSW</v>
          </cell>
          <cell r="D9094">
            <v>3</v>
          </cell>
          <cell r="G9094">
            <v>1.91</v>
          </cell>
          <cell r="J9094">
            <v>25</v>
          </cell>
          <cell r="L9094" t="str">
            <v>RO</v>
          </cell>
        </row>
        <row r="9095">
          <cell r="A9095" t="str">
            <v>MSW</v>
          </cell>
          <cell r="D9095">
            <v>4</v>
          </cell>
          <cell r="G9095">
            <v>9.75</v>
          </cell>
          <cell r="J9095">
            <v>25</v>
          </cell>
          <cell r="L9095" t="str">
            <v>RO</v>
          </cell>
        </row>
        <row r="9096">
          <cell r="A9096" t="str">
            <v>RCY</v>
          </cell>
          <cell r="D9096">
            <v>4</v>
          </cell>
          <cell r="G9096">
            <v>10.07</v>
          </cell>
          <cell r="J9096">
            <v>72</v>
          </cell>
          <cell r="L9096" t="str">
            <v>IR</v>
          </cell>
        </row>
        <row r="9097">
          <cell r="A9097" t="str">
            <v>RCY</v>
          </cell>
          <cell r="D9097">
            <v>6</v>
          </cell>
          <cell r="G9097">
            <v>10</v>
          </cell>
          <cell r="J9097">
            <v>72</v>
          </cell>
          <cell r="L9097" t="str">
            <v>IR</v>
          </cell>
        </row>
        <row r="9098">
          <cell r="A9098" t="str">
            <v>RCY</v>
          </cell>
          <cell r="D9098">
            <v>9</v>
          </cell>
          <cell r="G9098">
            <v>10</v>
          </cell>
          <cell r="J9098">
            <v>72</v>
          </cell>
          <cell r="L9098" t="str">
            <v>IR</v>
          </cell>
        </row>
        <row r="9099">
          <cell r="A9099" t="str">
            <v>RCY</v>
          </cell>
          <cell r="D9099">
            <v>9</v>
          </cell>
          <cell r="G9099">
            <v>11.15</v>
          </cell>
          <cell r="J9099">
            <v>72</v>
          </cell>
          <cell r="L9099" t="str">
            <v>IR</v>
          </cell>
        </row>
        <row r="9100">
          <cell r="A9100" t="str">
            <v>RCY</v>
          </cell>
          <cell r="D9100">
            <v>11</v>
          </cell>
          <cell r="G9100">
            <v>6.34</v>
          </cell>
          <cell r="J9100">
            <v>72</v>
          </cell>
          <cell r="L9100" t="str">
            <v>IR</v>
          </cell>
        </row>
        <row r="9101">
          <cell r="A9101" t="str">
            <v>RCY</v>
          </cell>
          <cell r="D9101">
            <v>11</v>
          </cell>
          <cell r="G9101">
            <v>10.35</v>
          </cell>
          <cell r="J9101">
            <v>72</v>
          </cell>
          <cell r="L9101" t="str">
            <v>IR</v>
          </cell>
        </row>
        <row r="9102">
          <cell r="A9102" t="str">
            <v>RCY</v>
          </cell>
          <cell r="D9102">
            <v>11</v>
          </cell>
          <cell r="G9102">
            <v>3.26</v>
          </cell>
          <cell r="J9102">
            <v>72</v>
          </cell>
          <cell r="L9102" t="str">
            <v>IR</v>
          </cell>
        </row>
        <row r="9103">
          <cell r="A9103" t="str">
            <v>RCY</v>
          </cell>
          <cell r="D9103">
            <v>3</v>
          </cell>
          <cell r="G9103">
            <v>2.95</v>
          </cell>
          <cell r="J9103" t="str">
            <v>7B</v>
          </cell>
          <cell r="L9103" t="str">
            <v>IR</v>
          </cell>
        </row>
        <row r="9104">
          <cell r="A9104" t="str">
            <v>RCY</v>
          </cell>
          <cell r="D9104">
            <v>3</v>
          </cell>
          <cell r="G9104">
            <v>6.28</v>
          </cell>
          <cell r="J9104">
            <v>25</v>
          </cell>
          <cell r="L9104" t="str">
            <v>RO</v>
          </cell>
        </row>
        <row r="9105">
          <cell r="A9105" t="str">
            <v>MSW</v>
          </cell>
          <cell r="D9105">
            <v>3</v>
          </cell>
          <cell r="G9105">
            <v>4.2300000000000004</v>
          </cell>
          <cell r="J9105">
            <v>25</v>
          </cell>
          <cell r="L9105" t="str">
            <v>RO</v>
          </cell>
        </row>
        <row r="9106">
          <cell r="A9106" t="str">
            <v>MSW</v>
          </cell>
          <cell r="D9106">
            <v>3</v>
          </cell>
          <cell r="G9106">
            <v>2.35</v>
          </cell>
          <cell r="J9106">
            <v>25</v>
          </cell>
          <cell r="L9106" t="str">
            <v>RO</v>
          </cell>
        </row>
        <row r="9107">
          <cell r="A9107" t="str">
            <v>RCY</v>
          </cell>
          <cell r="D9107">
            <v>3</v>
          </cell>
          <cell r="G9107">
            <v>3.01</v>
          </cell>
          <cell r="J9107">
            <v>74</v>
          </cell>
          <cell r="L9107" t="str">
            <v>IR</v>
          </cell>
        </row>
        <row r="9108">
          <cell r="A9108" t="str">
            <v>RCY</v>
          </cell>
          <cell r="D9108">
            <v>4</v>
          </cell>
          <cell r="G9108">
            <v>2.5299999999999998</v>
          </cell>
          <cell r="J9108">
            <v>74</v>
          </cell>
          <cell r="L9108" t="str">
            <v>IR</v>
          </cell>
        </row>
        <row r="9109">
          <cell r="A9109" t="str">
            <v>RCY</v>
          </cell>
          <cell r="D9109">
            <v>5</v>
          </cell>
          <cell r="G9109">
            <v>2.5099999999999998</v>
          </cell>
          <cell r="J9109">
            <v>74</v>
          </cell>
          <cell r="L9109" t="str">
            <v>IR</v>
          </cell>
        </row>
        <row r="9110">
          <cell r="A9110" t="str">
            <v>RCY</v>
          </cell>
          <cell r="D9110">
            <v>3</v>
          </cell>
          <cell r="G9110">
            <v>10</v>
          </cell>
          <cell r="J9110">
            <v>74</v>
          </cell>
          <cell r="L9110" t="str">
            <v>IR</v>
          </cell>
        </row>
        <row r="9111">
          <cell r="A9111" t="str">
            <v>RCY</v>
          </cell>
          <cell r="D9111">
            <v>3</v>
          </cell>
          <cell r="G9111">
            <v>4.59</v>
          </cell>
          <cell r="J9111">
            <v>72</v>
          </cell>
          <cell r="L9111" t="str">
            <v>IR</v>
          </cell>
        </row>
        <row r="9112">
          <cell r="A9112" t="str">
            <v>MSW</v>
          </cell>
          <cell r="D9112">
            <v>3</v>
          </cell>
          <cell r="G9112">
            <v>5.08</v>
          </cell>
          <cell r="J9112">
            <v>25</v>
          </cell>
          <cell r="L9112" t="str">
            <v>RO</v>
          </cell>
        </row>
        <row r="9113">
          <cell r="A9113" t="str">
            <v>RCY</v>
          </cell>
          <cell r="D9113">
            <v>4</v>
          </cell>
          <cell r="G9113">
            <v>3.03</v>
          </cell>
          <cell r="J9113">
            <v>72</v>
          </cell>
          <cell r="L9113" t="str">
            <v>IR</v>
          </cell>
        </row>
        <row r="9114">
          <cell r="A9114" t="str">
            <v>RCY</v>
          </cell>
          <cell r="D9114">
            <v>3</v>
          </cell>
          <cell r="G9114">
            <v>1.74</v>
          </cell>
          <cell r="J9114" t="str">
            <v>7C</v>
          </cell>
          <cell r="L9114" t="str">
            <v>IR</v>
          </cell>
        </row>
        <row r="9115">
          <cell r="A9115" t="str">
            <v>RCY</v>
          </cell>
          <cell r="D9115">
            <v>8</v>
          </cell>
          <cell r="G9115">
            <v>3.57</v>
          </cell>
          <cell r="J9115">
            <v>25</v>
          </cell>
          <cell r="L9115" t="str">
            <v>RO</v>
          </cell>
        </row>
        <row r="9116">
          <cell r="A9116" t="str">
            <v>MSW</v>
          </cell>
          <cell r="D9116">
            <v>3</v>
          </cell>
          <cell r="G9116">
            <v>0.77</v>
          </cell>
          <cell r="J9116">
            <v>25</v>
          </cell>
          <cell r="L9116" t="str">
            <v>RO</v>
          </cell>
        </row>
        <row r="9117">
          <cell r="A9117" t="str">
            <v>MSW</v>
          </cell>
          <cell r="D9117">
            <v>4</v>
          </cell>
          <cell r="G9117">
            <v>1.06</v>
          </cell>
          <cell r="J9117">
            <v>25</v>
          </cell>
          <cell r="L9117" t="str">
            <v>RO</v>
          </cell>
        </row>
        <row r="9118">
          <cell r="A9118" t="str">
            <v>MSW</v>
          </cell>
          <cell r="D9118">
            <v>4</v>
          </cell>
          <cell r="G9118">
            <v>0.99</v>
          </cell>
          <cell r="J9118">
            <v>25</v>
          </cell>
          <cell r="L9118" t="str">
            <v>RO</v>
          </cell>
        </row>
        <row r="9119">
          <cell r="A9119" t="str">
            <v>MSW</v>
          </cell>
          <cell r="D9119">
            <v>3</v>
          </cell>
          <cell r="G9119">
            <v>1.5</v>
          </cell>
          <cell r="J9119">
            <v>25</v>
          </cell>
          <cell r="L9119" t="str">
            <v>RO</v>
          </cell>
        </row>
        <row r="9120">
          <cell r="A9120" t="str">
            <v>MSW</v>
          </cell>
          <cell r="D9120">
            <v>4</v>
          </cell>
          <cell r="G9120">
            <v>0.65</v>
          </cell>
          <cell r="J9120">
            <v>25</v>
          </cell>
          <cell r="L9120" t="str">
            <v>RO</v>
          </cell>
        </row>
        <row r="9121">
          <cell r="A9121" t="str">
            <v>MSW</v>
          </cell>
          <cell r="D9121">
            <v>4</v>
          </cell>
          <cell r="G9121">
            <v>0.68</v>
          </cell>
          <cell r="J9121">
            <v>25</v>
          </cell>
          <cell r="L9121" t="str">
            <v>RO</v>
          </cell>
        </row>
        <row r="9122">
          <cell r="A9122" t="str">
            <v>MSW</v>
          </cell>
          <cell r="D9122">
            <v>4</v>
          </cell>
          <cell r="G9122">
            <v>1.1000000000000001</v>
          </cell>
          <cell r="J9122">
            <v>25</v>
          </cell>
          <cell r="L9122" t="str">
            <v>RO</v>
          </cell>
        </row>
        <row r="9123">
          <cell r="A9123" t="str">
            <v>MSW</v>
          </cell>
          <cell r="D9123">
            <v>4</v>
          </cell>
          <cell r="G9123">
            <v>1.1000000000000001</v>
          </cell>
          <cell r="J9123">
            <v>25</v>
          </cell>
          <cell r="L9123" t="str">
            <v>RO</v>
          </cell>
        </row>
        <row r="9124">
          <cell r="A9124" t="str">
            <v>MSW</v>
          </cell>
          <cell r="D9124">
            <v>5</v>
          </cell>
          <cell r="G9124">
            <v>1.1399999999999999</v>
          </cell>
          <cell r="J9124">
            <v>25</v>
          </cell>
          <cell r="L9124" t="str">
            <v>RO</v>
          </cell>
        </row>
        <row r="9125">
          <cell r="A9125" t="str">
            <v>MSW</v>
          </cell>
          <cell r="D9125">
            <v>5</v>
          </cell>
          <cell r="G9125">
            <v>1.19</v>
          </cell>
          <cell r="J9125">
            <v>25</v>
          </cell>
          <cell r="L9125" t="str">
            <v>RO</v>
          </cell>
        </row>
        <row r="9126">
          <cell r="A9126" t="str">
            <v>MSW</v>
          </cell>
          <cell r="D9126">
            <v>5</v>
          </cell>
          <cell r="G9126">
            <v>1.17</v>
          </cell>
          <cell r="J9126">
            <v>25</v>
          </cell>
          <cell r="L9126" t="str">
            <v>RO</v>
          </cell>
        </row>
        <row r="9127">
          <cell r="A9127" t="str">
            <v>MSW</v>
          </cell>
          <cell r="D9127">
            <v>5</v>
          </cell>
          <cell r="G9127">
            <v>1.32</v>
          </cell>
          <cell r="J9127">
            <v>25</v>
          </cell>
          <cell r="L9127" t="str">
            <v>RO</v>
          </cell>
        </row>
        <row r="9128">
          <cell r="A9128" t="str">
            <v>MSW</v>
          </cell>
          <cell r="D9128">
            <v>6</v>
          </cell>
          <cell r="G9128">
            <v>0.97</v>
          </cell>
          <cell r="J9128">
            <v>25</v>
          </cell>
          <cell r="L9128" t="str">
            <v>RO</v>
          </cell>
        </row>
        <row r="9129">
          <cell r="A9129" t="str">
            <v>MSW</v>
          </cell>
          <cell r="D9129">
            <v>6</v>
          </cell>
          <cell r="G9129">
            <v>1.32</v>
          </cell>
          <cell r="J9129">
            <v>25</v>
          </cell>
          <cell r="L9129" t="str">
            <v>RO</v>
          </cell>
        </row>
        <row r="9130">
          <cell r="A9130" t="str">
            <v>MSW</v>
          </cell>
          <cell r="D9130">
            <v>6</v>
          </cell>
          <cell r="G9130">
            <v>1.85</v>
          </cell>
          <cell r="J9130">
            <v>25</v>
          </cell>
          <cell r="L9130" t="str">
            <v>RO</v>
          </cell>
        </row>
        <row r="9131">
          <cell r="A9131" t="str">
            <v>MSW</v>
          </cell>
          <cell r="D9131">
            <v>6</v>
          </cell>
          <cell r="G9131">
            <v>1.2</v>
          </cell>
          <cell r="J9131">
            <v>25</v>
          </cell>
          <cell r="L9131" t="str">
            <v>RO</v>
          </cell>
        </row>
        <row r="9132">
          <cell r="A9132" t="str">
            <v>MSW</v>
          </cell>
          <cell r="D9132">
            <v>6</v>
          </cell>
          <cell r="G9132">
            <v>1.9</v>
          </cell>
          <cell r="J9132">
            <v>25</v>
          </cell>
          <cell r="L9132" t="str">
            <v>RO</v>
          </cell>
        </row>
        <row r="9133">
          <cell r="A9133" t="str">
            <v>MSW</v>
          </cell>
          <cell r="D9133">
            <v>7</v>
          </cell>
          <cell r="G9133">
            <v>0.06</v>
          </cell>
          <cell r="J9133">
            <v>25</v>
          </cell>
          <cell r="L9133" t="str">
            <v>RO</v>
          </cell>
        </row>
        <row r="9134">
          <cell r="A9134" t="str">
            <v>MSW</v>
          </cell>
          <cell r="D9134">
            <v>8</v>
          </cell>
          <cell r="G9134">
            <v>0.68</v>
          </cell>
          <cell r="J9134">
            <v>25</v>
          </cell>
          <cell r="L9134" t="str">
            <v>RO</v>
          </cell>
        </row>
        <row r="9135">
          <cell r="A9135" t="str">
            <v>MSW</v>
          </cell>
          <cell r="D9135">
            <v>8</v>
          </cell>
          <cell r="G9135">
            <v>0.44</v>
          </cell>
          <cell r="J9135">
            <v>25</v>
          </cell>
          <cell r="L9135" t="str">
            <v>RO</v>
          </cell>
        </row>
        <row r="9136">
          <cell r="A9136" t="str">
            <v>MSW</v>
          </cell>
          <cell r="D9136">
            <v>8</v>
          </cell>
          <cell r="G9136">
            <v>1.18</v>
          </cell>
          <cell r="J9136">
            <v>25</v>
          </cell>
          <cell r="L9136" t="str">
            <v>RO</v>
          </cell>
        </row>
        <row r="9137">
          <cell r="A9137" t="str">
            <v>MSW</v>
          </cell>
          <cell r="D9137">
            <v>9</v>
          </cell>
          <cell r="G9137">
            <v>0.69</v>
          </cell>
          <cell r="J9137">
            <v>25</v>
          </cell>
          <cell r="L9137" t="str">
            <v>RO</v>
          </cell>
        </row>
        <row r="9138">
          <cell r="A9138" t="str">
            <v>MSW</v>
          </cell>
          <cell r="D9138">
            <v>9</v>
          </cell>
          <cell r="G9138">
            <v>1.08</v>
          </cell>
          <cell r="J9138">
            <v>25</v>
          </cell>
          <cell r="L9138" t="str">
            <v>RO</v>
          </cell>
        </row>
        <row r="9139">
          <cell r="A9139" t="str">
            <v>MSW</v>
          </cell>
          <cell r="D9139">
            <v>9</v>
          </cell>
          <cell r="G9139">
            <v>1.35</v>
          </cell>
          <cell r="J9139">
            <v>25</v>
          </cell>
          <cell r="L9139" t="str">
            <v>RO</v>
          </cell>
        </row>
        <row r="9140">
          <cell r="A9140" t="str">
            <v>MSW</v>
          </cell>
          <cell r="D9140">
            <v>9</v>
          </cell>
          <cell r="G9140">
            <v>1.46</v>
          </cell>
          <cell r="J9140">
            <v>25</v>
          </cell>
          <cell r="L9140" t="str">
            <v>RO</v>
          </cell>
        </row>
        <row r="9141">
          <cell r="A9141" t="str">
            <v>MSW</v>
          </cell>
          <cell r="D9141">
            <v>9</v>
          </cell>
          <cell r="G9141">
            <v>1.22</v>
          </cell>
          <cell r="J9141">
            <v>25</v>
          </cell>
          <cell r="L9141" t="str">
            <v>RO</v>
          </cell>
        </row>
        <row r="9142">
          <cell r="A9142" t="str">
            <v>MSW</v>
          </cell>
          <cell r="D9142">
            <v>10</v>
          </cell>
          <cell r="G9142">
            <v>1.1299999999999999</v>
          </cell>
          <cell r="J9142">
            <v>25</v>
          </cell>
          <cell r="L9142" t="str">
            <v>RO</v>
          </cell>
        </row>
        <row r="9143">
          <cell r="A9143" t="str">
            <v>MSW</v>
          </cell>
          <cell r="D9143">
            <v>10</v>
          </cell>
          <cell r="G9143">
            <v>2.1</v>
          </cell>
          <cell r="J9143">
            <v>25</v>
          </cell>
          <cell r="L9143" t="str">
            <v>RO</v>
          </cell>
        </row>
        <row r="9144">
          <cell r="A9144" t="str">
            <v>MSW</v>
          </cell>
          <cell r="D9144">
            <v>10</v>
          </cell>
          <cell r="G9144">
            <v>1.25</v>
          </cell>
          <cell r="J9144">
            <v>25</v>
          </cell>
          <cell r="L9144" t="str">
            <v>RO</v>
          </cell>
        </row>
        <row r="9145">
          <cell r="A9145" t="str">
            <v>MSW</v>
          </cell>
          <cell r="D9145">
            <v>10</v>
          </cell>
          <cell r="G9145">
            <v>1.48</v>
          </cell>
          <cell r="J9145">
            <v>25</v>
          </cell>
          <cell r="L9145" t="str">
            <v>RO</v>
          </cell>
        </row>
        <row r="9146">
          <cell r="A9146" t="str">
            <v>MSW</v>
          </cell>
          <cell r="D9146">
            <v>11</v>
          </cell>
          <cell r="G9146">
            <v>1.34</v>
          </cell>
          <cell r="J9146">
            <v>25</v>
          </cell>
          <cell r="L9146" t="str">
            <v>RO</v>
          </cell>
        </row>
        <row r="9147">
          <cell r="A9147" t="str">
            <v>MSW</v>
          </cell>
          <cell r="D9147">
            <v>11</v>
          </cell>
          <cell r="G9147">
            <v>1.24</v>
          </cell>
          <cell r="J9147">
            <v>25</v>
          </cell>
          <cell r="L9147" t="str">
            <v>RO</v>
          </cell>
        </row>
        <row r="9148">
          <cell r="A9148" t="str">
            <v>MSW</v>
          </cell>
          <cell r="D9148">
            <v>11</v>
          </cell>
          <cell r="G9148">
            <v>1.03</v>
          </cell>
          <cell r="J9148">
            <v>25</v>
          </cell>
          <cell r="L9148" t="str">
            <v>RO</v>
          </cell>
        </row>
        <row r="9149">
          <cell r="A9149" t="str">
            <v>MSW</v>
          </cell>
          <cell r="D9149">
            <v>11</v>
          </cell>
          <cell r="G9149">
            <v>0.91</v>
          </cell>
          <cell r="J9149">
            <v>25</v>
          </cell>
          <cell r="L9149" t="str">
            <v>RO</v>
          </cell>
        </row>
        <row r="9150">
          <cell r="A9150" t="str">
            <v>MSW</v>
          </cell>
          <cell r="D9150">
            <v>12</v>
          </cell>
          <cell r="G9150">
            <v>0.75</v>
          </cell>
          <cell r="J9150">
            <v>25</v>
          </cell>
          <cell r="L9150" t="str">
            <v>RO</v>
          </cell>
        </row>
        <row r="9151">
          <cell r="A9151" t="str">
            <v>MSW</v>
          </cell>
          <cell r="D9151">
            <v>12</v>
          </cell>
          <cell r="G9151">
            <v>1.45</v>
          </cell>
          <cell r="J9151">
            <v>25</v>
          </cell>
          <cell r="L9151" t="str">
            <v>RO</v>
          </cell>
        </row>
        <row r="9152">
          <cell r="A9152" t="str">
            <v>MSW</v>
          </cell>
          <cell r="D9152">
            <v>12</v>
          </cell>
          <cell r="G9152">
            <v>1.52</v>
          </cell>
          <cell r="J9152">
            <v>25</v>
          </cell>
          <cell r="L9152" t="str">
            <v>RO</v>
          </cell>
        </row>
        <row r="9153">
          <cell r="A9153" t="str">
            <v>MSW</v>
          </cell>
          <cell r="D9153">
            <v>12</v>
          </cell>
          <cell r="G9153">
            <v>0.46</v>
          </cell>
          <cell r="J9153">
            <v>25</v>
          </cell>
          <cell r="L9153" t="str">
            <v>RO</v>
          </cell>
        </row>
        <row r="9154">
          <cell r="A9154" t="str">
            <v>MSW</v>
          </cell>
          <cell r="D9154">
            <v>12</v>
          </cell>
          <cell r="G9154">
            <v>0.22</v>
          </cell>
          <cell r="J9154">
            <v>25</v>
          </cell>
          <cell r="L9154" t="str">
            <v>RO</v>
          </cell>
        </row>
        <row r="9155">
          <cell r="A9155" t="str">
            <v>RCY</v>
          </cell>
          <cell r="D9155">
            <v>3</v>
          </cell>
          <cell r="G9155">
            <v>1.98</v>
          </cell>
          <cell r="J9155" t="str">
            <v>7B</v>
          </cell>
          <cell r="L9155" t="str">
            <v>IR</v>
          </cell>
        </row>
        <row r="9156">
          <cell r="A9156" t="str">
            <v>RCY</v>
          </cell>
          <cell r="D9156">
            <v>3</v>
          </cell>
          <cell r="G9156">
            <v>5.43</v>
          </cell>
          <cell r="J9156" t="str">
            <v>7B</v>
          </cell>
          <cell r="L9156" t="str">
            <v>IR</v>
          </cell>
        </row>
        <row r="9157">
          <cell r="A9157" t="str">
            <v>RCY</v>
          </cell>
          <cell r="D9157">
            <v>4</v>
          </cell>
          <cell r="G9157">
            <v>4.32</v>
          </cell>
          <cell r="J9157" t="str">
            <v>7B</v>
          </cell>
          <cell r="L9157" t="str">
            <v>IR</v>
          </cell>
        </row>
        <row r="9158">
          <cell r="A9158" t="str">
            <v>RCY</v>
          </cell>
          <cell r="D9158">
            <v>5</v>
          </cell>
          <cell r="G9158">
            <v>3.06</v>
          </cell>
          <cell r="J9158" t="str">
            <v>7B</v>
          </cell>
          <cell r="L9158" t="str">
            <v>IR</v>
          </cell>
        </row>
        <row r="9159">
          <cell r="A9159" t="str">
            <v>RCY</v>
          </cell>
          <cell r="D9159">
            <v>5</v>
          </cell>
          <cell r="G9159">
            <v>3.88</v>
          </cell>
          <cell r="J9159" t="str">
            <v>7B</v>
          </cell>
          <cell r="L9159" t="str">
            <v>IR</v>
          </cell>
        </row>
        <row r="9160">
          <cell r="A9160" t="str">
            <v>RCY</v>
          </cell>
          <cell r="D9160">
            <v>7</v>
          </cell>
          <cell r="G9160">
            <v>2.59</v>
          </cell>
          <cell r="J9160" t="str">
            <v>7B</v>
          </cell>
          <cell r="L9160" t="str">
            <v>IR</v>
          </cell>
        </row>
        <row r="9161">
          <cell r="A9161" t="str">
            <v>RCY</v>
          </cell>
          <cell r="D9161">
            <v>7</v>
          </cell>
          <cell r="G9161">
            <v>5.74</v>
          </cell>
          <cell r="J9161" t="str">
            <v>7B</v>
          </cell>
          <cell r="L9161" t="str">
            <v>IR</v>
          </cell>
        </row>
        <row r="9162">
          <cell r="A9162" t="str">
            <v>RCY</v>
          </cell>
          <cell r="D9162">
            <v>7</v>
          </cell>
          <cell r="G9162">
            <v>2.2000000000000002</v>
          </cell>
          <cell r="J9162" t="str">
            <v>7B</v>
          </cell>
          <cell r="L9162" t="str">
            <v>IR</v>
          </cell>
        </row>
        <row r="9163">
          <cell r="A9163" t="str">
            <v>RCY</v>
          </cell>
          <cell r="D9163">
            <v>8</v>
          </cell>
          <cell r="G9163">
            <v>2.9</v>
          </cell>
          <cell r="J9163" t="str">
            <v>7B</v>
          </cell>
          <cell r="L9163" t="str">
            <v>IR</v>
          </cell>
        </row>
        <row r="9164">
          <cell r="A9164" t="str">
            <v>RCY</v>
          </cell>
          <cell r="D9164">
            <v>8</v>
          </cell>
          <cell r="G9164">
            <v>2.99</v>
          </cell>
          <cell r="J9164" t="str">
            <v>7B</v>
          </cell>
          <cell r="L9164" t="str">
            <v>IR</v>
          </cell>
        </row>
        <row r="9165">
          <cell r="A9165" t="str">
            <v>RCY</v>
          </cell>
          <cell r="D9165">
            <v>8</v>
          </cell>
          <cell r="G9165">
            <v>2.54</v>
          </cell>
          <cell r="J9165" t="str">
            <v>7B</v>
          </cell>
          <cell r="L9165" t="str">
            <v>IR</v>
          </cell>
        </row>
        <row r="9166">
          <cell r="A9166" t="str">
            <v>RCY</v>
          </cell>
          <cell r="D9166">
            <v>8</v>
          </cell>
          <cell r="G9166">
            <v>4.53</v>
          </cell>
          <cell r="J9166" t="str">
            <v>7B</v>
          </cell>
          <cell r="L9166" t="str">
            <v>IR</v>
          </cell>
        </row>
        <row r="9167">
          <cell r="A9167" t="str">
            <v>RCY</v>
          </cell>
          <cell r="D9167">
            <v>8</v>
          </cell>
          <cell r="G9167">
            <v>0.56999999999999995</v>
          </cell>
          <cell r="J9167" t="str">
            <v>7B</v>
          </cell>
          <cell r="L9167" t="str">
            <v>IR</v>
          </cell>
        </row>
        <row r="9168">
          <cell r="A9168" t="str">
            <v>RCY</v>
          </cell>
          <cell r="D9168">
            <v>9</v>
          </cell>
          <cell r="G9168">
            <v>3.19</v>
          </cell>
          <cell r="J9168" t="str">
            <v>7B</v>
          </cell>
          <cell r="L9168" t="str">
            <v>IR</v>
          </cell>
        </row>
        <row r="9169">
          <cell r="A9169" t="str">
            <v>RCY</v>
          </cell>
          <cell r="D9169">
            <v>9</v>
          </cell>
          <cell r="G9169">
            <v>2.48</v>
          </cell>
          <cell r="J9169" t="str">
            <v>7B</v>
          </cell>
          <cell r="L9169" t="str">
            <v>IR</v>
          </cell>
        </row>
        <row r="9170">
          <cell r="A9170" t="str">
            <v>RCY</v>
          </cell>
          <cell r="D9170">
            <v>10</v>
          </cell>
          <cell r="G9170">
            <v>2.72</v>
          </cell>
          <cell r="J9170" t="str">
            <v>7B</v>
          </cell>
          <cell r="L9170" t="str">
            <v>IR</v>
          </cell>
        </row>
        <row r="9171">
          <cell r="A9171" t="str">
            <v>RCY</v>
          </cell>
          <cell r="D9171">
            <v>10</v>
          </cell>
          <cell r="G9171">
            <v>1</v>
          </cell>
          <cell r="J9171" t="str">
            <v>7B</v>
          </cell>
          <cell r="L9171" t="str">
            <v>IR</v>
          </cell>
        </row>
        <row r="9172">
          <cell r="A9172" t="str">
            <v>RCY</v>
          </cell>
          <cell r="D9172">
            <v>10</v>
          </cell>
          <cell r="G9172">
            <v>1.72</v>
          </cell>
          <cell r="J9172" t="str">
            <v>7B</v>
          </cell>
          <cell r="L9172" t="str">
            <v>IR</v>
          </cell>
        </row>
        <row r="9173">
          <cell r="A9173" t="str">
            <v>RCY</v>
          </cell>
          <cell r="D9173">
            <v>11</v>
          </cell>
          <cell r="G9173">
            <v>1.27</v>
          </cell>
          <cell r="J9173" t="str">
            <v>7B</v>
          </cell>
          <cell r="L9173" t="str">
            <v>IR</v>
          </cell>
        </row>
        <row r="9174">
          <cell r="A9174" t="str">
            <v>RCY</v>
          </cell>
          <cell r="D9174">
            <v>12</v>
          </cell>
          <cell r="G9174">
            <v>2.42</v>
          </cell>
          <cell r="J9174" t="str">
            <v>7B</v>
          </cell>
          <cell r="L9174" t="str">
            <v>IR</v>
          </cell>
        </row>
        <row r="9175">
          <cell r="A9175" t="str">
            <v>RCY</v>
          </cell>
          <cell r="D9175">
            <v>12</v>
          </cell>
          <cell r="G9175">
            <v>3.87</v>
          </cell>
          <cell r="J9175" t="str">
            <v>7B</v>
          </cell>
          <cell r="L9175" t="str">
            <v>IR</v>
          </cell>
        </row>
        <row r="9176">
          <cell r="A9176" t="str">
            <v>RCY</v>
          </cell>
          <cell r="D9176">
            <v>12</v>
          </cell>
          <cell r="G9176">
            <v>5.46</v>
          </cell>
          <cell r="J9176" t="str">
            <v>7B</v>
          </cell>
          <cell r="L9176" t="str">
            <v>IR</v>
          </cell>
        </row>
        <row r="9177">
          <cell r="A9177" t="str">
            <v>MSW</v>
          </cell>
          <cell r="D9177">
            <v>3</v>
          </cell>
          <cell r="G9177">
            <v>0.79</v>
          </cell>
          <cell r="J9177">
            <v>25</v>
          </cell>
          <cell r="L9177" t="str">
            <v>RO</v>
          </cell>
        </row>
        <row r="9178">
          <cell r="A9178" t="str">
            <v>MSW</v>
          </cell>
          <cell r="D9178">
            <v>4</v>
          </cell>
          <cell r="G9178">
            <v>0.62</v>
          </cell>
          <cell r="J9178">
            <v>25</v>
          </cell>
          <cell r="L9178" t="str">
            <v>RO</v>
          </cell>
        </row>
        <row r="9179">
          <cell r="A9179" t="str">
            <v>MSW</v>
          </cell>
          <cell r="D9179">
            <v>4</v>
          </cell>
          <cell r="G9179">
            <v>0.91</v>
          </cell>
          <cell r="J9179">
            <v>25</v>
          </cell>
          <cell r="L9179" t="str">
            <v>RO</v>
          </cell>
        </row>
        <row r="9180">
          <cell r="A9180" t="str">
            <v>MSW</v>
          </cell>
          <cell r="D9180">
            <v>4</v>
          </cell>
          <cell r="G9180">
            <v>0.78</v>
          </cell>
          <cell r="J9180">
            <v>25</v>
          </cell>
          <cell r="L9180" t="str">
            <v>RO</v>
          </cell>
        </row>
        <row r="9181">
          <cell r="A9181" t="str">
            <v>MSW</v>
          </cell>
          <cell r="D9181">
            <v>5</v>
          </cell>
          <cell r="G9181">
            <v>0.89</v>
          </cell>
          <cell r="J9181">
            <v>25</v>
          </cell>
          <cell r="L9181" t="str">
            <v>RO</v>
          </cell>
        </row>
        <row r="9182">
          <cell r="A9182" t="str">
            <v>MSW</v>
          </cell>
          <cell r="D9182">
            <v>5</v>
          </cell>
          <cell r="G9182">
            <v>0.82</v>
          </cell>
          <cell r="J9182">
            <v>25</v>
          </cell>
          <cell r="L9182" t="str">
            <v>RO</v>
          </cell>
        </row>
        <row r="9183">
          <cell r="A9183" t="str">
            <v>MSW</v>
          </cell>
          <cell r="D9183">
            <v>5</v>
          </cell>
          <cell r="G9183">
            <v>0.96</v>
          </cell>
          <cell r="J9183">
            <v>25</v>
          </cell>
          <cell r="L9183" t="str">
            <v>RO</v>
          </cell>
        </row>
        <row r="9184">
          <cell r="A9184" t="str">
            <v>MSW</v>
          </cell>
          <cell r="D9184">
            <v>5</v>
          </cell>
          <cell r="G9184">
            <v>0.79</v>
          </cell>
          <cell r="J9184">
            <v>25</v>
          </cell>
          <cell r="L9184" t="str">
            <v>RO</v>
          </cell>
        </row>
        <row r="9185">
          <cell r="A9185" t="str">
            <v>MSW</v>
          </cell>
          <cell r="D9185">
            <v>5</v>
          </cell>
          <cell r="G9185">
            <v>0.67</v>
          </cell>
          <cell r="J9185">
            <v>25</v>
          </cell>
          <cell r="L9185" t="str">
            <v>RO</v>
          </cell>
        </row>
        <row r="9186">
          <cell r="A9186" t="str">
            <v>MSW</v>
          </cell>
          <cell r="D9186">
            <v>6</v>
          </cell>
          <cell r="G9186">
            <v>0.82</v>
          </cell>
          <cell r="J9186">
            <v>25</v>
          </cell>
          <cell r="L9186" t="str">
            <v>RO</v>
          </cell>
        </row>
        <row r="9187">
          <cell r="A9187" t="str">
            <v>MSW</v>
          </cell>
          <cell r="D9187">
            <v>6</v>
          </cell>
          <cell r="G9187">
            <v>0.98</v>
          </cell>
          <cell r="J9187">
            <v>25</v>
          </cell>
          <cell r="L9187" t="str">
            <v>RO</v>
          </cell>
        </row>
        <row r="9188">
          <cell r="A9188" t="str">
            <v>MSW</v>
          </cell>
          <cell r="D9188">
            <v>6</v>
          </cell>
          <cell r="G9188">
            <v>0.88</v>
          </cell>
          <cell r="J9188">
            <v>25</v>
          </cell>
          <cell r="L9188" t="str">
            <v>RO</v>
          </cell>
        </row>
        <row r="9189">
          <cell r="A9189" t="str">
            <v>MSW</v>
          </cell>
          <cell r="D9189">
            <v>6</v>
          </cell>
          <cell r="G9189">
            <v>0.52</v>
          </cell>
          <cell r="J9189">
            <v>25</v>
          </cell>
          <cell r="L9189" t="str">
            <v>RO</v>
          </cell>
        </row>
        <row r="9190">
          <cell r="A9190" t="str">
            <v>MSW</v>
          </cell>
          <cell r="D9190">
            <v>8</v>
          </cell>
          <cell r="G9190">
            <v>0.19</v>
          </cell>
          <cell r="J9190">
            <v>25</v>
          </cell>
          <cell r="L9190" t="str">
            <v>RO</v>
          </cell>
        </row>
        <row r="9191">
          <cell r="A9191" t="str">
            <v>MSW</v>
          </cell>
          <cell r="D9191">
            <v>8</v>
          </cell>
          <cell r="G9191">
            <v>0.25</v>
          </cell>
          <cell r="J9191">
            <v>25</v>
          </cell>
          <cell r="L9191" t="str">
            <v>RO</v>
          </cell>
        </row>
        <row r="9192">
          <cell r="A9192" t="str">
            <v>MSW</v>
          </cell>
          <cell r="D9192">
            <v>8</v>
          </cell>
          <cell r="G9192">
            <v>0.45</v>
          </cell>
          <cell r="J9192">
            <v>25</v>
          </cell>
          <cell r="L9192" t="str">
            <v>RO</v>
          </cell>
        </row>
        <row r="9193">
          <cell r="A9193" t="str">
            <v>MSW</v>
          </cell>
          <cell r="D9193">
            <v>9</v>
          </cell>
          <cell r="G9193">
            <v>0.5</v>
          </cell>
          <cell r="J9193">
            <v>25</v>
          </cell>
          <cell r="L9193" t="str">
            <v>RO</v>
          </cell>
        </row>
        <row r="9194">
          <cell r="A9194" t="str">
            <v>MSW</v>
          </cell>
          <cell r="D9194">
            <v>9</v>
          </cell>
          <cell r="G9194">
            <v>0.79</v>
          </cell>
          <cell r="J9194">
            <v>25</v>
          </cell>
          <cell r="L9194" t="str">
            <v>RO</v>
          </cell>
        </row>
        <row r="9195">
          <cell r="A9195" t="str">
            <v>MSW</v>
          </cell>
          <cell r="D9195">
            <v>9</v>
          </cell>
          <cell r="G9195">
            <v>0.88</v>
          </cell>
          <cell r="J9195">
            <v>25</v>
          </cell>
          <cell r="L9195" t="str">
            <v>RO</v>
          </cell>
        </row>
        <row r="9196">
          <cell r="A9196" t="str">
            <v>MSW</v>
          </cell>
          <cell r="D9196">
            <v>9</v>
          </cell>
          <cell r="G9196">
            <v>0.86</v>
          </cell>
          <cell r="J9196">
            <v>25</v>
          </cell>
          <cell r="L9196" t="str">
            <v>RO</v>
          </cell>
        </row>
        <row r="9197">
          <cell r="A9197" t="str">
            <v>MSW</v>
          </cell>
          <cell r="D9197">
            <v>10</v>
          </cell>
          <cell r="G9197">
            <v>0.81</v>
          </cell>
          <cell r="J9197">
            <v>25</v>
          </cell>
          <cell r="L9197" t="str">
            <v>RO</v>
          </cell>
        </row>
        <row r="9198">
          <cell r="A9198" t="str">
            <v>MSW</v>
          </cell>
          <cell r="D9198">
            <v>10</v>
          </cell>
          <cell r="G9198">
            <v>0.69</v>
          </cell>
          <cell r="J9198">
            <v>25</v>
          </cell>
          <cell r="L9198" t="str">
            <v>RO</v>
          </cell>
        </row>
        <row r="9199">
          <cell r="A9199" t="str">
            <v>MSW</v>
          </cell>
          <cell r="D9199">
            <v>10</v>
          </cell>
          <cell r="G9199">
            <v>0.98</v>
          </cell>
          <cell r="J9199">
            <v>25</v>
          </cell>
          <cell r="L9199" t="str">
            <v>RO</v>
          </cell>
        </row>
        <row r="9200">
          <cell r="A9200" t="str">
            <v>MSW</v>
          </cell>
          <cell r="D9200">
            <v>10</v>
          </cell>
          <cell r="G9200">
            <v>0.85</v>
          </cell>
          <cell r="J9200">
            <v>25</v>
          </cell>
          <cell r="L9200" t="str">
            <v>RO</v>
          </cell>
        </row>
        <row r="9201">
          <cell r="A9201" t="str">
            <v>MSW</v>
          </cell>
          <cell r="D9201">
            <v>11</v>
          </cell>
          <cell r="G9201">
            <v>0.81</v>
          </cell>
          <cell r="J9201">
            <v>25</v>
          </cell>
          <cell r="L9201" t="str">
            <v>RO</v>
          </cell>
        </row>
        <row r="9202">
          <cell r="A9202" t="str">
            <v>MSW</v>
          </cell>
          <cell r="D9202">
            <v>11</v>
          </cell>
          <cell r="G9202">
            <v>0.65</v>
          </cell>
          <cell r="J9202">
            <v>25</v>
          </cell>
          <cell r="L9202" t="str">
            <v>RO</v>
          </cell>
        </row>
        <row r="9203">
          <cell r="A9203" t="str">
            <v>MSW</v>
          </cell>
          <cell r="D9203">
            <v>11</v>
          </cell>
          <cell r="G9203">
            <v>0.66</v>
          </cell>
          <cell r="J9203">
            <v>25</v>
          </cell>
          <cell r="L9203" t="str">
            <v>RO</v>
          </cell>
        </row>
        <row r="9204">
          <cell r="A9204" t="str">
            <v>MSW</v>
          </cell>
          <cell r="D9204">
            <v>11</v>
          </cell>
          <cell r="G9204">
            <v>0.81</v>
          </cell>
          <cell r="J9204">
            <v>25</v>
          </cell>
          <cell r="L9204" t="str">
            <v>RO</v>
          </cell>
        </row>
        <row r="9205">
          <cell r="A9205" t="str">
            <v>MSW</v>
          </cell>
          <cell r="D9205">
            <v>11</v>
          </cell>
          <cell r="G9205">
            <v>0.47</v>
          </cell>
          <cell r="J9205">
            <v>25</v>
          </cell>
          <cell r="L9205" t="str">
            <v>RO</v>
          </cell>
        </row>
        <row r="9206">
          <cell r="A9206" t="str">
            <v>MSW</v>
          </cell>
          <cell r="D9206">
            <v>12</v>
          </cell>
          <cell r="G9206">
            <v>0.75</v>
          </cell>
          <cell r="J9206">
            <v>25</v>
          </cell>
          <cell r="L9206" t="str">
            <v>RO</v>
          </cell>
        </row>
        <row r="9207">
          <cell r="A9207" t="str">
            <v>MSW</v>
          </cell>
          <cell r="D9207">
            <v>12</v>
          </cell>
          <cell r="G9207">
            <v>0.79</v>
          </cell>
          <cell r="J9207">
            <v>25</v>
          </cell>
          <cell r="L9207" t="str">
            <v>RO</v>
          </cell>
        </row>
        <row r="9208">
          <cell r="A9208" t="str">
            <v>MSW</v>
          </cell>
          <cell r="D9208">
            <v>12</v>
          </cell>
          <cell r="G9208">
            <v>0.83</v>
          </cell>
          <cell r="J9208">
            <v>25</v>
          </cell>
          <cell r="L9208" t="str">
            <v>RO</v>
          </cell>
        </row>
        <row r="9209">
          <cell r="A9209" t="str">
            <v>MSW</v>
          </cell>
          <cell r="D9209">
            <v>12</v>
          </cell>
          <cell r="G9209">
            <v>0.27</v>
          </cell>
          <cell r="J9209">
            <v>25</v>
          </cell>
          <cell r="L9209" t="str">
            <v>RO</v>
          </cell>
        </row>
        <row r="9210">
          <cell r="A9210" t="str">
            <v>RCY</v>
          </cell>
          <cell r="D9210">
            <v>5</v>
          </cell>
          <cell r="G9210">
            <v>3.12</v>
          </cell>
          <cell r="J9210">
            <v>72</v>
          </cell>
          <cell r="L9210" t="str">
            <v>IR</v>
          </cell>
        </row>
        <row r="9211">
          <cell r="A9211" t="str">
            <v>RCY</v>
          </cell>
          <cell r="D9211">
            <v>6</v>
          </cell>
          <cell r="G9211">
            <v>4.05</v>
          </cell>
          <cell r="J9211">
            <v>72</v>
          </cell>
          <cell r="L9211" t="str">
            <v>IR</v>
          </cell>
        </row>
        <row r="9212">
          <cell r="A9212" t="str">
            <v>RCY</v>
          </cell>
          <cell r="D9212">
            <v>6</v>
          </cell>
          <cell r="G9212">
            <v>2.4700000000000002</v>
          </cell>
          <cell r="J9212">
            <v>72</v>
          </cell>
          <cell r="L9212" t="str">
            <v>IR</v>
          </cell>
        </row>
        <row r="9213">
          <cell r="A9213" t="str">
            <v>RCY</v>
          </cell>
          <cell r="D9213">
            <v>7</v>
          </cell>
          <cell r="G9213">
            <v>4.43</v>
          </cell>
          <cell r="J9213">
            <v>72</v>
          </cell>
          <cell r="L9213" t="str">
            <v>IR</v>
          </cell>
        </row>
        <row r="9214">
          <cell r="A9214" t="str">
            <v>RCY</v>
          </cell>
          <cell r="D9214">
            <v>8</v>
          </cell>
          <cell r="G9214">
            <v>2.37</v>
          </cell>
          <cell r="J9214">
            <v>72</v>
          </cell>
          <cell r="L9214" t="str">
            <v>IR</v>
          </cell>
        </row>
        <row r="9215">
          <cell r="A9215" t="str">
            <v>RCY</v>
          </cell>
          <cell r="D9215">
            <v>9</v>
          </cell>
          <cell r="G9215">
            <v>3.9</v>
          </cell>
          <cell r="J9215">
            <v>72</v>
          </cell>
          <cell r="L9215" t="str">
            <v>IR</v>
          </cell>
        </row>
        <row r="9216">
          <cell r="A9216" t="str">
            <v>RCY</v>
          </cell>
          <cell r="D9216">
            <v>10</v>
          </cell>
          <cell r="G9216">
            <v>6.72</v>
          </cell>
          <cell r="J9216">
            <v>72</v>
          </cell>
          <cell r="L9216" t="str">
            <v>IR</v>
          </cell>
        </row>
        <row r="9217">
          <cell r="A9217" t="str">
            <v>RCY</v>
          </cell>
          <cell r="D9217">
            <v>11</v>
          </cell>
          <cell r="G9217">
            <v>5.51</v>
          </cell>
          <cell r="J9217">
            <v>72</v>
          </cell>
          <cell r="L9217" t="str">
            <v>IR</v>
          </cell>
        </row>
        <row r="9218">
          <cell r="A9218" t="str">
            <v>RCY</v>
          </cell>
          <cell r="D9218">
            <v>12</v>
          </cell>
          <cell r="G9218">
            <v>4.88</v>
          </cell>
          <cell r="J9218">
            <v>72</v>
          </cell>
          <cell r="L9218" t="str">
            <v>IR</v>
          </cell>
        </row>
        <row r="9219">
          <cell r="A9219" t="str">
            <v>RCY</v>
          </cell>
          <cell r="D9219">
            <v>3</v>
          </cell>
          <cell r="G9219">
            <v>8.16</v>
          </cell>
          <cell r="J9219">
            <v>74</v>
          </cell>
          <cell r="L9219" t="str">
            <v>IR</v>
          </cell>
        </row>
        <row r="9220">
          <cell r="A9220" t="str">
            <v>RCY</v>
          </cell>
          <cell r="D9220">
            <v>3</v>
          </cell>
          <cell r="G9220">
            <v>1.65</v>
          </cell>
          <cell r="J9220">
            <v>74</v>
          </cell>
          <cell r="L9220" t="str">
            <v>IR</v>
          </cell>
        </row>
        <row r="9221">
          <cell r="A9221" t="str">
            <v>RCY</v>
          </cell>
          <cell r="D9221">
            <v>3</v>
          </cell>
          <cell r="G9221">
            <v>7.32</v>
          </cell>
          <cell r="J9221">
            <v>74</v>
          </cell>
          <cell r="L9221" t="str">
            <v>IR</v>
          </cell>
        </row>
        <row r="9222">
          <cell r="A9222" t="str">
            <v>RCY</v>
          </cell>
          <cell r="D9222">
            <v>3</v>
          </cell>
          <cell r="G9222">
            <v>9.16</v>
          </cell>
          <cell r="J9222">
            <v>74</v>
          </cell>
          <cell r="L9222" t="str">
            <v>IR</v>
          </cell>
        </row>
        <row r="9223">
          <cell r="A9223" t="str">
            <v>RCY</v>
          </cell>
          <cell r="D9223">
            <v>4</v>
          </cell>
          <cell r="G9223">
            <v>4.72</v>
          </cell>
          <cell r="J9223">
            <v>74</v>
          </cell>
          <cell r="L9223" t="str">
            <v>IR</v>
          </cell>
        </row>
        <row r="9224">
          <cell r="A9224" t="str">
            <v>RCY</v>
          </cell>
          <cell r="D9224">
            <v>5</v>
          </cell>
          <cell r="G9224">
            <v>1.21</v>
          </cell>
          <cell r="J9224">
            <v>74</v>
          </cell>
          <cell r="L9224" t="str">
            <v>IR</v>
          </cell>
        </row>
        <row r="9225">
          <cell r="A9225" t="str">
            <v>RCY</v>
          </cell>
          <cell r="D9225">
            <v>4</v>
          </cell>
          <cell r="G9225">
            <v>0.43</v>
          </cell>
          <cell r="J9225">
            <v>25</v>
          </cell>
          <cell r="L9225" t="str">
            <v>RO</v>
          </cell>
        </row>
        <row r="9226">
          <cell r="A9226" t="str">
            <v>MSW</v>
          </cell>
          <cell r="D9226">
            <v>3</v>
          </cell>
          <cell r="G9226">
            <v>2.5</v>
          </cell>
          <cell r="J9226">
            <v>25</v>
          </cell>
          <cell r="L9226" t="str">
            <v>RO</v>
          </cell>
        </row>
        <row r="9227">
          <cell r="A9227" t="str">
            <v>RCY</v>
          </cell>
          <cell r="D9227">
            <v>3</v>
          </cell>
          <cell r="G9227">
            <v>2.44</v>
          </cell>
          <cell r="J9227">
            <v>72</v>
          </cell>
          <cell r="L9227" t="str">
            <v>IR</v>
          </cell>
        </row>
        <row r="9228">
          <cell r="A9228" t="str">
            <v>RCY</v>
          </cell>
          <cell r="D9228">
            <v>4</v>
          </cell>
          <cell r="G9228">
            <v>2.2999999999999998</v>
          </cell>
          <cell r="J9228">
            <v>72</v>
          </cell>
          <cell r="L9228" t="str">
            <v>IR</v>
          </cell>
        </row>
        <row r="9229">
          <cell r="A9229" t="str">
            <v>RCY</v>
          </cell>
          <cell r="D9229">
            <v>4</v>
          </cell>
          <cell r="G9229">
            <v>2.88</v>
          </cell>
          <cell r="J9229">
            <v>72</v>
          </cell>
          <cell r="L9229" t="str">
            <v>IR</v>
          </cell>
        </row>
        <row r="9230">
          <cell r="A9230" t="str">
            <v>RCY</v>
          </cell>
          <cell r="D9230">
            <v>5</v>
          </cell>
          <cell r="G9230">
            <v>3.17</v>
          </cell>
          <cell r="J9230">
            <v>72</v>
          </cell>
          <cell r="L9230" t="str">
            <v>IR</v>
          </cell>
        </row>
        <row r="9231">
          <cell r="A9231" t="str">
            <v>RCY</v>
          </cell>
          <cell r="D9231">
            <v>5</v>
          </cell>
          <cell r="G9231">
            <v>2.72</v>
          </cell>
          <cell r="J9231">
            <v>72</v>
          </cell>
          <cell r="L9231" t="str">
            <v>IR</v>
          </cell>
        </row>
        <row r="9232">
          <cell r="A9232" t="str">
            <v>RCY</v>
          </cell>
          <cell r="D9232">
            <v>6</v>
          </cell>
          <cell r="G9232">
            <v>2.37</v>
          </cell>
          <cell r="J9232">
            <v>72</v>
          </cell>
          <cell r="L9232" t="str">
            <v>IR</v>
          </cell>
        </row>
        <row r="9233">
          <cell r="A9233" t="str">
            <v>RCY</v>
          </cell>
          <cell r="D9233">
            <v>6</v>
          </cell>
          <cell r="G9233">
            <v>3.75</v>
          </cell>
          <cell r="J9233">
            <v>72</v>
          </cell>
          <cell r="L9233" t="str">
            <v>IR</v>
          </cell>
        </row>
        <row r="9234">
          <cell r="A9234" t="str">
            <v>RCY</v>
          </cell>
          <cell r="D9234">
            <v>7</v>
          </cell>
          <cell r="G9234">
            <v>2.09</v>
          </cell>
          <cell r="J9234">
            <v>72</v>
          </cell>
          <cell r="L9234" t="str">
            <v>IR</v>
          </cell>
        </row>
        <row r="9235">
          <cell r="A9235" t="str">
            <v>MSW</v>
          </cell>
          <cell r="D9235">
            <v>3</v>
          </cell>
          <cell r="G9235">
            <v>3.78</v>
          </cell>
          <cell r="J9235">
            <v>25</v>
          </cell>
          <cell r="L9235" t="str">
            <v>RO</v>
          </cell>
        </row>
        <row r="9236">
          <cell r="A9236" t="str">
            <v>MSW</v>
          </cell>
          <cell r="D9236">
            <v>4</v>
          </cell>
          <cell r="G9236">
            <v>4.7699999999999996</v>
          </cell>
          <cell r="J9236">
            <v>25</v>
          </cell>
          <cell r="L9236" t="str">
            <v>RO</v>
          </cell>
        </row>
        <row r="9237">
          <cell r="A9237" t="str">
            <v>MSW</v>
          </cell>
          <cell r="D9237">
            <v>4</v>
          </cell>
          <cell r="G9237">
            <v>2.54</v>
          </cell>
          <cell r="J9237">
            <v>25</v>
          </cell>
          <cell r="L9237" t="str">
            <v>RO</v>
          </cell>
        </row>
        <row r="9238">
          <cell r="A9238" t="str">
            <v>MSW</v>
          </cell>
          <cell r="D9238">
            <v>4</v>
          </cell>
          <cell r="G9238">
            <v>4.97</v>
          </cell>
          <cell r="J9238">
            <v>25</v>
          </cell>
          <cell r="L9238" t="str">
            <v>RO</v>
          </cell>
        </row>
        <row r="9239">
          <cell r="A9239" t="str">
            <v>MSW</v>
          </cell>
          <cell r="D9239">
            <v>5</v>
          </cell>
          <cell r="G9239">
            <v>4.96</v>
          </cell>
          <cell r="J9239">
            <v>25</v>
          </cell>
          <cell r="L9239" t="str">
            <v>RO</v>
          </cell>
        </row>
        <row r="9240">
          <cell r="A9240" t="str">
            <v>MSW</v>
          </cell>
          <cell r="D9240">
            <v>5</v>
          </cell>
          <cell r="G9240">
            <v>3.89</v>
          </cell>
          <cell r="J9240">
            <v>25</v>
          </cell>
          <cell r="L9240" t="str">
            <v>RO</v>
          </cell>
        </row>
        <row r="9241">
          <cell r="A9241" t="str">
            <v>MSW</v>
          </cell>
          <cell r="D9241">
            <v>5</v>
          </cell>
          <cell r="G9241">
            <v>4.7300000000000004</v>
          </cell>
          <cell r="J9241">
            <v>25</v>
          </cell>
          <cell r="L9241" t="str">
            <v>RO</v>
          </cell>
        </row>
        <row r="9242">
          <cell r="A9242" t="str">
            <v>MSW</v>
          </cell>
          <cell r="D9242">
            <v>5</v>
          </cell>
          <cell r="G9242">
            <v>4.07</v>
          </cell>
          <cell r="J9242">
            <v>25</v>
          </cell>
          <cell r="L9242" t="str">
            <v>RO</v>
          </cell>
        </row>
        <row r="9243">
          <cell r="A9243" t="str">
            <v>MSW</v>
          </cell>
          <cell r="D9243">
            <v>6</v>
          </cell>
          <cell r="G9243">
            <v>4.72</v>
          </cell>
          <cell r="J9243">
            <v>25</v>
          </cell>
          <cell r="L9243" t="str">
            <v>RO</v>
          </cell>
        </row>
        <row r="9244">
          <cell r="A9244" t="str">
            <v>MSW</v>
          </cell>
          <cell r="D9244">
            <v>6</v>
          </cell>
          <cell r="G9244">
            <v>4.1900000000000004</v>
          </cell>
          <cell r="J9244">
            <v>25</v>
          </cell>
          <cell r="L9244" t="str">
            <v>RO</v>
          </cell>
        </row>
        <row r="9245">
          <cell r="A9245" t="str">
            <v>MSW</v>
          </cell>
          <cell r="D9245">
            <v>6</v>
          </cell>
          <cell r="G9245">
            <v>4.1399999999999997</v>
          </cell>
          <cell r="J9245">
            <v>25</v>
          </cell>
          <cell r="L9245" t="str">
            <v>RO</v>
          </cell>
        </row>
        <row r="9246">
          <cell r="A9246" t="str">
            <v>MSW</v>
          </cell>
          <cell r="D9246">
            <v>6</v>
          </cell>
          <cell r="G9246">
            <v>3.98</v>
          </cell>
          <cell r="J9246">
            <v>25</v>
          </cell>
          <cell r="L9246" t="str">
            <v>RO</v>
          </cell>
        </row>
        <row r="9247">
          <cell r="A9247" t="str">
            <v>MSW</v>
          </cell>
          <cell r="D9247">
            <v>6</v>
          </cell>
          <cell r="G9247">
            <v>4.09</v>
          </cell>
          <cell r="J9247">
            <v>25</v>
          </cell>
          <cell r="L9247" t="str">
            <v>RO</v>
          </cell>
        </row>
        <row r="9248">
          <cell r="A9248" t="str">
            <v>MSW</v>
          </cell>
          <cell r="D9248">
            <v>7</v>
          </cell>
          <cell r="G9248">
            <v>4.47</v>
          </cell>
          <cell r="J9248">
            <v>25</v>
          </cell>
          <cell r="L9248" t="str">
            <v>RO</v>
          </cell>
        </row>
        <row r="9249">
          <cell r="A9249" t="str">
            <v>MSW</v>
          </cell>
          <cell r="D9249">
            <v>7</v>
          </cell>
          <cell r="G9249">
            <v>4.54</v>
          </cell>
          <cell r="J9249">
            <v>25</v>
          </cell>
          <cell r="L9249" t="str">
            <v>RO</v>
          </cell>
        </row>
        <row r="9250">
          <cell r="A9250" t="str">
            <v>MSW</v>
          </cell>
          <cell r="D9250">
            <v>7</v>
          </cell>
          <cell r="G9250">
            <v>4.2300000000000004</v>
          </cell>
          <cell r="J9250">
            <v>25</v>
          </cell>
          <cell r="L9250" t="str">
            <v>RO</v>
          </cell>
        </row>
        <row r="9251">
          <cell r="A9251" t="str">
            <v>MSW</v>
          </cell>
          <cell r="D9251">
            <v>7</v>
          </cell>
          <cell r="G9251">
            <v>3.48</v>
          </cell>
          <cell r="J9251">
            <v>25</v>
          </cell>
          <cell r="L9251" t="str">
            <v>RO</v>
          </cell>
        </row>
        <row r="9252">
          <cell r="A9252" t="str">
            <v>MSW</v>
          </cell>
          <cell r="D9252">
            <v>8</v>
          </cell>
          <cell r="G9252">
            <v>4.7</v>
          </cell>
          <cell r="J9252">
            <v>25</v>
          </cell>
          <cell r="L9252" t="str">
            <v>RO</v>
          </cell>
        </row>
        <row r="9253">
          <cell r="A9253" t="str">
            <v>MSW</v>
          </cell>
          <cell r="D9253">
            <v>8</v>
          </cell>
          <cell r="G9253">
            <v>3.89</v>
          </cell>
          <cell r="J9253">
            <v>25</v>
          </cell>
          <cell r="L9253" t="str">
            <v>RO</v>
          </cell>
        </row>
        <row r="9254">
          <cell r="A9254" t="str">
            <v>MSW</v>
          </cell>
          <cell r="D9254">
            <v>8</v>
          </cell>
          <cell r="G9254">
            <v>4.62</v>
          </cell>
          <cell r="J9254">
            <v>25</v>
          </cell>
          <cell r="L9254" t="str">
            <v>RO</v>
          </cell>
        </row>
        <row r="9255">
          <cell r="A9255" t="str">
            <v>MSW</v>
          </cell>
          <cell r="D9255">
            <v>8</v>
          </cell>
          <cell r="G9255">
            <v>4.0999999999999996</v>
          </cell>
          <cell r="J9255">
            <v>25</v>
          </cell>
          <cell r="L9255" t="str">
            <v>RO</v>
          </cell>
        </row>
        <row r="9256">
          <cell r="A9256" t="str">
            <v>MSW</v>
          </cell>
          <cell r="D9256">
            <v>8</v>
          </cell>
          <cell r="G9256">
            <v>3.81</v>
          </cell>
          <cell r="J9256">
            <v>25</v>
          </cell>
          <cell r="L9256" t="str">
            <v>RO</v>
          </cell>
        </row>
        <row r="9257">
          <cell r="A9257" t="str">
            <v>MSW</v>
          </cell>
          <cell r="D9257">
            <v>9</v>
          </cell>
          <cell r="G9257">
            <v>3.66</v>
          </cell>
          <cell r="J9257">
            <v>25</v>
          </cell>
          <cell r="L9257" t="str">
            <v>RO</v>
          </cell>
        </row>
        <row r="9258">
          <cell r="A9258" t="str">
            <v>MSW</v>
          </cell>
          <cell r="D9258">
            <v>9</v>
          </cell>
          <cell r="G9258">
            <v>3.9</v>
          </cell>
          <cell r="J9258">
            <v>25</v>
          </cell>
          <cell r="L9258" t="str">
            <v>RO</v>
          </cell>
        </row>
        <row r="9259">
          <cell r="A9259" t="str">
            <v>MSW</v>
          </cell>
          <cell r="D9259">
            <v>9</v>
          </cell>
          <cell r="G9259">
            <v>3.87</v>
          </cell>
          <cell r="J9259">
            <v>25</v>
          </cell>
          <cell r="L9259" t="str">
            <v>RO</v>
          </cell>
        </row>
        <row r="9260">
          <cell r="A9260" t="str">
            <v>MSW</v>
          </cell>
          <cell r="D9260">
            <v>9</v>
          </cell>
          <cell r="G9260">
            <v>4.04</v>
          </cell>
          <cell r="J9260">
            <v>25</v>
          </cell>
          <cell r="L9260" t="str">
            <v>RO</v>
          </cell>
        </row>
        <row r="9261">
          <cell r="A9261" t="str">
            <v>MSW</v>
          </cell>
          <cell r="D9261">
            <v>10</v>
          </cell>
          <cell r="G9261">
            <v>5.33</v>
          </cell>
          <cell r="J9261">
            <v>25</v>
          </cell>
          <cell r="L9261" t="str">
            <v>RO</v>
          </cell>
        </row>
        <row r="9262">
          <cell r="A9262" t="str">
            <v>MSW</v>
          </cell>
          <cell r="D9262">
            <v>10</v>
          </cell>
          <cell r="G9262">
            <v>3.76</v>
          </cell>
          <cell r="J9262">
            <v>25</v>
          </cell>
          <cell r="L9262" t="str">
            <v>RO</v>
          </cell>
        </row>
        <row r="9263">
          <cell r="A9263" t="str">
            <v>MSW</v>
          </cell>
          <cell r="D9263">
            <v>10</v>
          </cell>
          <cell r="G9263">
            <v>3.91</v>
          </cell>
          <cell r="J9263">
            <v>25</v>
          </cell>
          <cell r="L9263" t="str">
            <v>RO</v>
          </cell>
        </row>
        <row r="9264">
          <cell r="A9264" t="str">
            <v>MSW</v>
          </cell>
          <cell r="D9264">
            <v>10</v>
          </cell>
          <cell r="G9264">
            <v>4.6500000000000004</v>
          </cell>
          <cell r="J9264">
            <v>25</v>
          </cell>
          <cell r="L9264" t="str">
            <v>RO</v>
          </cell>
        </row>
        <row r="9265">
          <cell r="A9265" t="str">
            <v>MSW</v>
          </cell>
          <cell r="D9265">
            <v>11</v>
          </cell>
          <cell r="G9265">
            <v>5.52</v>
          </cell>
          <cell r="J9265">
            <v>25</v>
          </cell>
          <cell r="L9265" t="str">
            <v>RO</v>
          </cell>
        </row>
        <row r="9266">
          <cell r="A9266" t="str">
            <v>MSW</v>
          </cell>
          <cell r="D9266">
            <v>11</v>
          </cell>
          <cell r="G9266">
            <v>3.91</v>
          </cell>
          <cell r="J9266">
            <v>25</v>
          </cell>
          <cell r="L9266" t="str">
            <v>RO</v>
          </cell>
        </row>
        <row r="9267">
          <cell r="A9267" t="str">
            <v>MSW</v>
          </cell>
          <cell r="D9267">
            <v>11</v>
          </cell>
          <cell r="G9267">
            <v>4.05</v>
          </cell>
          <cell r="J9267">
            <v>25</v>
          </cell>
          <cell r="L9267" t="str">
            <v>RO</v>
          </cell>
        </row>
        <row r="9268">
          <cell r="A9268" t="str">
            <v>MSW</v>
          </cell>
          <cell r="D9268">
            <v>11</v>
          </cell>
          <cell r="G9268">
            <v>3.75</v>
          </cell>
          <cell r="J9268">
            <v>25</v>
          </cell>
          <cell r="L9268" t="str">
            <v>RO</v>
          </cell>
        </row>
        <row r="9269">
          <cell r="A9269" t="str">
            <v>MSW</v>
          </cell>
          <cell r="D9269">
            <v>11</v>
          </cell>
          <cell r="G9269">
            <v>4.8499999999999996</v>
          </cell>
          <cell r="J9269">
            <v>25</v>
          </cell>
          <cell r="L9269" t="str">
            <v>RO</v>
          </cell>
        </row>
        <row r="9270">
          <cell r="A9270" t="str">
            <v>MSW</v>
          </cell>
          <cell r="D9270">
            <v>12</v>
          </cell>
          <cell r="G9270">
            <v>4.47</v>
          </cell>
          <cell r="J9270">
            <v>25</v>
          </cell>
          <cell r="L9270" t="str">
            <v>RO</v>
          </cell>
        </row>
        <row r="9271">
          <cell r="A9271" t="str">
            <v>MSW</v>
          </cell>
          <cell r="D9271">
            <v>12</v>
          </cell>
          <cell r="G9271">
            <v>4.95</v>
          </cell>
          <cell r="J9271">
            <v>25</v>
          </cell>
          <cell r="L9271" t="str">
            <v>RO</v>
          </cell>
        </row>
        <row r="9272">
          <cell r="A9272" t="str">
            <v>MSW</v>
          </cell>
          <cell r="D9272">
            <v>12</v>
          </cell>
          <cell r="G9272">
            <v>6.89</v>
          </cell>
          <cell r="J9272">
            <v>25</v>
          </cell>
          <cell r="L9272" t="str">
            <v>RO</v>
          </cell>
        </row>
        <row r="9273">
          <cell r="A9273" t="str">
            <v>MSW</v>
          </cell>
          <cell r="D9273">
            <v>5</v>
          </cell>
          <cell r="G9273">
            <v>4.07</v>
          </cell>
          <cell r="J9273">
            <v>25</v>
          </cell>
          <cell r="L9273" t="str">
            <v>RO</v>
          </cell>
        </row>
        <row r="9274">
          <cell r="A9274" t="str">
            <v>MSW</v>
          </cell>
          <cell r="D9274">
            <v>9</v>
          </cell>
          <cell r="G9274">
            <v>5.03</v>
          </cell>
          <cell r="J9274">
            <v>25</v>
          </cell>
          <cell r="L9274" t="str">
            <v>RO</v>
          </cell>
        </row>
        <row r="9275">
          <cell r="A9275" t="str">
            <v>MSW</v>
          </cell>
          <cell r="D9275">
            <v>12</v>
          </cell>
          <cell r="G9275">
            <v>6.63</v>
          </cell>
          <cell r="J9275">
            <v>25</v>
          </cell>
          <cell r="L9275" t="str">
            <v>RO</v>
          </cell>
        </row>
        <row r="9276">
          <cell r="A9276" t="str">
            <v>RCY</v>
          </cell>
          <cell r="D9276">
            <v>3</v>
          </cell>
          <cell r="G9276">
            <v>1.71</v>
          </cell>
          <cell r="J9276" t="str">
            <v>7B</v>
          </cell>
          <cell r="L9276" t="str">
            <v>IR</v>
          </cell>
        </row>
        <row r="9277">
          <cell r="A9277" t="str">
            <v>RCY</v>
          </cell>
          <cell r="D9277">
            <v>4</v>
          </cell>
          <cell r="G9277">
            <v>1.22</v>
          </cell>
          <cell r="J9277" t="str">
            <v>7B</v>
          </cell>
          <cell r="L9277" t="str">
            <v>IR</v>
          </cell>
        </row>
        <row r="9278">
          <cell r="A9278" t="str">
            <v>RCY</v>
          </cell>
          <cell r="D9278">
            <v>4</v>
          </cell>
          <cell r="G9278">
            <v>5.21</v>
          </cell>
          <cell r="J9278" t="str">
            <v>7B</v>
          </cell>
          <cell r="L9278" t="str">
            <v>IR</v>
          </cell>
        </row>
        <row r="9279">
          <cell r="A9279" t="str">
            <v>RCY</v>
          </cell>
          <cell r="D9279">
            <v>4</v>
          </cell>
          <cell r="G9279">
            <v>3.48</v>
          </cell>
          <cell r="J9279" t="str">
            <v>7B</v>
          </cell>
          <cell r="L9279" t="str">
            <v>IR</v>
          </cell>
        </row>
        <row r="9280">
          <cell r="A9280" t="str">
            <v>RCY</v>
          </cell>
          <cell r="D9280">
            <v>4</v>
          </cell>
          <cell r="G9280">
            <v>3.35</v>
          </cell>
          <cell r="J9280" t="str">
            <v>7B</v>
          </cell>
          <cell r="L9280" t="str">
            <v>IR</v>
          </cell>
        </row>
        <row r="9281">
          <cell r="A9281" t="str">
            <v>MSW</v>
          </cell>
          <cell r="D9281">
            <v>4</v>
          </cell>
          <cell r="G9281">
            <v>3.92</v>
          </cell>
          <cell r="J9281">
            <v>25</v>
          </cell>
          <cell r="L9281" t="str">
            <v>RO</v>
          </cell>
        </row>
        <row r="9282">
          <cell r="A9282" t="str">
            <v>RCY</v>
          </cell>
          <cell r="D9282">
            <v>6</v>
          </cell>
          <cell r="G9282">
            <v>1.9</v>
          </cell>
          <cell r="J9282">
            <v>25</v>
          </cell>
          <cell r="L9282" t="str">
            <v>RO</v>
          </cell>
        </row>
        <row r="9283">
          <cell r="A9283" t="str">
            <v>RCY</v>
          </cell>
          <cell r="D9283">
            <v>7</v>
          </cell>
          <cell r="G9283">
            <v>3.4</v>
          </cell>
          <cell r="J9283">
            <v>74</v>
          </cell>
          <cell r="L9283" t="str">
            <v>IR</v>
          </cell>
        </row>
        <row r="9284">
          <cell r="A9284" t="str">
            <v>RCY</v>
          </cell>
          <cell r="D9284">
            <v>8</v>
          </cell>
          <cell r="G9284">
            <v>4.25</v>
          </cell>
          <cell r="J9284">
            <v>74</v>
          </cell>
          <cell r="L9284" t="str">
            <v>IR</v>
          </cell>
        </row>
        <row r="9285">
          <cell r="A9285" t="str">
            <v>RCY</v>
          </cell>
          <cell r="D9285">
            <v>11</v>
          </cell>
          <cell r="G9285">
            <v>1.46</v>
          </cell>
          <cell r="J9285">
            <v>74</v>
          </cell>
          <cell r="L9285" t="str">
            <v>IR</v>
          </cell>
        </row>
        <row r="9286">
          <cell r="A9286" t="str">
            <v>RCY</v>
          </cell>
          <cell r="D9286">
            <v>8</v>
          </cell>
          <cell r="G9286">
            <v>3.96</v>
          </cell>
          <cell r="J9286" t="str">
            <v>7D</v>
          </cell>
          <cell r="L9286" t="str">
            <v>IR</v>
          </cell>
        </row>
        <row r="9287">
          <cell r="A9287" t="str">
            <v>RCY</v>
          </cell>
          <cell r="D9287">
            <v>4</v>
          </cell>
          <cell r="G9287">
            <v>2.19</v>
          </cell>
          <cell r="J9287">
            <v>72</v>
          </cell>
          <cell r="L9287" t="str">
            <v>IR</v>
          </cell>
        </row>
        <row r="9288">
          <cell r="A9288" t="str">
            <v>MSW</v>
          </cell>
          <cell r="D9288">
            <v>4</v>
          </cell>
          <cell r="G9288">
            <v>1.59</v>
          </cell>
          <cell r="J9288">
            <v>25</v>
          </cell>
          <cell r="L9288" t="str">
            <v>RO</v>
          </cell>
        </row>
        <row r="9289">
          <cell r="A9289" t="str">
            <v>RCY</v>
          </cell>
          <cell r="D9289">
            <v>6</v>
          </cell>
          <cell r="G9289">
            <v>2.5099999999999998</v>
          </cell>
          <cell r="J9289">
            <v>25</v>
          </cell>
          <cell r="L9289" t="str">
            <v>RO</v>
          </cell>
        </row>
        <row r="9290">
          <cell r="A9290" t="str">
            <v>MSW</v>
          </cell>
          <cell r="D9290">
            <v>4</v>
          </cell>
          <cell r="G9290">
            <v>0.42</v>
          </cell>
          <cell r="J9290">
            <v>25</v>
          </cell>
          <cell r="L9290" t="str">
            <v>RO</v>
          </cell>
        </row>
        <row r="9291">
          <cell r="A9291" t="str">
            <v>MSW</v>
          </cell>
          <cell r="D9291">
            <v>4</v>
          </cell>
          <cell r="G9291">
            <v>10.9</v>
          </cell>
          <cell r="J9291">
            <v>25</v>
          </cell>
          <cell r="L9291" t="str">
            <v>RO</v>
          </cell>
        </row>
        <row r="9292">
          <cell r="A9292" t="str">
            <v>MSW</v>
          </cell>
          <cell r="D9292">
            <v>5</v>
          </cell>
          <cell r="G9292">
            <v>4.05</v>
          </cell>
          <cell r="J9292">
            <v>25</v>
          </cell>
          <cell r="L9292" t="str">
            <v>RO</v>
          </cell>
        </row>
        <row r="9293">
          <cell r="A9293" t="str">
            <v>MSW</v>
          </cell>
          <cell r="D9293">
            <v>5</v>
          </cell>
          <cell r="G9293">
            <v>6.44</v>
          </cell>
          <cell r="J9293">
            <v>25</v>
          </cell>
          <cell r="L9293" t="str">
            <v>RO</v>
          </cell>
        </row>
        <row r="9294">
          <cell r="A9294" t="str">
            <v>RCY</v>
          </cell>
          <cell r="D9294">
            <v>4</v>
          </cell>
          <cell r="G9294">
            <v>6.34</v>
          </cell>
          <cell r="J9294">
            <v>74</v>
          </cell>
          <cell r="L9294" t="str">
            <v>IR</v>
          </cell>
        </row>
        <row r="9295">
          <cell r="A9295" t="str">
            <v>RCY</v>
          </cell>
          <cell r="D9295">
            <v>6</v>
          </cell>
          <cell r="G9295">
            <v>2.98</v>
          </cell>
          <cell r="J9295">
            <v>74</v>
          </cell>
          <cell r="L9295" t="str">
            <v>IR</v>
          </cell>
        </row>
        <row r="9296">
          <cell r="A9296" t="str">
            <v>RCY</v>
          </cell>
          <cell r="D9296">
            <v>6</v>
          </cell>
          <cell r="G9296">
            <v>1.86</v>
          </cell>
          <cell r="J9296">
            <v>74</v>
          </cell>
          <cell r="L9296" t="str">
            <v>IR</v>
          </cell>
        </row>
        <row r="9297">
          <cell r="A9297" t="str">
            <v>RCY</v>
          </cell>
          <cell r="D9297">
            <v>6</v>
          </cell>
          <cell r="G9297">
            <v>6.05</v>
          </cell>
          <cell r="J9297">
            <v>74</v>
          </cell>
          <cell r="L9297" t="str">
            <v>IR</v>
          </cell>
        </row>
        <row r="9298">
          <cell r="A9298" t="str">
            <v>RCY</v>
          </cell>
          <cell r="D9298">
            <v>8</v>
          </cell>
          <cell r="G9298">
            <v>3.03</v>
          </cell>
          <cell r="J9298">
            <v>74</v>
          </cell>
          <cell r="L9298" t="str">
            <v>IR</v>
          </cell>
        </row>
        <row r="9299">
          <cell r="A9299" t="str">
            <v>RCY</v>
          </cell>
          <cell r="D9299">
            <v>8</v>
          </cell>
          <cell r="G9299">
            <v>0.79</v>
          </cell>
          <cell r="J9299">
            <v>74</v>
          </cell>
          <cell r="L9299" t="str">
            <v>IR</v>
          </cell>
        </row>
        <row r="9300">
          <cell r="A9300" t="str">
            <v>RCY</v>
          </cell>
          <cell r="D9300">
            <v>8</v>
          </cell>
          <cell r="G9300">
            <v>3.06</v>
          </cell>
          <cell r="J9300">
            <v>74</v>
          </cell>
          <cell r="L9300" t="str">
            <v>IR</v>
          </cell>
        </row>
        <row r="9301">
          <cell r="A9301" t="str">
            <v>RCY</v>
          </cell>
          <cell r="D9301">
            <v>8</v>
          </cell>
          <cell r="G9301">
            <v>2.08</v>
          </cell>
          <cell r="J9301">
            <v>74</v>
          </cell>
          <cell r="L9301" t="str">
            <v>IR</v>
          </cell>
        </row>
        <row r="9302">
          <cell r="A9302" t="str">
            <v>RCY</v>
          </cell>
          <cell r="D9302">
            <v>9</v>
          </cell>
          <cell r="G9302">
            <v>2.41</v>
          </cell>
          <cell r="J9302">
            <v>74</v>
          </cell>
          <cell r="L9302" t="str">
            <v>IR</v>
          </cell>
        </row>
        <row r="9303">
          <cell r="A9303" t="str">
            <v>RCY</v>
          </cell>
          <cell r="D9303">
            <v>10</v>
          </cell>
          <cell r="G9303">
            <v>1.53</v>
          </cell>
          <cell r="J9303">
            <v>74</v>
          </cell>
          <cell r="L9303" t="str">
            <v>IR</v>
          </cell>
        </row>
        <row r="9304">
          <cell r="A9304" t="str">
            <v>RCY</v>
          </cell>
          <cell r="D9304">
            <v>4</v>
          </cell>
          <cell r="G9304">
            <v>8.15</v>
          </cell>
          <cell r="J9304" t="str">
            <v>7B</v>
          </cell>
          <cell r="L9304" t="str">
            <v>IR</v>
          </cell>
        </row>
        <row r="9305">
          <cell r="A9305" t="str">
            <v>RCY</v>
          </cell>
          <cell r="D9305">
            <v>4</v>
          </cell>
          <cell r="G9305">
            <v>0.32</v>
          </cell>
          <cell r="J9305" t="str">
            <v>7B</v>
          </cell>
          <cell r="L9305" t="str">
            <v>IR</v>
          </cell>
        </row>
        <row r="9306">
          <cell r="A9306" t="str">
            <v>RCY</v>
          </cell>
          <cell r="D9306">
            <v>4</v>
          </cell>
          <cell r="G9306">
            <v>6.11</v>
          </cell>
          <cell r="J9306" t="str">
            <v>7B</v>
          </cell>
          <cell r="L9306" t="str">
            <v>IR</v>
          </cell>
        </row>
        <row r="9307">
          <cell r="A9307" t="str">
            <v>RCY</v>
          </cell>
          <cell r="D9307">
            <v>4</v>
          </cell>
          <cell r="G9307">
            <v>6.1</v>
          </cell>
          <cell r="J9307" t="str">
            <v>7B</v>
          </cell>
          <cell r="L9307" t="str">
            <v>IR</v>
          </cell>
        </row>
        <row r="9308">
          <cell r="A9308" t="str">
            <v>MSW</v>
          </cell>
          <cell r="D9308">
            <v>4</v>
          </cell>
          <cell r="G9308">
            <v>1.19</v>
          </cell>
          <cell r="J9308">
            <v>25</v>
          </cell>
          <cell r="L9308" t="str">
            <v>RO</v>
          </cell>
        </row>
        <row r="9309">
          <cell r="A9309" t="str">
            <v>RCY</v>
          </cell>
          <cell r="D9309">
            <v>4</v>
          </cell>
          <cell r="G9309">
            <v>8.34</v>
          </cell>
          <cell r="J9309" t="str">
            <v>7E</v>
          </cell>
          <cell r="L9309" t="str">
            <v>IR</v>
          </cell>
        </row>
        <row r="9310">
          <cell r="A9310" t="str">
            <v>RCY</v>
          </cell>
          <cell r="D9310">
            <v>4</v>
          </cell>
          <cell r="G9310">
            <v>11</v>
          </cell>
          <cell r="J9310" t="str">
            <v>7E</v>
          </cell>
          <cell r="L9310" t="str">
            <v>IR</v>
          </cell>
        </row>
        <row r="9311">
          <cell r="A9311" t="str">
            <v>RCY</v>
          </cell>
          <cell r="D9311">
            <v>4</v>
          </cell>
          <cell r="G9311">
            <v>6.01</v>
          </cell>
          <cell r="J9311" t="str">
            <v>7E</v>
          </cell>
          <cell r="L9311" t="str">
            <v>IR</v>
          </cell>
        </row>
        <row r="9312">
          <cell r="A9312" t="str">
            <v>RCY</v>
          </cell>
          <cell r="D9312">
            <v>4</v>
          </cell>
          <cell r="G9312">
            <v>10.48</v>
          </cell>
          <cell r="J9312" t="str">
            <v>7E</v>
          </cell>
          <cell r="L9312" t="str">
            <v>IR</v>
          </cell>
        </row>
        <row r="9313">
          <cell r="A9313" t="str">
            <v>RCY</v>
          </cell>
          <cell r="D9313">
            <v>4</v>
          </cell>
          <cell r="G9313">
            <v>9.39</v>
          </cell>
          <cell r="J9313" t="str">
            <v>7E</v>
          </cell>
          <cell r="L9313" t="str">
            <v>IR</v>
          </cell>
        </row>
        <row r="9314">
          <cell r="A9314" t="str">
            <v>RCY</v>
          </cell>
          <cell r="D9314">
            <v>4</v>
          </cell>
          <cell r="G9314">
            <v>10.42</v>
          </cell>
          <cell r="J9314" t="str">
            <v>7E</v>
          </cell>
          <cell r="L9314" t="str">
            <v>IR</v>
          </cell>
        </row>
        <row r="9315">
          <cell r="A9315" t="str">
            <v>RCY</v>
          </cell>
          <cell r="D9315">
            <v>4</v>
          </cell>
          <cell r="G9315">
            <v>10.19</v>
          </cell>
          <cell r="J9315" t="str">
            <v>7E</v>
          </cell>
          <cell r="L9315" t="str">
            <v>IR</v>
          </cell>
        </row>
        <row r="9316">
          <cell r="A9316" t="str">
            <v>RCY</v>
          </cell>
          <cell r="D9316">
            <v>4</v>
          </cell>
          <cell r="G9316">
            <v>6.08</v>
          </cell>
          <cell r="J9316" t="str">
            <v>7E</v>
          </cell>
          <cell r="L9316" t="str">
            <v>IR</v>
          </cell>
        </row>
        <row r="9317">
          <cell r="A9317" t="str">
            <v>RCY</v>
          </cell>
          <cell r="D9317">
            <v>4</v>
          </cell>
          <cell r="G9317">
            <v>10.7</v>
          </cell>
          <cell r="J9317" t="str">
            <v>7E</v>
          </cell>
          <cell r="L9317" t="str">
            <v>IR</v>
          </cell>
        </row>
        <row r="9318">
          <cell r="A9318" t="str">
            <v>RCY</v>
          </cell>
          <cell r="D9318">
            <v>4</v>
          </cell>
          <cell r="G9318">
            <v>8.9600000000000009</v>
          </cell>
          <cell r="J9318" t="str">
            <v>7E</v>
          </cell>
          <cell r="L9318" t="str">
            <v>IR</v>
          </cell>
        </row>
        <row r="9319">
          <cell r="A9319" t="str">
            <v>RCY</v>
          </cell>
          <cell r="D9319">
            <v>4</v>
          </cell>
          <cell r="G9319">
            <v>11.4</v>
          </cell>
          <cell r="J9319" t="str">
            <v>7E</v>
          </cell>
          <cell r="L9319" t="str">
            <v>IR</v>
          </cell>
        </row>
        <row r="9320">
          <cell r="A9320" t="str">
            <v>RCY</v>
          </cell>
          <cell r="D9320">
            <v>4</v>
          </cell>
          <cell r="G9320">
            <v>1.94</v>
          </cell>
          <cell r="J9320" t="str">
            <v>7B</v>
          </cell>
          <cell r="L9320" t="str">
            <v>IR</v>
          </cell>
        </row>
        <row r="9321">
          <cell r="A9321" t="str">
            <v>MSW</v>
          </cell>
          <cell r="D9321">
            <v>7</v>
          </cell>
          <cell r="G9321">
            <v>2.17</v>
          </cell>
          <cell r="J9321">
            <v>25</v>
          </cell>
          <cell r="L9321" t="str">
            <v>RO</v>
          </cell>
        </row>
        <row r="9322">
          <cell r="A9322" t="str">
            <v>RCY</v>
          </cell>
          <cell r="D9322">
            <v>8</v>
          </cell>
          <cell r="G9322">
            <v>3.26</v>
          </cell>
          <cell r="J9322">
            <v>25</v>
          </cell>
          <cell r="L9322" t="str">
            <v>RO</v>
          </cell>
        </row>
        <row r="9323">
          <cell r="A9323" t="str">
            <v>RCY</v>
          </cell>
          <cell r="D9323">
            <v>5</v>
          </cell>
          <cell r="G9323">
            <v>3.14</v>
          </cell>
          <cell r="J9323">
            <v>72</v>
          </cell>
          <cell r="L9323" t="str">
            <v>IR</v>
          </cell>
        </row>
        <row r="9324">
          <cell r="A9324" t="str">
            <v>RCY</v>
          </cell>
          <cell r="D9324">
            <v>5</v>
          </cell>
          <cell r="G9324">
            <v>5.15</v>
          </cell>
          <cell r="J9324">
            <v>72</v>
          </cell>
          <cell r="L9324" t="str">
            <v>IR</v>
          </cell>
        </row>
        <row r="9325">
          <cell r="A9325" t="str">
            <v>RCY</v>
          </cell>
          <cell r="D9325">
            <v>6</v>
          </cell>
          <cell r="G9325">
            <v>4.24</v>
          </cell>
          <cell r="J9325">
            <v>72</v>
          </cell>
          <cell r="L9325" t="str">
            <v>IR</v>
          </cell>
        </row>
        <row r="9326">
          <cell r="A9326" t="str">
            <v>RCY</v>
          </cell>
          <cell r="D9326">
            <v>7</v>
          </cell>
          <cell r="G9326">
            <v>2.74</v>
          </cell>
          <cell r="J9326">
            <v>72</v>
          </cell>
          <cell r="L9326" t="str">
            <v>IR</v>
          </cell>
        </row>
        <row r="9327">
          <cell r="A9327" t="str">
            <v>RCY</v>
          </cell>
          <cell r="D9327">
            <v>7</v>
          </cell>
          <cell r="G9327">
            <v>2.93</v>
          </cell>
          <cell r="J9327">
            <v>72</v>
          </cell>
          <cell r="L9327" t="str">
            <v>IR</v>
          </cell>
        </row>
        <row r="9328">
          <cell r="A9328" t="str">
            <v>RCY</v>
          </cell>
          <cell r="D9328">
            <v>8</v>
          </cell>
          <cell r="G9328">
            <v>2.97</v>
          </cell>
          <cell r="J9328">
            <v>72</v>
          </cell>
          <cell r="L9328" t="str">
            <v>IR</v>
          </cell>
        </row>
        <row r="9329">
          <cell r="A9329" t="str">
            <v>RCY</v>
          </cell>
          <cell r="D9329">
            <v>9</v>
          </cell>
          <cell r="G9329">
            <v>2.74</v>
          </cell>
          <cell r="J9329">
            <v>72</v>
          </cell>
          <cell r="L9329" t="str">
            <v>IR</v>
          </cell>
        </row>
        <row r="9330">
          <cell r="A9330" t="str">
            <v>RCY</v>
          </cell>
          <cell r="D9330">
            <v>10</v>
          </cell>
          <cell r="G9330">
            <v>5.4</v>
          </cell>
          <cell r="J9330">
            <v>72</v>
          </cell>
          <cell r="L9330" t="str">
            <v>IR</v>
          </cell>
        </row>
        <row r="9331">
          <cell r="A9331" t="str">
            <v>RCY</v>
          </cell>
          <cell r="D9331">
            <v>5</v>
          </cell>
          <cell r="G9331">
            <v>3.28</v>
          </cell>
          <cell r="J9331">
            <v>74</v>
          </cell>
          <cell r="L9331" t="str">
            <v>IR</v>
          </cell>
        </row>
        <row r="9332">
          <cell r="A9332" t="str">
            <v>RCY</v>
          </cell>
          <cell r="D9332">
            <v>8</v>
          </cell>
          <cell r="G9332">
            <v>1.9</v>
          </cell>
          <cell r="J9332">
            <v>74</v>
          </cell>
          <cell r="L9332" t="str">
            <v>IR</v>
          </cell>
        </row>
        <row r="9333">
          <cell r="A9333" t="str">
            <v>MSW</v>
          </cell>
          <cell r="D9333">
            <v>4</v>
          </cell>
          <cell r="G9333">
            <v>1.4</v>
          </cell>
          <cell r="J9333">
            <v>25</v>
          </cell>
          <cell r="L9333" t="str">
            <v>RO</v>
          </cell>
        </row>
        <row r="9334">
          <cell r="A9334" t="str">
            <v>MSW</v>
          </cell>
          <cell r="D9334">
            <v>5</v>
          </cell>
          <cell r="G9334">
            <v>7.04</v>
          </cell>
          <cell r="J9334">
            <v>25</v>
          </cell>
          <cell r="L9334" t="str">
            <v>RO</v>
          </cell>
        </row>
        <row r="9335">
          <cell r="A9335" t="str">
            <v>MSW</v>
          </cell>
          <cell r="D9335">
            <v>5</v>
          </cell>
          <cell r="G9335">
            <v>4.9000000000000004</v>
          </cell>
          <cell r="J9335">
            <v>25</v>
          </cell>
          <cell r="L9335" t="str">
            <v>RO</v>
          </cell>
        </row>
        <row r="9336">
          <cell r="A9336" t="str">
            <v>MSW</v>
          </cell>
          <cell r="D9336">
            <v>5</v>
          </cell>
          <cell r="G9336">
            <v>6.35</v>
          </cell>
          <cell r="J9336">
            <v>25</v>
          </cell>
          <cell r="L9336" t="str">
            <v>RO</v>
          </cell>
        </row>
        <row r="9337">
          <cell r="A9337" t="str">
            <v>MSW</v>
          </cell>
          <cell r="D9337">
            <v>6</v>
          </cell>
          <cell r="G9337">
            <v>6.59</v>
          </cell>
          <cell r="J9337">
            <v>25</v>
          </cell>
          <cell r="L9337" t="str">
            <v>RO</v>
          </cell>
        </row>
        <row r="9338">
          <cell r="A9338" t="str">
            <v>MSW</v>
          </cell>
          <cell r="D9338">
            <v>6</v>
          </cell>
          <cell r="G9338">
            <v>6.71</v>
          </cell>
          <cell r="J9338">
            <v>25</v>
          </cell>
          <cell r="L9338" t="str">
            <v>RO</v>
          </cell>
        </row>
        <row r="9339">
          <cell r="A9339" t="str">
            <v>MSW</v>
          </cell>
          <cell r="D9339">
            <v>6</v>
          </cell>
          <cell r="G9339">
            <v>2.13</v>
          </cell>
          <cell r="J9339">
            <v>25</v>
          </cell>
          <cell r="L9339" t="str">
            <v>RO</v>
          </cell>
        </row>
        <row r="9340">
          <cell r="A9340" t="str">
            <v>MSW</v>
          </cell>
          <cell r="D9340">
            <v>7</v>
          </cell>
          <cell r="G9340">
            <v>4.1100000000000003</v>
          </cell>
          <cell r="J9340">
            <v>25</v>
          </cell>
          <cell r="L9340" t="str">
            <v>RO</v>
          </cell>
        </row>
        <row r="9341">
          <cell r="A9341" t="str">
            <v>MSW</v>
          </cell>
          <cell r="D9341">
            <v>7</v>
          </cell>
          <cell r="G9341">
            <v>7.32</v>
          </cell>
          <cell r="J9341">
            <v>25</v>
          </cell>
          <cell r="L9341" t="str">
            <v>RO</v>
          </cell>
        </row>
        <row r="9342">
          <cell r="A9342" t="str">
            <v>MSW</v>
          </cell>
          <cell r="D9342">
            <v>8</v>
          </cell>
          <cell r="G9342">
            <v>6.69</v>
          </cell>
          <cell r="J9342">
            <v>25</v>
          </cell>
          <cell r="L9342" t="str">
            <v>RO</v>
          </cell>
        </row>
        <row r="9343">
          <cell r="A9343" t="str">
            <v>MSW</v>
          </cell>
          <cell r="D9343">
            <v>8</v>
          </cell>
          <cell r="G9343">
            <v>7.15</v>
          </cell>
          <cell r="J9343">
            <v>25</v>
          </cell>
          <cell r="L9343" t="str">
            <v>RO</v>
          </cell>
        </row>
        <row r="9344">
          <cell r="A9344" t="str">
            <v>MSW</v>
          </cell>
          <cell r="D9344">
            <v>8</v>
          </cell>
          <cell r="G9344">
            <v>6.24</v>
          </cell>
          <cell r="J9344">
            <v>25</v>
          </cell>
          <cell r="L9344" t="str">
            <v>RO</v>
          </cell>
        </row>
        <row r="9345">
          <cell r="A9345" t="str">
            <v>MSW</v>
          </cell>
          <cell r="D9345">
            <v>9</v>
          </cell>
          <cell r="G9345">
            <v>6.69</v>
          </cell>
          <cell r="J9345">
            <v>25</v>
          </cell>
          <cell r="L9345" t="str">
            <v>RO</v>
          </cell>
        </row>
        <row r="9346">
          <cell r="A9346" t="str">
            <v>MSW</v>
          </cell>
          <cell r="D9346">
            <v>9</v>
          </cell>
          <cell r="G9346">
            <v>6.39</v>
          </cell>
          <cell r="J9346">
            <v>25</v>
          </cell>
          <cell r="L9346" t="str">
            <v>RO</v>
          </cell>
        </row>
        <row r="9347">
          <cell r="A9347" t="str">
            <v>MSW</v>
          </cell>
          <cell r="D9347">
            <v>10</v>
          </cell>
          <cell r="G9347">
            <v>6.42</v>
          </cell>
          <cell r="J9347">
            <v>25</v>
          </cell>
          <cell r="L9347" t="str">
            <v>RO</v>
          </cell>
        </row>
        <row r="9348">
          <cell r="A9348" t="str">
            <v>MSW</v>
          </cell>
          <cell r="D9348">
            <v>10</v>
          </cell>
          <cell r="G9348">
            <v>6.94</v>
          </cell>
          <cell r="J9348">
            <v>25</v>
          </cell>
          <cell r="L9348" t="str">
            <v>RO</v>
          </cell>
        </row>
        <row r="9349">
          <cell r="A9349" t="str">
            <v>MSW</v>
          </cell>
          <cell r="D9349">
            <v>11</v>
          </cell>
          <cell r="G9349">
            <v>6.34</v>
          </cell>
          <cell r="J9349">
            <v>25</v>
          </cell>
          <cell r="L9349" t="str">
            <v>RO</v>
          </cell>
        </row>
        <row r="9350">
          <cell r="A9350" t="str">
            <v>MSW</v>
          </cell>
          <cell r="D9350">
            <v>11</v>
          </cell>
          <cell r="G9350">
            <v>6.21</v>
          </cell>
          <cell r="J9350">
            <v>25</v>
          </cell>
          <cell r="L9350" t="str">
            <v>RO</v>
          </cell>
        </row>
        <row r="9351">
          <cell r="A9351" t="str">
            <v>MSW</v>
          </cell>
          <cell r="D9351">
            <v>12</v>
          </cell>
          <cell r="G9351">
            <v>6.15</v>
          </cell>
          <cell r="J9351">
            <v>25</v>
          </cell>
          <cell r="L9351" t="str">
            <v>RO</v>
          </cell>
        </row>
        <row r="9352">
          <cell r="A9352" t="str">
            <v>MSW</v>
          </cell>
          <cell r="D9352">
            <v>12</v>
          </cell>
          <cell r="G9352">
            <v>6.55</v>
          </cell>
          <cell r="J9352">
            <v>25</v>
          </cell>
          <cell r="L9352" t="str">
            <v>RO</v>
          </cell>
        </row>
        <row r="9353">
          <cell r="A9353" t="str">
            <v>RCY</v>
          </cell>
          <cell r="D9353">
            <v>4</v>
          </cell>
          <cell r="G9353">
            <v>4.12</v>
          </cell>
          <cell r="J9353" t="str">
            <v>7B</v>
          </cell>
          <cell r="L9353" t="str">
            <v>IR</v>
          </cell>
        </row>
        <row r="9354">
          <cell r="A9354" t="str">
            <v>RCY</v>
          </cell>
          <cell r="D9354">
            <v>4</v>
          </cell>
          <cell r="G9354">
            <v>2.64</v>
          </cell>
          <cell r="J9354" t="str">
            <v>7B</v>
          </cell>
          <cell r="L9354" t="str">
            <v>IR</v>
          </cell>
        </row>
        <row r="9355">
          <cell r="A9355" t="str">
            <v>RCY</v>
          </cell>
          <cell r="D9355">
            <v>5</v>
          </cell>
          <cell r="G9355">
            <v>4.5199999999999996</v>
          </cell>
          <cell r="J9355">
            <v>72</v>
          </cell>
          <cell r="L9355" t="str">
            <v>IR</v>
          </cell>
        </row>
        <row r="9356">
          <cell r="A9356" t="str">
            <v>RCY</v>
          </cell>
          <cell r="D9356">
            <v>5</v>
          </cell>
          <cell r="G9356">
            <v>3.94</v>
          </cell>
          <cell r="J9356">
            <v>72</v>
          </cell>
          <cell r="L9356" t="str">
            <v>IR</v>
          </cell>
        </row>
        <row r="9357">
          <cell r="A9357" t="str">
            <v>RCY</v>
          </cell>
          <cell r="D9357">
            <v>7</v>
          </cell>
          <cell r="G9357">
            <v>1.45</v>
          </cell>
          <cell r="J9357">
            <v>72</v>
          </cell>
          <cell r="L9357" t="str">
            <v>IR</v>
          </cell>
        </row>
        <row r="9358">
          <cell r="A9358" t="str">
            <v>RCY</v>
          </cell>
          <cell r="D9358">
            <v>7</v>
          </cell>
          <cell r="G9358">
            <v>2.8</v>
          </cell>
          <cell r="J9358">
            <v>72</v>
          </cell>
          <cell r="L9358" t="str">
            <v>IR</v>
          </cell>
        </row>
        <row r="9359">
          <cell r="A9359" t="str">
            <v>RCY</v>
          </cell>
          <cell r="D9359">
            <v>8</v>
          </cell>
          <cell r="G9359">
            <v>4.0599999999999996</v>
          </cell>
          <cell r="J9359">
            <v>72</v>
          </cell>
          <cell r="L9359" t="str">
            <v>IR</v>
          </cell>
        </row>
        <row r="9360">
          <cell r="A9360" t="str">
            <v>RCY</v>
          </cell>
          <cell r="D9360">
            <v>8</v>
          </cell>
          <cell r="G9360">
            <v>2.12</v>
          </cell>
          <cell r="J9360">
            <v>72</v>
          </cell>
          <cell r="L9360" t="str">
            <v>IR</v>
          </cell>
        </row>
        <row r="9361">
          <cell r="A9361" t="str">
            <v>RCY</v>
          </cell>
          <cell r="D9361">
            <v>8</v>
          </cell>
          <cell r="G9361">
            <v>2.87</v>
          </cell>
          <cell r="J9361">
            <v>72</v>
          </cell>
          <cell r="L9361" t="str">
            <v>IR</v>
          </cell>
        </row>
        <row r="9362">
          <cell r="A9362" t="str">
            <v>RCY</v>
          </cell>
          <cell r="D9362">
            <v>8</v>
          </cell>
          <cell r="G9362">
            <v>2.02</v>
          </cell>
          <cell r="J9362">
            <v>72</v>
          </cell>
          <cell r="L9362" t="str">
            <v>IR</v>
          </cell>
        </row>
        <row r="9363">
          <cell r="A9363" t="str">
            <v>RCY</v>
          </cell>
          <cell r="D9363">
            <v>8</v>
          </cell>
          <cell r="G9363">
            <v>1.65</v>
          </cell>
          <cell r="J9363">
            <v>72</v>
          </cell>
          <cell r="L9363" t="str">
            <v>IR</v>
          </cell>
        </row>
        <row r="9364">
          <cell r="A9364" t="str">
            <v>RCY</v>
          </cell>
          <cell r="D9364">
            <v>7</v>
          </cell>
          <cell r="G9364">
            <v>4.8899999999999997</v>
          </cell>
          <cell r="J9364">
            <v>72</v>
          </cell>
          <cell r="L9364" t="str">
            <v>IR</v>
          </cell>
        </row>
        <row r="9365">
          <cell r="A9365" t="str">
            <v>RCY</v>
          </cell>
          <cell r="D9365">
            <v>10</v>
          </cell>
          <cell r="G9365">
            <v>4.45</v>
          </cell>
          <cell r="J9365">
            <v>72</v>
          </cell>
          <cell r="L9365" t="str">
            <v>IR</v>
          </cell>
        </row>
        <row r="9366">
          <cell r="A9366" t="str">
            <v>RCY</v>
          </cell>
          <cell r="D9366">
            <v>4</v>
          </cell>
          <cell r="G9366">
            <v>2.64</v>
          </cell>
          <cell r="J9366">
            <v>72</v>
          </cell>
          <cell r="L9366" t="str">
            <v>IR</v>
          </cell>
        </row>
        <row r="9367">
          <cell r="A9367" t="str">
            <v>RCY</v>
          </cell>
          <cell r="D9367">
            <v>5</v>
          </cell>
          <cell r="G9367">
            <v>2.2400000000000002</v>
          </cell>
          <cell r="J9367">
            <v>72</v>
          </cell>
          <cell r="L9367" t="str">
            <v>IR</v>
          </cell>
        </row>
        <row r="9368">
          <cell r="A9368" t="str">
            <v>RCY</v>
          </cell>
          <cell r="D9368">
            <v>4</v>
          </cell>
          <cell r="G9368">
            <v>9.93</v>
          </cell>
          <cell r="J9368" t="str">
            <v>7E</v>
          </cell>
          <cell r="L9368" t="str">
            <v>IR</v>
          </cell>
        </row>
        <row r="9369">
          <cell r="A9369" t="str">
            <v>RCY</v>
          </cell>
          <cell r="D9369">
            <v>7</v>
          </cell>
          <cell r="G9369">
            <v>9.4700000000000006</v>
          </cell>
          <cell r="J9369">
            <v>74</v>
          </cell>
          <cell r="L9369" t="str">
            <v>IR</v>
          </cell>
        </row>
        <row r="9370">
          <cell r="A9370" t="str">
            <v>RCY</v>
          </cell>
          <cell r="D9370">
            <v>8</v>
          </cell>
          <cell r="G9370">
            <v>4.8499999999999996</v>
          </cell>
          <cell r="J9370">
            <v>74</v>
          </cell>
          <cell r="L9370" t="str">
            <v>IR</v>
          </cell>
        </row>
        <row r="9371">
          <cell r="A9371" t="str">
            <v>RCY</v>
          </cell>
          <cell r="D9371">
            <v>11</v>
          </cell>
          <cell r="G9371">
            <v>10</v>
          </cell>
          <cell r="J9371">
            <v>74</v>
          </cell>
          <cell r="L9371" t="str">
            <v>IR</v>
          </cell>
        </row>
        <row r="9372">
          <cell r="A9372" t="str">
            <v>RCY</v>
          </cell>
          <cell r="D9372">
            <v>11</v>
          </cell>
          <cell r="G9372">
            <v>10.029999999999999</v>
          </cell>
          <cell r="J9372">
            <v>74</v>
          </cell>
          <cell r="L9372" t="str">
            <v>IR</v>
          </cell>
        </row>
        <row r="9373">
          <cell r="A9373" t="str">
            <v>RCY</v>
          </cell>
          <cell r="D9373">
            <v>5</v>
          </cell>
          <cell r="G9373">
            <v>3.2</v>
          </cell>
          <cell r="J9373">
            <v>20</v>
          </cell>
          <cell r="L9373" t="str">
            <v>RO</v>
          </cell>
        </row>
        <row r="9374">
          <cell r="A9374" t="str">
            <v>RCY</v>
          </cell>
          <cell r="D9374">
            <v>5</v>
          </cell>
          <cell r="G9374">
            <v>0.44</v>
          </cell>
          <cell r="J9374">
            <v>25</v>
          </cell>
          <cell r="L9374" t="str">
            <v>RO</v>
          </cell>
        </row>
        <row r="9375">
          <cell r="A9375" t="str">
            <v>MSW</v>
          </cell>
          <cell r="D9375">
            <v>4</v>
          </cell>
          <cell r="G9375">
            <v>2.19</v>
          </cell>
          <cell r="J9375">
            <v>25</v>
          </cell>
          <cell r="L9375" t="str">
            <v>RO</v>
          </cell>
        </row>
        <row r="9376">
          <cell r="A9376" t="str">
            <v>RCY</v>
          </cell>
          <cell r="D9376">
            <v>4</v>
          </cell>
          <cell r="G9376">
            <v>3.69</v>
          </cell>
          <cell r="J9376" t="str">
            <v>7B</v>
          </cell>
          <cell r="L9376" t="str">
            <v>IR</v>
          </cell>
        </row>
        <row r="9377">
          <cell r="A9377" t="str">
            <v>RCY</v>
          </cell>
          <cell r="D9377">
            <v>7</v>
          </cell>
          <cell r="G9377">
            <v>0</v>
          </cell>
          <cell r="J9377">
            <v>72</v>
          </cell>
          <cell r="L9377" t="str">
            <v>IR</v>
          </cell>
        </row>
        <row r="9378">
          <cell r="A9378" t="str">
            <v>RCY</v>
          </cell>
          <cell r="D9378">
            <v>4</v>
          </cell>
          <cell r="G9378">
            <v>5.0999999999999996</v>
          </cell>
          <cell r="J9378">
            <v>74</v>
          </cell>
          <cell r="L9378" t="str">
            <v>IR</v>
          </cell>
        </row>
        <row r="9379">
          <cell r="A9379" t="str">
            <v>RCY</v>
          </cell>
          <cell r="D9379">
            <v>5</v>
          </cell>
          <cell r="G9379">
            <v>4.46</v>
          </cell>
          <cell r="J9379">
            <v>74</v>
          </cell>
          <cell r="L9379" t="str">
            <v>IR</v>
          </cell>
        </row>
        <row r="9380">
          <cell r="A9380" t="str">
            <v>RCY</v>
          </cell>
          <cell r="D9380">
            <v>5</v>
          </cell>
          <cell r="G9380">
            <v>4.59</v>
          </cell>
          <cell r="J9380">
            <v>74</v>
          </cell>
          <cell r="L9380" t="str">
            <v>IR</v>
          </cell>
        </row>
        <row r="9381">
          <cell r="A9381" t="str">
            <v>RCY</v>
          </cell>
          <cell r="D9381">
            <v>5</v>
          </cell>
          <cell r="G9381">
            <v>1.65</v>
          </cell>
          <cell r="J9381">
            <v>74</v>
          </cell>
          <cell r="L9381" t="str">
            <v>IR</v>
          </cell>
        </row>
        <row r="9382">
          <cell r="A9382" t="str">
            <v>RCY</v>
          </cell>
          <cell r="D9382">
            <v>6</v>
          </cell>
          <cell r="G9382">
            <v>5.43</v>
          </cell>
          <cell r="J9382">
            <v>74</v>
          </cell>
          <cell r="L9382" t="str">
            <v>IR</v>
          </cell>
        </row>
        <row r="9383">
          <cell r="A9383" t="str">
            <v>RCY</v>
          </cell>
          <cell r="D9383">
            <v>7</v>
          </cell>
          <cell r="G9383">
            <v>2.0299999999999998</v>
          </cell>
          <cell r="J9383">
            <v>74</v>
          </cell>
          <cell r="L9383" t="str">
            <v>IR</v>
          </cell>
        </row>
        <row r="9384">
          <cell r="A9384" t="str">
            <v>RCY</v>
          </cell>
          <cell r="D9384">
            <v>8</v>
          </cell>
          <cell r="G9384">
            <v>2.04</v>
          </cell>
          <cell r="J9384">
            <v>74</v>
          </cell>
          <cell r="L9384" t="str">
            <v>IR</v>
          </cell>
        </row>
        <row r="9385">
          <cell r="A9385" t="str">
            <v>RCY</v>
          </cell>
          <cell r="D9385">
            <v>9</v>
          </cell>
          <cell r="G9385">
            <v>1.75</v>
          </cell>
          <cell r="J9385">
            <v>74</v>
          </cell>
          <cell r="L9385" t="str">
            <v>IR</v>
          </cell>
        </row>
        <row r="9386">
          <cell r="A9386" t="str">
            <v>RCY</v>
          </cell>
          <cell r="D9386">
            <v>4</v>
          </cell>
          <cell r="G9386">
            <v>2.72</v>
          </cell>
          <cell r="J9386" t="str">
            <v>7B</v>
          </cell>
          <cell r="L9386" t="str">
            <v>IR</v>
          </cell>
        </row>
        <row r="9387">
          <cell r="A9387" t="str">
            <v>RCY</v>
          </cell>
          <cell r="D9387">
            <v>6</v>
          </cell>
          <cell r="G9387">
            <v>3.21</v>
          </cell>
          <cell r="J9387" t="str">
            <v>7B</v>
          </cell>
          <cell r="L9387" t="str">
            <v>IR</v>
          </cell>
        </row>
        <row r="9388">
          <cell r="A9388" t="str">
            <v>RCY</v>
          </cell>
          <cell r="D9388">
            <v>7</v>
          </cell>
          <cell r="G9388">
            <v>1.29</v>
          </cell>
          <cell r="J9388" t="str">
            <v>7B</v>
          </cell>
          <cell r="L9388" t="str">
            <v>IR</v>
          </cell>
        </row>
        <row r="9389">
          <cell r="A9389" t="str">
            <v>RCY</v>
          </cell>
          <cell r="D9389">
            <v>4</v>
          </cell>
          <cell r="G9389">
            <v>4.18</v>
          </cell>
          <cell r="J9389">
            <v>72</v>
          </cell>
          <cell r="L9389" t="str">
            <v>IR</v>
          </cell>
        </row>
        <row r="9390">
          <cell r="A9390" t="str">
            <v>RCY</v>
          </cell>
          <cell r="D9390">
            <v>5</v>
          </cell>
          <cell r="G9390">
            <v>0.68</v>
          </cell>
          <cell r="J9390">
            <v>72</v>
          </cell>
          <cell r="L9390" t="str">
            <v>IR</v>
          </cell>
        </row>
        <row r="9391">
          <cell r="A9391" t="str">
            <v>RCY</v>
          </cell>
          <cell r="D9391">
            <v>4</v>
          </cell>
          <cell r="G9391">
            <v>2.94</v>
          </cell>
          <cell r="J9391">
            <v>74</v>
          </cell>
          <cell r="L9391" t="str">
            <v>IR</v>
          </cell>
        </row>
        <row r="9392">
          <cell r="A9392" t="str">
            <v>RCY</v>
          </cell>
          <cell r="D9392">
            <v>5</v>
          </cell>
          <cell r="G9392">
            <v>5.49</v>
          </cell>
          <cell r="J9392">
            <v>74</v>
          </cell>
          <cell r="L9392" t="str">
            <v>IR</v>
          </cell>
        </row>
        <row r="9393">
          <cell r="A9393" t="str">
            <v>RCY</v>
          </cell>
          <cell r="D9393">
            <v>7</v>
          </cell>
          <cell r="G9393">
            <v>3.36</v>
          </cell>
          <cell r="J9393">
            <v>74</v>
          </cell>
          <cell r="L9393" t="str">
            <v>IR</v>
          </cell>
        </row>
        <row r="9394">
          <cell r="A9394" t="str">
            <v>RCY</v>
          </cell>
          <cell r="D9394">
            <v>5</v>
          </cell>
          <cell r="G9394">
            <v>2.02</v>
          </cell>
          <cell r="J9394">
            <v>72</v>
          </cell>
          <cell r="L9394" t="str">
            <v>IR</v>
          </cell>
        </row>
        <row r="9395">
          <cell r="A9395" t="str">
            <v>RCY</v>
          </cell>
          <cell r="D9395">
            <v>5</v>
          </cell>
          <cell r="G9395">
            <v>1.71</v>
          </cell>
          <cell r="J9395" t="str">
            <v>7B</v>
          </cell>
          <cell r="L9395" t="str">
            <v>IR</v>
          </cell>
        </row>
        <row r="9396">
          <cell r="A9396" t="str">
            <v>RCY</v>
          </cell>
          <cell r="D9396">
            <v>4</v>
          </cell>
          <cell r="G9396">
            <v>1.54</v>
          </cell>
          <cell r="J9396">
            <v>72</v>
          </cell>
          <cell r="L9396" t="str">
            <v>IR</v>
          </cell>
        </row>
        <row r="9397">
          <cell r="A9397" t="str">
            <v>RCY</v>
          </cell>
          <cell r="D9397">
            <v>4</v>
          </cell>
          <cell r="G9397">
            <v>4.93</v>
          </cell>
          <cell r="J9397" t="str">
            <v>7B</v>
          </cell>
          <cell r="L9397" t="str">
            <v>IR</v>
          </cell>
        </row>
        <row r="9398">
          <cell r="A9398" t="str">
            <v>RCY</v>
          </cell>
          <cell r="D9398">
            <v>4</v>
          </cell>
          <cell r="G9398">
            <v>3.02</v>
          </cell>
          <cell r="J9398">
            <v>72</v>
          </cell>
          <cell r="L9398" t="str">
            <v>IR</v>
          </cell>
        </row>
        <row r="9399">
          <cell r="A9399" t="str">
            <v>RCY</v>
          </cell>
          <cell r="D9399">
            <v>5</v>
          </cell>
          <cell r="G9399">
            <v>2.78</v>
          </cell>
          <cell r="J9399">
            <v>72</v>
          </cell>
          <cell r="L9399" t="str">
            <v>IR</v>
          </cell>
        </row>
        <row r="9400">
          <cell r="A9400" t="str">
            <v>RCY</v>
          </cell>
          <cell r="D9400">
            <v>5</v>
          </cell>
          <cell r="G9400">
            <v>2.79</v>
          </cell>
          <cell r="J9400">
            <v>72</v>
          </cell>
          <cell r="L9400" t="str">
            <v>IR</v>
          </cell>
        </row>
        <row r="9401">
          <cell r="A9401" t="str">
            <v>RCY</v>
          </cell>
          <cell r="D9401">
            <v>5</v>
          </cell>
          <cell r="G9401">
            <v>4.5</v>
          </cell>
          <cell r="J9401">
            <v>72</v>
          </cell>
          <cell r="L9401" t="str">
            <v>IR</v>
          </cell>
        </row>
        <row r="9402">
          <cell r="A9402" t="str">
            <v>RCY</v>
          </cell>
          <cell r="D9402">
            <v>6</v>
          </cell>
          <cell r="G9402">
            <v>1.66</v>
          </cell>
          <cell r="J9402">
            <v>72</v>
          </cell>
          <cell r="L9402" t="str">
            <v>IR</v>
          </cell>
        </row>
        <row r="9403">
          <cell r="A9403" t="str">
            <v>RCY</v>
          </cell>
          <cell r="D9403">
            <v>6</v>
          </cell>
          <cell r="G9403">
            <v>3.36</v>
          </cell>
          <cell r="J9403">
            <v>72</v>
          </cell>
          <cell r="L9403" t="str">
            <v>IR</v>
          </cell>
        </row>
        <row r="9404">
          <cell r="A9404" t="str">
            <v>RCY</v>
          </cell>
          <cell r="D9404">
            <v>7</v>
          </cell>
          <cell r="G9404">
            <v>2.5</v>
          </cell>
          <cell r="J9404">
            <v>72</v>
          </cell>
          <cell r="L9404" t="str">
            <v>IR</v>
          </cell>
        </row>
        <row r="9405">
          <cell r="A9405" t="str">
            <v>RCY</v>
          </cell>
          <cell r="D9405">
            <v>7</v>
          </cell>
          <cell r="G9405">
            <v>4.72</v>
          </cell>
          <cell r="J9405">
            <v>72</v>
          </cell>
          <cell r="L9405" t="str">
            <v>IR</v>
          </cell>
        </row>
        <row r="9406">
          <cell r="A9406" t="str">
            <v>RCY</v>
          </cell>
          <cell r="D9406">
            <v>8</v>
          </cell>
          <cell r="G9406">
            <v>4.13</v>
          </cell>
          <cell r="J9406">
            <v>72</v>
          </cell>
          <cell r="L9406" t="str">
            <v>IR</v>
          </cell>
        </row>
        <row r="9407">
          <cell r="A9407" t="str">
            <v>RCY</v>
          </cell>
          <cell r="D9407">
            <v>8</v>
          </cell>
          <cell r="G9407">
            <v>2.37</v>
          </cell>
          <cell r="J9407">
            <v>72</v>
          </cell>
          <cell r="L9407" t="str">
            <v>IR</v>
          </cell>
        </row>
        <row r="9408">
          <cell r="A9408" t="str">
            <v>RCY</v>
          </cell>
          <cell r="D9408">
            <v>9</v>
          </cell>
          <cell r="G9408">
            <v>3.1</v>
          </cell>
          <cell r="J9408">
            <v>72</v>
          </cell>
          <cell r="L9408" t="str">
            <v>IR</v>
          </cell>
        </row>
        <row r="9409">
          <cell r="A9409" t="str">
            <v>RCY</v>
          </cell>
          <cell r="D9409">
            <v>9</v>
          </cell>
          <cell r="G9409">
            <v>0.86</v>
          </cell>
          <cell r="J9409">
            <v>72</v>
          </cell>
          <cell r="L9409" t="str">
            <v>IR</v>
          </cell>
        </row>
        <row r="9410">
          <cell r="A9410" t="str">
            <v>RCY</v>
          </cell>
          <cell r="D9410">
            <v>10</v>
          </cell>
          <cell r="G9410">
            <v>3.47</v>
          </cell>
          <cell r="J9410">
            <v>72</v>
          </cell>
          <cell r="L9410" t="str">
            <v>IR</v>
          </cell>
        </row>
        <row r="9411">
          <cell r="A9411" t="str">
            <v>RCY</v>
          </cell>
          <cell r="D9411">
            <v>10</v>
          </cell>
          <cell r="G9411">
            <v>4.3099999999999996</v>
          </cell>
          <cell r="J9411">
            <v>72</v>
          </cell>
          <cell r="L9411" t="str">
            <v>IR</v>
          </cell>
        </row>
        <row r="9412">
          <cell r="A9412" t="str">
            <v>RCY</v>
          </cell>
          <cell r="D9412">
            <v>10</v>
          </cell>
          <cell r="G9412">
            <v>3.57</v>
          </cell>
          <cell r="J9412">
            <v>72</v>
          </cell>
          <cell r="L9412" t="str">
            <v>IR</v>
          </cell>
        </row>
        <row r="9413">
          <cell r="A9413" t="str">
            <v>RCY</v>
          </cell>
          <cell r="D9413">
            <v>10</v>
          </cell>
          <cell r="G9413">
            <v>3.54</v>
          </cell>
          <cell r="J9413">
            <v>72</v>
          </cell>
          <cell r="L9413" t="str">
            <v>IR</v>
          </cell>
        </row>
        <row r="9414">
          <cell r="A9414" t="str">
            <v>RCY</v>
          </cell>
          <cell r="D9414">
            <v>11</v>
          </cell>
          <cell r="G9414">
            <v>4.03</v>
          </cell>
          <cell r="J9414">
            <v>72</v>
          </cell>
          <cell r="L9414" t="str">
            <v>IR</v>
          </cell>
        </row>
        <row r="9415">
          <cell r="A9415" t="str">
            <v>RCY</v>
          </cell>
          <cell r="D9415">
            <v>5</v>
          </cell>
          <cell r="G9415">
            <v>3.44</v>
          </cell>
          <cell r="J9415" t="str">
            <v>7B</v>
          </cell>
          <cell r="L9415" t="str">
            <v>IR</v>
          </cell>
        </row>
        <row r="9416">
          <cell r="A9416" t="str">
            <v>MSW</v>
          </cell>
          <cell r="D9416">
            <v>5</v>
          </cell>
          <cell r="G9416">
            <v>2.08</v>
          </cell>
          <cell r="J9416">
            <v>25</v>
          </cell>
          <cell r="L9416" t="str">
            <v>RO</v>
          </cell>
        </row>
        <row r="9417">
          <cell r="A9417" t="str">
            <v>MSW</v>
          </cell>
          <cell r="D9417">
            <v>6</v>
          </cell>
          <cell r="G9417">
            <v>2.4700000000000002</v>
          </cell>
          <cell r="J9417">
            <v>25</v>
          </cell>
          <cell r="L9417" t="str">
            <v>RO</v>
          </cell>
        </row>
        <row r="9418">
          <cell r="A9418" t="str">
            <v>MSW</v>
          </cell>
          <cell r="D9418">
            <v>5</v>
          </cell>
          <cell r="G9418">
            <v>2.61</v>
          </cell>
          <cell r="J9418">
            <v>25</v>
          </cell>
          <cell r="L9418" t="str">
            <v>RO</v>
          </cell>
        </row>
        <row r="9419">
          <cell r="A9419" t="str">
            <v>RCY</v>
          </cell>
          <cell r="D9419">
            <v>6</v>
          </cell>
          <cell r="G9419">
            <v>1.7</v>
          </cell>
          <cell r="J9419" t="str">
            <v>7B</v>
          </cell>
          <cell r="L9419" t="str">
            <v>IR</v>
          </cell>
        </row>
        <row r="9420">
          <cell r="A9420" t="str">
            <v>RCY</v>
          </cell>
          <cell r="D9420">
            <v>7</v>
          </cell>
          <cell r="G9420">
            <v>3.63</v>
          </cell>
          <cell r="J9420" t="str">
            <v>7B</v>
          </cell>
          <cell r="L9420" t="str">
            <v>IR</v>
          </cell>
        </row>
        <row r="9421">
          <cell r="A9421" t="str">
            <v>RCY</v>
          </cell>
          <cell r="D9421">
            <v>7</v>
          </cell>
          <cell r="G9421">
            <v>3.6</v>
          </cell>
          <cell r="J9421" t="str">
            <v>7B</v>
          </cell>
          <cell r="L9421" t="str">
            <v>IR</v>
          </cell>
        </row>
        <row r="9422">
          <cell r="A9422" t="str">
            <v>RCY</v>
          </cell>
          <cell r="D9422">
            <v>8</v>
          </cell>
          <cell r="G9422">
            <v>1.71</v>
          </cell>
          <cell r="J9422" t="str">
            <v>7B</v>
          </cell>
          <cell r="L9422" t="str">
            <v>IR</v>
          </cell>
        </row>
        <row r="9423">
          <cell r="A9423" t="str">
            <v>RCY</v>
          </cell>
          <cell r="D9423">
            <v>8</v>
          </cell>
          <cell r="G9423">
            <v>1.01</v>
          </cell>
          <cell r="J9423" t="str">
            <v>7B</v>
          </cell>
          <cell r="L9423" t="str">
            <v>IR</v>
          </cell>
        </row>
        <row r="9424">
          <cell r="A9424" t="str">
            <v>RCY</v>
          </cell>
          <cell r="D9424">
            <v>9</v>
          </cell>
          <cell r="G9424">
            <v>1.35</v>
          </cell>
          <cell r="J9424" t="str">
            <v>7B</v>
          </cell>
          <cell r="L9424" t="str">
            <v>IR</v>
          </cell>
        </row>
        <row r="9425">
          <cell r="A9425" t="str">
            <v>RCY</v>
          </cell>
          <cell r="D9425">
            <v>10</v>
          </cell>
          <cell r="G9425">
            <v>1.26</v>
          </cell>
          <cell r="J9425" t="str">
            <v>7B</v>
          </cell>
          <cell r="L9425" t="str">
            <v>IR</v>
          </cell>
        </row>
        <row r="9426">
          <cell r="A9426" t="str">
            <v>RCY</v>
          </cell>
          <cell r="D9426">
            <v>11</v>
          </cell>
          <cell r="G9426">
            <v>1.21</v>
          </cell>
          <cell r="J9426" t="str">
            <v>7B</v>
          </cell>
          <cell r="L9426" t="str">
            <v>IR</v>
          </cell>
        </row>
        <row r="9427">
          <cell r="A9427" t="str">
            <v>MSW</v>
          </cell>
          <cell r="D9427">
            <v>5</v>
          </cell>
          <cell r="G9427">
            <v>2.16</v>
          </cell>
          <cell r="J9427">
            <v>20</v>
          </cell>
          <cell r="L9427" t="str">
            <v>RO</v>
          </cell>
        </row>
        <row r="9428">
          <cell r="A9428" t="str">
            <v>RCY</v>
          </cell>
          <cell r="D9428">
            <v>6</v>
          </cell>
          <cell r="G9428">
            <v>11.44</v>
          </cell>
          <cell r="J9428">
            <v>72</v>
          </cell>
          <cell r="L9428" t="str">
            <v>IR</v>
          </cell>
        </row>
        <row r="9429">
          <cell r="A9429" t="str">
            <v>RCY</v>
          </cell>
          <cell r="D9429">
            <v>6</v>
          </cell>
          <cell r="G9429">
            <v>5.82</v>
          </cell>
          <cell r="J9429">
            <v>72</v>
          </cell>
          <cell r="L9429" t="str">
            <v>IR</v>
          </cell>
        </row>
        <row r="9430">
          <cell r="A9430" t="str">
            <v>RCY</v>
          </cell>
          <cell r="D9430">
            <v>10</v>
          </cell>
          <cell r="G9430">
            <v>9.07</v>
          </cell>
          <cell r="J9430">
            <v>72</v>
          </cell>
          <cell r="L9430" t="str">
            <v>IR</v>
          </cell>
        </row>
        <row r="9431">
          <cell r="A9431" t="str">
            <v>RCY</v>
          </cell>
          <cell r="D9431">
            <v>11</v>
          </cell>
          <cell r="G9431">
            <v>3.09</v>
          </cell>
          <cell r="J9431">
            <v>72</v>
          </cell>
          <cell r="L9431" t="str">
            <v>IR</v>
          </cell>
        </row>
        <row r="9432">
          <cell r="A9432" t="str">
            <v>RCY</v>
          </cell>
          <cell r="D9432">
            <v>5</v>
          </cell>
          <cell r="G9432">
            <v>1.05</v>
          </cell>
          <cell r="J9432" t="str">
            <v>7B</v>
          </cell>
          <cell r="L9432" t="str">
            <v>IR</v>
          </cell>
        </row>
        <row r="9433">
          <cell r="A9433" t="str">
            <v>RCY</v>
          </cell>
          <cell r="D9433">
            <v>5</v>
          </cell>
          <cell r="G9433">
            <v>2.66</v>
          </cell>
          <cell r="J9433" t="str">
            <v>7B</v>
          </cell>
          <cell r="L9433" t="str">
            <v>IR</v>
          </cell>
        </row>
        <row r="9434">
          <cell r="A9434" t="str">
            <v>RCY</v>
          </cell>
          <cell r="D9434">
            <v>5</v>
          </cell>
          <cell r="G9434">
            <v>3.36</v>
          </cell>
          <cell r="J9434" t="str">
            <v>7B</v>
          </cell>
          <cell r="L9434" t="str">
            <v>IR</v>
          </cell>
        </row>
        <row r="9435">
          <cell r="A9435" t="str">
            <v>RCY</v>
          </cell>
          <cell r="D9435">
            <v>5</v>
          </cell>
          <cell r="G9435">
            <v>2.4900000000000002</v>
          </cell>
          <cell r="J9435" t="str">
            <v>7B</v>
          </cell>
          <cell r="L9435" t="str">
            <v>IR</v>
          </cell>
        </row>
        <row r="9436">
          <cell r="A9436" t="str">
            <v>RCY</v>
          </cell>
          <cell r="D9436">
            <v>6</v>
          </cell>
          <cell r="G9436">
            <v>2.06</v>
          </cell>
          <cell r="J9436" t="str">
            <v>7B</v>
          </cell>
          <cell r="L9436" t="str">
            <v>IR</v>
          </cell>
        </row>
        <row r="9437">
          <cell r="A9437" t="str">
            <v>RCY</v>
          </cell>
          <cell r="D9437">
            <v>6</v>
          </cell>
          <cell r="G9437">
            <v>2.31</v>
          </cell>
          <cell r="J9437" t="str">
            <v>7B</v>
          </cell>
          <cell r="L9437" t="str">
            <v>IR</v>
          </cell>
        </row>
        <row r="9438">
          <cell r="A9438" t="str">
            <v>RCY</v>
          </cell>
          <cell r="D9438">
            <v>6</v>
          </cell>
          <cell r="G9438">
            <v>2.84</v>
          </cell>
          <cell r="J9438" t="str">
            <v>7B</v>
          </cell>
          <cell r="L9438" t="str">
            <v>IR</v>
          </cell>
        </row>
        <row r="9439">
          <cell r="A9439" t="str">
            <v>RCY</v>
          </cell>
          <cell r="D9439">
            <v>6</v>
          </cell>
          <cell r="G9439">
            <v>2.54</v>
          </cell>
          <cell r="J9439" t="str">
            <v>7B</v>
          </cell>
          <cell r="L9439" t="str">
            <v>IR</v>
          </cell>
        </row>
        <row r="9440">
          <cell r="A9440" t="str">
            <v>RCY</v>
          </cell>
          <cell r="D9440">
            <v>6</v>
          </cell>
          <cell r="G9440">
            <v>2.84</v>
          </cell>
          <cell r="J9440" t="str">
            <v>7B</v>
          </cell>
          <cell r="L9440" t="str">
            <v>IR</v>
          </cell>
        </row>
        <row r="9441">
          <cell r="A9441" t="str">
            <v>RCY</v>
          </cell>
          <cell r="D9441">
            <v>7</v>
          </cell>
          <cell r="G9441">
            <v>1.6</v>
          </cell>
          <cell r="J9441" t="str">
            <v>7B</v>
          </cell>
          <cell r="L9441" t="str">
            <v>IR</v>
          </cell>
        </row>
        <row r="9442">
          <cell r="A9442" t="str">
            <v>RCY</v>
          </cell>
          <cell r="D9442">
            <v>7</v>
          </cell>
          <cell r="G9442">
            <v>1.35</v>
          </cell>
          <cell r="J9442" t="str">
            <v>7B</v>
          </cell>
          <cell r="L9442" t="str">
            <v>IR</v>
          </cell>
        </row>
        <row r="9443">
          <cell r="A9443" t="str">
            <v>RCY</v>
          </cell>
          <cell r="D9443">
            <v>7</v>
          </cell>
          <cell r="G9443">
            <v>4.5</v>
          </cell>
          <cell r="J9443" t="str">
            <v>7B</v>
          </cell>
          <cell r="L9443" t="str">
            <v>IR</v>
          </cell>
        </row>
        <row r="9444">
          <cell r="A9444" t="str">
            <v>RCY</v>
          </cell>
          <cell r="D9444">
            <v>7</v>
          </cell>
          <cell r="G9444">
            <v>2.0499999999999998</v>
          </cell>
          <cell r="J9444" t="str">
            <v>7B</v>
          </cell>
          <cell r="L9444" t="str">
            <v>IR</v>
          </cell>
        </row>
        <row r="9445">
          <cell r="A9445" t="str">
            <v>RCY</v>
          </cell>
          <cell r="D9445">
            <v>8</v>
          </cell>
          <cell r="G9445">
            <v>3.31</v>
          </cell>
          <cell r="J9445" t="str">
            <v>7B</v>
          </cell>
          <cell r="L9445" t="str">
            <v>IR</v>
          </cell>
        </row>
        <row r="9446">
          <cell r="A9446" t="str">
            <v>RCY</v>
          </cell>
          <cell r="D9446">
            <v>8</v>
          </cell>
          <cell r="G9446">
            <v>0.57999999999999996</v>
          </cell>
          <cell r="J9446" t="str">
            <v>7B</v>
          </cell>
          <cell r="L9446" t="str">
            <v>IR</v>
          </cell>
        </row>
        <row r="9447">
          <cell r="A9447" t="str">
            <v>RCY</v>
          </cell>
          <cell r="D9447">
            <v>8</v>
          </cell>
          <cell r="G9447">
            <v>4.37</v>
          </cell>
          <cell r="J9447" t="str">
            <v>7B</v>
          </cell>
          <cell r="L9447" t="str">
            <v>IR</v>
          </cell>
        </row>
        <row r="9448">
          <cell r="A9448" t="str">
            <v>RCY</v>
          </cell>
          <cell r="D9448">
            <v>8</v>
          </cell>
          <cell r="G9448">
            <v>1.07</v>
          </cell>
          <cell r="J9448" t="str">
            <v>7B</v>
          </cell>
          <cell r="L9448" t="str">
            <v>IR</v>
          </cell>
        </row>
        <row r="9449">
          <cell r="A9449" t="str">
            <v>RCY</v>
          </cell>
          <cell r="D9449">
            <v>8</v>
          </cell>
          <cell r="G9449">
            <v>2.46</v>
          </cell>
          <cell r="J9449" t="str">
            <v>7B</v>
          </cell>
          <cell r="L9449" t="str">
            <v>IR</v>
          </cell>
        </row>
        <row r="9450">
          <cell r="A9450" t="str">
            <v>RCY</v>
          </cell>
          <cell r="D9450">
            <v>9</v>
          </cell>
          <cell r="G9450">
            <v>2.09</v>
          </cell>
          <cell r="J9450" t="str">
            <v>7B</v>
          </cell>
          <cell r="L9450" t="str">
            <v>IR</v>
          </cell>
        </row>
        <row r="9451">
          <cell r="A9451" t="str">
            <v>RCY</v>
          </cell>
          <cell r="D9451">
            <v>9</v>
          </cell>
          <cell r="G9451">
            <v>2.59</v>
          </cell>
          <cell r="J9451" t="str">
            <v>7B</v>
          </cell>
          <cell r="L9451" t="str">
            <v>IR</v>
          </cell>
        </row>
        <row r="9452">
          <cell r="A9452" t="str">
            <v>RCY</v>
          </cell>
          <cell r="D9452">
            <v>9</v>
          </cell>
          <cell r="G9452">
            <v>2.33</v>
          </cell>
          <cell r="J9452" t="str">
            <v>7B</v>
          </cell>
          <cell r="L9452" t="str">
            <v>IR</v>
          </cell>
        </row>
        <row r="9453">
          <cell r="A9453" t="str">
            <v>RCY</v>
          </cell>
          <cell r="D9453">
            <v>9</v>
          </cell>
          <cell r="G9453">
            <v>2.34</v>
          </cell>
          <cell r="J9453" t="str">
            <v>7B</v>
          </cell>
          <cell r="L9453" t="str">
            <v>IR</v>
          </cell>
        </row>
        <row r="9454">
          <cell r="A9454" t="str">
            <v>RCY</v>
          </cell>
          <cell r="D9454">
            <v>10</v>
          </cell>
          <cell r="G9454">
            <v>2.79</v>
          </cell>
          <cell r="J9454" t="str">
            <v>7B</v>
          </cell>
          <cell r="L9454" t="str">
            <v>IR</v>
          </cell>
        </row>
        <row r="9455">
          <cell r="A9455" t="str">
            <v>RCY</v>
          </cell>
          <cell r="D9455">
            <v>10</v>
          </cell>
          <cell r="G9455">
            <v>2.2000000000000002</v>
          </cell>
          <cell r="J9455" t="str">
            <v>7B</v>
          </cell>
          <cell r="L9455" t="str">
            <v>IR</v>
          </cell>
        </row>
        <row r="9456">
          <cell r="A9456" t="str">
            <v>RCY</v>
          </cell>
          <cell r="D9456">
            <v>10</v>
          </cell>
          <cell r="G9456">
            <v>2.29</v>
          </cell>
          <cell r="J9456" t="str">
            <v>7B</v>
          </cell>
          <cell r="L9456" t="str">
            <v>IR</v>
          </cell>
        </row>
        <row r="9457">
          <cell r="A9457" t="str">
            <v>RCY</v>
          </cell>
          <cell r="D9457">
            <v>10</v>
          </cell>
          <cell r="G9457">
            <v>2.9</v>
          </cell>
          <cell r="J9457" t="str">
            <v>7B</v>
          </cell>
          <cell r="L9457" t="str">
            <v>IR</v>
          </cell>
        </row>
        <row r="9458">
          <cell r="A9458" t="str">
            <v>RCY</v>
          </cell>
          <cell r="D9458">
            <v>11</v>
          </cell>
          <cell r="G9458">
            <v>3.46</v>
          </cell>
          <cell r="J9458" t="str">
            <v>7B</v>
          </cell>
          <cell r="L9458" t="str">
            <v>IR</v>
          </cell>
        </row>
        <row r="9459">
          <cell r="A9459" t="str">
            <v>RCY</v>
          </cell>
          <cell r="D9459">
            <v>11</v>
          </cell>
          <cell r="G9459">
            <v>3.51</v>
          </cell>
          <cell r="J9459" t="str">
            <v>7B</v>
          </cell>
          <cell r="L9459" t="str">
            <v>IR</v>
          </cell>
        </row>
        <row r="9460">
          <cell r="A9460" t="str">
            <v>RCY</v>
          </cell>
          <cell r="D9460">
            <v>11</v>
          </cell>
          <cell r="G9460">
            <v>3.08</v>
          </cell>
          <cell r="J9460" t="str">
            <v>7B</v>
          </cell>
          <cell r="L9460" t="str">
            <v>IR</v>
          </cell>
        </row>
        <row r="9461">
          <cell r="A9461" t="str">
            <v>RCY</v>
          </cell>
          <cell r="D9461">
            <v>11</v>
          </cell>
          <cell r="G9461">
            <v>4.26</v>
          </cell>
          <cell r="J9461" t="str">
            <v>7B</v>
          </cell>
          <cell r="L9461" t="str">
            <v>IR</v>
          </cell>
        </row>
        <row r="9462">
          <cell r="A9462" t="str">
            <v>RCY</v>
          </cell>
          <cell r="D9462">
            <v>11</v>
          </cell>
          <cell r="G9462">
            <v>2.83</v>
          </cell>
          <cell r="J9462" t="str">
            <v>7B</v>
          </cell>
          <cell r="L9462" t="str">
            <v>IR</v>
          </cell>
        </row>
        <row r="9463">
          <cell r="A9463" t="str">
            <v>RCY</v>
          </cell>
          <cell r="D9463">
            <v>12</v>
          </cell>
          <cell r="G9463">
            <v>3.56</v>
          </cell>
          <cell r="J9463" t="str">
            <v>7B</v>
          </cell>
          <cell r="L9463" t="str">
            <v>IR</v>
          </cell>
        </row>
        <row r="9464">
          <cell r="A9464" t="str">
            <v>RCY</v>
          </cell>
          <cell r="D9464">
            <v>12</v>
          </cell>
          <cell r="G9464">
            <v>2.4500000000000002</v>
          </cell>
          <cell r="J9464" t="str">
            <v>7B</v>
          </cell>
          <cell r="L9464" t="str">
            <v>IR</v>
          </cell>
        </row>
        <row r="9465">
          <cell r="A9465" t="str">
            <v>RCY</v>
          </cell>
          <cell r="D9465">
            <v>12</v>
          </cell>
          <cell r="G9465">
            <v>1.91</v>
          </cell>
          <cell r="J9465" t="str">
            <v>7B</v>
          </cell>
          <cell r="L9465" t="str">
            <v>IR</v>
          </cell>
        </row>
        <row r="9466">
          <cell r="A9466" t="str">
            <v>RCY</v>
          </cell>
          <cell r="D9466">
            <v>5</v>
          </cell>
          <cell r="G9466">
            <v>3.29</v>
          </cell>
          <cell r="J9466" t="str">
            <v>7B</v>
          </cell>
          <cell r="L9466" t="str">
            <v>IR</v>
          </cell>
        </row>
        <row r="9467">
          <cell r="A9467" t="str">
            <v>RCY</v>
          </cell>
          <cell r="D9467">
            <v>5</v>
          </cell>
          <cell r="G9467">
            <v>3.41</v>
          </cell>
          <cell r="J9467" t="str">
            <v>7B</v>
          </cell>
          <cell r="L9467" t="str">
            <v>IR</v>
          </cell>
        </row>
        <row r="9468">
          <cell r="A9468" t="str">
            <v>RCY</v>
          </cell>
          <cell r="D9468">
            <v>5</v>
          </cell>
          <cell r="G9468">
            <v>3.19</v>
          </cell>
          <cell r="J9468" t="str">
            <v>7B</v>
          </cell>
          <cell r="L9468" t="str">
            <v>IR</v>
          </cell>
        </row>
        <row r="9469">
          <cell r="A9469" t="str">
            <v>RCY</v>
          </cell>
          <cell r="D9469">
            <v>5</v>
          </cell>
          <cell r="G9469">
            <v>2.2400000000000002</v>
          </cell>
          <cell r="J9469" t="str">
            <v>7B</v>
          </cell>
          <cell r="L9469" t="str">
            <v>IR</v>
          </cell>
        </row>
        <row r="9470">
          <cell r="A9470" t="str">
            <v>RCY</v>
          </cell>
          <cell r="D9470">
            <v>5</v>
          </cell>
          <cell r="G9470">
            <v>2.1800000000000002</v>
          </cell>
          <cell r="J9470" t="str">
            <v>7B</v>
          </cell>
          <cell r="L9470" t="str">
            <v>IR</v>
          </cell>
        </row>
        <row r="9471">
          <cell r="A9471" t="str">
            <v>RCY</v>
          </cell>
          <cell r="D9471">
            <v>6</v>
          </cell>
          <cell r="G9471">
            <v>4.3899999999999997</v>
          </cell>
          <cell r="J9471" t="str">
            <v>7B</v>
          </cell>
          <cell r="L9471" t="str">
            <v>IR</v>
          </cell>
        </row>
        <row r="9472">
          <cell r="A9472" t="str">
            <v>RCY</v>
          </cell>
          <cell r="D9472">
            <v>6</v>
          </cell>
          <cell r="G9472">
            <v>3.13</v>
          </cell>
          <cell r="J9472" t="str">
            <v>7B</v>
          </cell>
          <cell r="L9472" t="str">
            <v>IR</v>
          </cell>
        </row>
        <row r="9473">
          <cell r="A9473" t="str">
            <v>RCY</v>
          </cell>
          <cell r="D9473">
            <v>6</v>
          </cell>
          <cell r="G9473">
            <v>0.69</v>
          </cell>
          <cell r="J9473" t="str">
            <v>7B</v>
          </cell>
          <cell r="L9473" t="str">
            <v>IR</v>
          </cell>
        </row>
        <row r="9474">
          <cell r="A9474" t="str">
            <v>RCY</v>
          </cell>
          <cell r="D9474">
            <v>6</v>
          </cell>
          <cell r="G9474">
            <v>1.3</v>
          </cell>
          <cell r="J9474" t="str">
            <v>7B</v>
          </cell>
          <cell r="L9474" t="str">
            <v>IR</v>
          </cell>
        </row>
        <row r="9475">
          <cell r="A9475" t="str">
            <v>RCY</v>
          </cell>
          <cell r="D9475">
            <v>7</v>
          </cell>
          <cell r="G9475">
            <v>1.56</v>
          </cell>
          <cell r="J9475" t="str">
            <v>7B</v>
          </cell>
          <cell r="L9475" t="str">
            <v>IR</v>
          </cell>
        </row>
        <row r="9476">
          <cell r="A9476" t="str">
            <v>RCY</v>
          </cell>
          <cell r="D9476">
            <v>7</v>
          </cell>
          <cell r="G9476">
            <v>2.4300000000000002</v>
          </cell>
          <cell r="J9476" t="str">
            <v>7B</v>
          </cell>
          <cell r="L9476" t="str">
            <v>IR</v>
          </cell>
        </row>
        <row r="9477">
          <cell r="A9477" t="str">
            <v>RCY</v>
          </cell>
          <cell r="D9477">
            <v>7</v>
          </cell>
          <cell r="G9477">
            <v>1.67</v>
          </cell>
          <cell r="J9477" t="str">
            <v>7B</v>
          </cell>
          <cell r="L9477" t="str">
            <v>IR</v>
          </cell>
        </row>
        <row r="9478">
          <cell r="A9478" t="str">
            <v>RCY</v>
          </cell>
          <cell r="D9478">
            <v>7</v>
          </cell>
          <cell r="G9478">
            <v>3.78</v>
          </cell>
          <cell r="J9478" t="str">
            <v>7B</v>
          </cell>
          <cell r="L9478" t="str">
            <v>IR</v>
          </cell>
        </row>
        <row r="9479">
          <cell r="A9479" t="str">
            <v>RCY</v>
          </cell>
          <cell r="D9479">
            <v>5</v>
          </cell>
          <cell r="G9479">
            <v>0.56000000000000005</v>
          </cell>
          <cell r="J9479" t="str">
            <v>7B</v>
          </cell>
          <cell r="L9479" t="str">
            <v>IR</v>
          </cell>
        </row>
        <row r="9480">
          <cell r="A9480" t="str">
            <v>RCY</v>
          </cell>
          <cell r="D9480">
            <v>7</v>
          </cell>
          <cell r="G9480">
            <v>0.39</v>
          </cell>
          <cell r="J9480" t="str">
            <v>7B</v>
          </cell>
          <cell r="L9480" t="str">
            <v>IR</v>
          </cell>
        </row>
        <row r="9481">
          <cell r="A9481" t="str">
            <v>RCY</v>
          </cell>
          <cell r="D9481">
            <v>8</v>
          </cell>
          <cell r="G9481">
            <v>0.19</v>
          </cell>
          <cell r="J9481" t="str">
            <v>7B</v>
          </cell>
          <cell r="L9481" t="str">
            <v>IR</v>
          </cell>
        </row>
        <row r="9482">
          <cell r="A9482" t="str">
            <v>RCY</v>
          </cell>
          <cell r="D9482">
            <v>10</v>
          </cell>
          <cell r="G9482">
            <v>0.42</v>
          </cell>
          <cell r="J9482" t="str">
            <v>7B</v>
          </cell>
          <cell r="L9482" t="str">
            <v>IR</v>
          </cell>
        </row>
        <row r="9483">
          <cell r="A9483" t="str">
            <v>MSW</v>
          </cell>
          <cell r="D9483">
            <v>5</v>
          </cell>
          <cell r="G9483">
            <v>0.6</v>
          </cell>
          <cell r="J9483">
            <v>25</v>
          </cell>
          <cell r="L9483" t="str">
            <v>RO</v>
          </cell>
        </row>
        <row r="9484">
          <cell r="A9484" t="str">
            <v>MSW</v>
          </cell>
          <cell r="D9484">
            <v>5</v>
          </cell>
          <cell r="G9484">
            <v>0.67</v>
          </cell>
          <cell r="J9484">
            <v>25</v>
          </cell>
          <cell r="L9484" t="str">
            <v>RO</v>
          </cell>
        </row>
        <row r="9485">
          <cell r="A9485" t="str">
            <v>MSW</v>
          </cell>
          <cell r="D9485">
            <v>6</v>
          </cell>
          <cell r="G9485">
            <v>0.98</v>
          </cell>
          <cell r="J9485">
            <v>25</v>
          </cell>
          <cell r="L9485" t="str">
            <v>RO</v>
          </cell>
        </row>
        <row r="9486">
          <cell r="A9486" t="str">
            <v>MSW</v>
          </cell>
          <cell r="D9486">
            <v>7</v>
          </cell>
          <cell r="G9486">
            <v>1.1200000000000001</v>
          </cell>
          <cell r="J9486">
            <v>25</v>
          </cell>
          <cell r="L9486" t="str">
            <v>RO</v>
          </cell>
        </row>
        <row r="9487">
          <cell r="A9487" t="str">
            <v>MSW</v>
          </cell>
          <cell r="D9487">
            <v>8</v>
          </cell>
          <cell r="G9487">
            <v>0.99</v>
          </cell>
          <cell r="J9487">
            <v>25</v>
          </cell>
          <cell r="L9487" t="str">
            <v>RO</v>
          </cell>
        </row>
        <row r="9488">
          <cell r="A9488" t="str">
            <v>MSW</v>
          </cell>
          <cell r="D9488">
            <v>9</v>
          </cell>
          <cell r="G9488">
            <v>1.17</v>
          </cell>
          <cell r="J9488">
            <v>25</v>
          </cell>
          <cell r="L9488" t="str">
            <v>RO</v>
          </cell>
        </row>
        <row r="9489">
          <cell r="A9489" t="str">
            <v>MSW</v>
          </cell>
          <cell r="D9489">
            <v>10</v>
          </cell>
          <cell r="G9489">
            <v>1.84</v>
          </cell>
          <cell r="J9489">
            <v>25</v>
          </cell>
          <cell r="L9489" t="str">
            <v>RO</v>
          </cell>
        </row>
        <row r="9490">
          <cell r="A9490" t="str">
            <v>MSW</v>
          </cell>
          <cell r="D9490">
            <v>11</v>
          </cell>
          <cell r="G9490">
            <v>1.55</v>
          </cell>
          <cell r="J9490">
            <v>25</v>
          </cell>
          <cell r="L9490" t="str">
            <v>RO</v>
          </cell>
        </row>
        <row r="9491">
          <cell r="A9491" t="str">
            <v>MSW</v>
          </cell>
          <cell r="D9491">
            <v>5</v>
          </cell>
          <cell r="G9491">
            <v>1.48</v>
          </cell>
          <cell r="J9491">
            <v>15</v>
          </cell>
          <cell r="L9491" t="str">
            <v>RO</v>
          </cell>
        </row>
        <row r="9492">
          <cell r="A9492" t="str">
            <v>MSW</v>
          </cell>
          <cell r="D9492">
            <v>7</v>
          </cell>
          <cell r="G9492">
            <v>1.01</v>
          </cell>
          <cell r="J9492">
            <v>15</v>
          </cell>
          <cell r="L9492" t="str">
            <v>RO</v>
          </cell>
        </row>
        <row r="9493">
          <cell r="A9493" t="str">
            <v>MSW</v>
          </cell>
          <cell r="D9493">
            <v>5</v>
          </cell>
          <cell r="G9493">
            <v>3.51</v>
          </cell>
          <cell r="J9493">
            <v>20</v>
          </cell>
          <cell r="L9493" t="str">
            <v>RO</v>
          </cell>
        </row>
        <row r="9494">
          <cell r="A9494" t="str">
            <v>MSW</v>
          </cell>
          <cell r="D9494">
            <v>5</v>
          </cell>
          <cell r="G9494">
            <v>2.08</v>
          </cell>
          <cell r="J9494">
            <v>75</v>
          </cell>
          <cell r="L9494" t="str">
            <v>RO</v>
          </cell>
        </row>
        <row r="9495">
          <cell r="A9495" t="str">
            <v>RCY</v>
          </cell>
          <cell r="D9495">
            <v>5</v>
          </cell>
          <cell r="G9495">
            <v>1.18</v>
          </cell>
          <cell r="J9495">
            <v>72</v>
          </cell>
          <cell r="L9495" t="str">
            <v>IR</v>
          </cell>
        </row>
        <row r="9496">
          <cell r="A9496" t="str">
            <v>RCY</v>
          </cell>
          <cell r="D9496">
            <v>5</v>
          </cell>
          <cell r="G9496">
            <v>11.27</v>
          </cell>
          <cell r="J9496" t="str">
            <v>7B</v>
          </cell>
          <cell r="L9496" t="str">
            <v>IR</v>
          </cell>
        </row>
        <row r="9497">
          <cell r="A9497" t="str">
            <v>RCY</v>
          </cell>
          <cell r="D9497">
            <v>5</v>
          </cell>
          <cell r="G9497">
            <v>8.41</v>
          </cell>
          <cell r="J9497" t="str">
            <v>7B</v>
          </cell>
          <cell r="L9497" t="str">
            <v>IR</v>
          </cell>
        </row>
        <row r="9498">
          <cell r="A9498" t="str">
            <v>RCY</v>
          </cell>
          <cell r="D9498">
            <v>5</v>
          </cell>
          <cell r="G9498">
            <v>10</v>
          </cell>
          <cell r="J9498" t="str">
            <v>7B</v>
          </cell>
          <cell r="L9498" t="str">
            <v>IR</v>
          </cell>
        </row>
        <row r="9499">
          <cell r="A9499" t="str">
            <v>RCY</v>
          </cell>
          <cell r="D9499">
            <v>5</v>
          </cell>
          <cell r="G9499">
            <v>20</v>
          </cell>
          <cell r="J9499" t="str">
            <v>7B</v>
          </cell>
          <cell r="L9499" t="str">
            <v>IR</v>
          </cell>
        </row>
        <row r="9500">
          <cell r="A9500" t="str">
            <v>RCY</v>
          </cell>
          <cell r="D9500">
            <v>5</v>
          </cell>
          <cell r="G9500">
            <v>20</v>
          </cell>
          <cell r="J9500" t="str">
            <v>7B</v>
          </cell>
          <cell r="L9500" t="str">
            <v>IR</v>
          </cell>
        </row>
        <row r="9501">
          <cell r="A9501" t="str">
            <v>RCY</v>
          </cell>
          <cell r="D9501">
            <v>5</v>
          </cell>
          <cell r="G9501">
            <v>9.4499999999999993</v>
          </cell>
          <cell r="J9501" t="str">
            <v>7B</v>
          </cell>
          <cell r="L9501" t="str">
            <v>IR</v>
          </cell>
        </row>
        <row r="9502">
          <cell r="A9502" t="str">
            <v>RCY</v>
          </cell>
          <cell r="D9502">
            <v>5</v>
          </cell>
          <cell r="G9502">
            <v>20</v>
          </cell>
          <cell r="J9502" t="str">
            <v>7B</v>
          </cell>
          <cell r="L9502" t="str">
            <v>IR</v>
          </cell>
        </row>
        <row r="9503">
          <cell r="A9503" t="str">
            <v>RCY</v>
          </cell>
          <cell r="D9503">
            <v>6</v>
          </cell>
          <cell r="G9503">
            <v>7.01</v>
          </cell>
          <cell r="J9503" t="str">
            <v>7B</v>
          </cell>
          <cell r="L9503" t="str">
            <v>IR</v>
          </cell>
        </row>
        <row r="9504">
          <cell r="A9504" t="str">
            <v>RCY</v>
          </cell>
          <cell r="D9504">
            <v>8</v>
          </cell>
          <cell r="G9504">
            <v>2.4</v>
          </cell>
          <cell r="J9504" t="str">
            <v>7B</v>
          </cell>
          <cell r="L9504" t="str">
            <v>IR</v>
          </cell>
        </row>
        <row r="9505">
          <cell r="A9505" t="str">
            <v>RCY</v>
          </cell>
          <cell r="D9505">
            <v>9</v>
          </cell>
          <cell r="G9505">
            <v>4.2300000000000004</v>
          </cell>
          <cell r="J9505" t="str">
            <v>7B</v>
          </cell>
          <cell r="L9505" t="str">
            <v>IR</v>
          </cell>
        </row>
        <row r="9506">
          <cell r="A9506" t="str">
            <v>RCY</v>
          </cell>
          <cell r="D9506">
            <v>11</v>
          </cell>
          <cell r="G9506">
            <v>2.69</v>
          </cell>
          <cell r="J9506" t="str">
            <v>7B</v>
          </cell>
          <cell r="L9506" t="str">
            <v>IR</v>
          </cell>
        </row>
        <row r="9507">
          <cell r="A9507" t="str">
            <v>RCY</v>
          </cell>
          <cell r="D9507">
            <v>5</v>
          </cell>
          <cell r="G9507">
            <v>1.89</v>
          </cell>
          <cell r="J9507" t="str">
            <v>7B</v>
          </cell>
          <cell r="L9507" t="str">
            <v>IR</v>
          </cell>
        </row>
        <row r="9508">
          <cell r="A9508" t="str">
            <v>RCY</v>
          </cell>
          <cell r="D9508">
            <v>6</v>
          </cell>
          <cell r="G9508">
            <v>1.18</v>
          </cell>
          <cell r="J9508">
            <v>20</v>
          </cell>
          <cell r="L9508" t="str">
            <v>RO</v>
          </cell>
        </row>
        <row r="9509">
          <cell r="A9509" t="str">
            <v>RCY</v>
          </cell>
          <cell r="D9509">
            <v>5</v>
          </cell>
          <cell r="G9509">
            <v>1.33</v>
          </cell>
          <cell r="J9509">
            <v>72</v>
          </cell>
          <cell r="L9509" t="str">
            <v>IR</v>
          </cell>
        </row>
        <row r="9510">
          <cell r="A9510" t="str">
            <v>RCY</v>
          </cell>
          <cell r="D9510">
            <v>10</v>
          </cell>
          <cell r="G9510">
            <v>2.78</v>
          </cell>
          <cell r="J9510">
            <v>72</v>
          </cell>
          <cell r="L9510" t="str">
            <v>IR</v>
          </cell>
        </row>
        <row r="9511">
          <cell r="A9511" t="str">
            <v>RCY</v>
          </cell>
          <cell r="D9511">
            <v>11</v>
          </cell>
          <cell r="G9511">
            <v>3.07</v>
          </cell>
          <cell r="J9511">
            <v>72</v>
          </cell>
          <cell r="L9511" t="str">
            <v>IR</v>
          </cell>
        </row>
        <row r="9512">
          <cell r="A9512" t="str">
            <v>RCY</v>
          </cell>
          <cell r="D9512">
            <v>11</v>
          </cell>
          <cell r="G9512">
            <v>2.95</v>
          </cell>
          <cell r="J9512">
            <v>72</v>
          </cell>
          <cell r="L9512" t="str">
            <v>IR</v>
          </cell>
        </row>
        <row r="9513">
          <cell r="A9513" t="str">
            <v>RCY</v>
          </cell>
          <cell r="D9513">
            <v>6</v>
          </cell>
          <cell r="G9513">
            <v>2.79</v>
          </cell>
          <cell r="J9513" t="str">
            <v>7B</v>
          </cell>
          <cell r="L9513" t="str">
            <v>IR</v>
          </cell>
        </row>
        <row r="9514">
          <cell r="A9514" t="str">
            <v>RCY</v>
          </cell>
          <cell r="D9514">
            <v>5</v>
          </cell>
          <cell r="G9514">
            <v>1.82</v>
          </cell>
          <cell r="J9514" t="str">
            <v>7B</v>
          </cell>
          <cell r="L9514" t="str">
            <v>IR</v>
          </cell>
        </row>
        <row r="9515">
          <cell r="A9515" t="str">
            <v>RCY</v>
          </cell>
          <cell r="D9515">
            <v>5</v>
          </cell>
          <cell r="G9515">
            <v>1.66</v>
          </cell>
          <cell r="J9515" t="str">
            <v>7B</v>
          </cell>
          <cell r="L9515" t="str">
            <v>IR</v>
          </cell>
        </row>
        <row r="9516">
          <cell r="A9516" t="str">
            <v>RCY</v>
          </cell>
          <cell r="D9516">
            <v>5</v>
          </cell>
          <cell r="G9516">
            <v>1.46</v>
          </cell>
          <cell r="J9516" t="str">
            <v>7B</v>
          </cell>
          <cell r="L9516" t="str">
            <v>IR</v>
          </cell>
        </row>
        <row r="9517">
          <cell r="A9517" t="str">
            <v>RCY</v>
          </cell>
          <cell r="D9517">
            <v>5</v>
          </cell>
          <cell r="G9517">
            <v>0.99</v>
          </cell>
          <cell r="J9517" t="str">
            <v>7B</v>
          </cell>
          <cell r="L9517" t="str">
            <v>IR</v>
          </cell>
        </row>
        <row r="9518">
          <cell r="A9518" t="str">
            <v>RCY</v>
          </cell>
          <cell r="D9518">
            <v>5</v>
          </cell>
          <cell r="G9518">
            <v>1.68</v>
          </cell>
          <cell r="J9518" t="str">
            <v>7B</v>
          </cell>
          <cell r="L9518" t="str">
            <v>IR</v>
          </cell>
        </row>
        <row r="9519">
          <cell r="A9519" t="str">
            <v>RCY</v>
          </cell>
          <cell r="D9519">
            <v>5</v>
          </cell>
          <cell r="G9519">
            <v>2.81</v>
          </cell>
          <cell r="J9519" t="str">
            <v>7B</v>
          </cell>
          <cell r="L9519" t="str">
            <v>IR</v>
          </cell>
        </row>
        <row r="9520">
          <cell r="A9520" t="str">
            <v>MSW</v>
          </cell>
          <cell r="D9520">
            <v>5</v>
          </cell>
          <cell r="G9520">
            <v>0.41</v>
          </cell>
          <cell r="J9520">
            <v>25</v>
          </cell>
          <cell r="L9520" t="str">
            <v>RO</v>
          </cell>
        </row>
        <row r="9521">
          <cell r="A9521" t="str">
            <v>MSW</v>
          </cell>
          <cell r="D9521">
            <v>5</v>
          </cell>
          <cell r="G9521">
            <v>0.55000000000000004</v>
          </cell>
          <cell r="J9521">
            <v>25</v>
          </cell>
          <cell r="L9521" t="str">
            <v>RO</v>
          </cell>
        </row>
        <row r="9522">
          <cell r="A9522" t="str">
            <v>MSW</v>
          </cell>
          <cell r="D9522">
            <v>5</v>
          </cell>
          <cell r="G9522">
            <v>0.86</v>
          </cell>
          <cell r="J9522">
            <v>25</v>
          </cell>
          <cell r="L9522" t="str">
            <v>RO</v>
          </cell>
        </row>
        <row r="9523">
          <cell r="A9523" t="str">
            <v>MSW</v>
          </cell>
          <cell r="D9523">
            <v>6</v>
          </cell>
          <cell r="G9523">
            <v>0.67</v>
          </cell>
          <cell r="J9523">
            <v>25</v>
          </cell>
          <cell r="L9523" t="str">
            <v>RO</v>
          </cell>
        </row>
        <row r="9524">
          <cell r="A9524" t="str">
            <v>MSW</v>
          </cell>
          <cell r="D9524">
            <v>6</v>
          </cell>
          <cell r="G9524">
            <v>0.27</v>
          </cell>
          <cell r="J9524">
            <v>25</v>
          </cell>
          <cell r="L9524" t="str">
            <v>RO</v>
          </cell>
        </row>
        <row r="9525">
          <cell r="A9525" t="str">
            <v>MSW</v>
          </cell>
          <cell r="D9525">
            <v>6</v>
          </cell>
          <cell r="G9525">
            <v>1.18</v>
          </cell>
          <cell r="J9525">
            <v>25</v>
          </cell>
          <cell r="L9525" t="str">
            <v>RO</v>
          </cell>
        </row>
        <row r="9526">
          <cell r="A9526" t="str">
            <v>MSW</v>
          </cell>
          <cell r="D9526">
            <v>6</v>
          </cell>
          <cell r="G9526">
            <v>0.45</v>
          </cell>
          <cell r="J9526">
            <v>25</v>
          </cell>
          <cell r="L9526" t="str">
            <v>RO</v>
          </cell>
        </row>
        <row r="9527">
          <cell r="A9527" t="str">
            <v>MSW</v>
          </cell>
          <cell r="D9527">
            <v>6</v>
          </cell>
          <cell r="G9527">
            <v>0.01</v>
          </cell>
          <cell r="J9527">
            <v>25</v>
          </cell>
          <cell r="L9527" t="str">
            <v>RO</v>
          </cell>
        </row>
        <row r="9528">
          <cell r="A9528" t="str">
            <v>MSW</v>
          </cell>
          <cell r="D9528">
            <v>6</v>
          </cell>
          <cell r="G9528">
            <v>0.77</v>
          </cell>
          <cell r="J9528">
            <v>25</v>
          </cell>
          <cell r="L9528" t="str">
            <v>RO</v>
          </cell>
        </row>
        <row r="9529">
          <cell r="A9529" t="str">
            <v>MSW</v>
          </cell>
          <cell r="D9529">
            <v>6</v>
          </cell>
          <cell r="G9529">
            <v>0.5</v>
          </cell>
          <cell r="J9529">
            <v>25</v>
          </cell>
          <cell r="L9529" t="str">
            <v>RO</v>
          </cell>
        </row>
        <row r="9530">
          <cell r="A9530" t="str">
            <v>MSW</v>
          </cell>
          <cell r="D9530">
            <v>6</v>
          </cell>
          <cell r="G9530">
            <v>0.35</v>
          </cell>
          <cell r="J9530">
            <v>25</v>
          </cell>
          <cell r="L9530" t="str">
            <v>RO</v>
          </cell>
        </row>
        <row r="9531">
          <cell r="A9531" t="str">
            <v>MSW</v>
          </cell>
          <cell r="D9531">
            <v>7</v>
          </cell>
          <cell r="G9531">
            <v>0.5</v>
          </cell>
          <cell r="J9531">
            <v>25</v>
          </cell>
          <cell r="L9531" t="str">
            <v>RO</v>
          </cell>
        </row>
        <row r="9532">
          <cell r="A9532" t="str">
            <v>MSW</v>
          </cell>
          <cell r="D9532">
            <v>7</v>
          </cell>
          <cell r="G9532">
            <v>0.08</v>
          </cell>
          <cell r="J9532">
            <v>25</v>
          </cell>
          <cell r="L9532" t="str">
            <v>RO</v>
          </cell>
        </row>
        <row r="9533">
          <cell r="A9533" t="str">
            <v>MSW</v>
          </cell>
          <cell r="D9533">
            <v>7</v>
          </cell>
          <cell r="G9533">
            <v>0.56000000000000005</v>
          </cell>
          <cell r="J9533">
            <v>25</v>
          </cell>
          <cell r="L9533" t="str">
            <v>RO</v>
          </cell>
        </row>
        <row r="9534">
          <cell r="A9534" t="str">
            <v>MSW</v>
          </cell>
          <cell r="D9534">
            <v>7</v>
          </cell>
          <cell r="G9534">
            <v>0.55000000000000004</v>
          </cell>
          <cell r="J9534">
            <v>25</v>
          </cell>
          <cell r="L9534" t="str">
            <v>RO</v>
          </cell>
        </row>
        <row r="9535">
          <cell r="A9535" t="str">
            <v>MSW</v>
          </cell>
          <cell r="D9535">
            <v>7</v>
          </cell>
          <cell r="G9535">
            <v>0.37</v>
          </cell>
          <cell r="J9535">
            <v>25</v>
          </cell>
          <cell r="L9535" t="str">
            <v>RO</v>
          </cell>
        </row>
        <row r="9536">
          <cell r="A9536" t="str">
            <v>MSW</v>
          </cell>
          <cell r="D9536">
            <v>7</v>
          </cell>
          <cell r="G9536">
            <v>0.5</v>
          </cell>
          <cell r="J9536">
            <v>25</v>
          </cell>
          <cell r="L9536" t="str">
            <v>RO</v>
          </cell>
        </row>
        <row r="9537">
          <cell r="A9537" t="str">
            <v>RCY</v>
          </cell>
          <cell r="D9537">
            <v>7</v>
          </cell>
          <cell r="G9537">
            <v>0.36</v>
          </cell>
          <cell r="J9537">
            <v>25</v>
          </cell>
          <cell r="L9537" t="str">
            <v>RO</v>
          </cell>
        </row>
        <row r="9538">
          <cell r="A9538" t="str">
            <v>MSW</v>
          </cell>
          <cell r="D9538">
            <v>7</v>
          </cell>
          <cell r="G9538">
            <v>0.28999999999999998</v>
          </cell>
          <cell r="J9538">
            <v>25</v>
          </cell>
          <cell r="L9538" t="str">
            <v>RO</v>
          </cell>
        </row>
        <row r="9539">
          <cell r="A9539" t="str">
            <v>MSW</v>
          </cell>
          <cell r="D9539">
            <v>7</v>
          </cell>
          <cell r="G9539">
            <v>0.38</v>
          </cell>
          <cell r="J9539">
            <v>25</v>
          </cell>
          <cell r="L9539" t="str">
            <v>RO</v>
          </cell>
        </row>
        <row r="9540">
          <cell r="A9540" t="str">
            <v>RCY</v>
          </cell>
          <cell r="D9540">
            <v>5</v>
          </cell>
          <cell r="G9540">
            <v>10</v>
          </cell>
          <cell r="J9540" t="str">
            <v>7B</v>
          </cell>
          <cell r="L9540" t="str">
            <v>IR</v>
          </cell>
        </row>
        <row r="9541">
          <cell r="A9541" t="str">
            <v>RCY</v>
          </cell>
          <cell r="D9541">
            <v>5</v>
          </cell>
          <cell r="G9541">
            <v>0</v>
          </cell>
          <cell r="J9541" t="str">
            <v>7B</v>
          </cell>
          <cell r="L9541" t="str">
            <v>IR</v>
          </cell>
        </row>
        <row r="9542">
          <cell r="A9542" t="str">
            <v>RCY</v>
          </cell>
          <cell r="D9542">
            <v>5</v>
          </cell>
          <cell r="G9542">
            <v>0</v>
          </cell>
          <cell r="J9542" t="str">
            <v>7B</v>
          </cell>
          <cell r="L9542" t="str">
            <v>IR</v>
          </cell>
        </row>
        <row r="9543">
          <cell r="A9543" t="str">
            <v>RCY</v>
          </cell>
          <cell r="D9543">
            <v>5</v>
          </cell>
          <cell r="G9543">
            <v>10</v>
          </cell>
          <cell r="J9543" t="str">
            <v>7B</v>
          </cell>
          <cell r="L9543" t="str">
            <v>IR</v>
          </cell>
        </row>
        <row r="9544">
          <cell r="A9544" t="str">
            <v>RCY</v>
          </cell>
          <cell r="D9544">
            <v>5</v>
          </cell>
          <cell r="G9544">
            <v>0</v>
          </cell>
          <cell r="J9544" t="str">
            <v>7B</v>
          </cell>
          <cell r="L9544" t="str">
            <v>IR</v>
          </cell>
        </row>
        <row r="9545">
          <cell r="A9545" t="str">
            <v>RCY</v>
          </cell>
          <cell r="D9545">
            <v>6</v>
          </cell>
          <cell r="G9545">
            <v>8.9</v>
          </cell>
          <cell r="J9545" t="str">
            <v>7B</v>
          </cell>
          <cell r="L9545" t="str">
            <v>IR</v>
          </cell>
        </row>
        <row r="9546">
          <cell r="A9546" t="str">
            <v>MSW</v>
          </cell>
          <cell r="D9546">
            <v>5</v>
          </cell>
          <cell r="G9546">
            <v>0.65</v>
          </cell>
          <cell r="J9546">
            <v>20</v>
          </cell>
          <cell r="L9546" t="str">
            <v>RO</v>
          </cell>
        </row>
        <row r="9547">
          <cell r="A9547" t="str">
            <v>RCY</v>
          </cell>
          <cell r="D9547">
            <v>5</v>
          </cell>
          <cell r="G9547">
            <v>8.44</v>
          </cell>
          <cell r="J9547">
            <v>72</v>
          </cell>
          <cell r="L9547" t="str">
            <v>IR</v>
          </cell>
        </row>
        <row r="9548">
          <cell r="A9548" t="str">
            <v>RCY</v>
          </cell>
          <cell r="D9548">
            <v>6</v>
          </cell>
          <cell r="G9548">
            <v>3.58</v>
          </cell>
          <cell r="J9548">
            <v>25</v>
          </cell>
          <cell r="L9548" t="str">
            <v>RO</v>
          </cell>
        </row>
        <row r="9549">
          <cell r="A9549" t="str">
            <v>RCY</v>
          </cell>
          <cell r="D9549">
            <v>6</v>
          </cell>
          <cell r="G9549">
            <v>0.75</v>
          </cell>
          <cell r="J9549">
            <v>25</v>
          </cell>
          <cell r="L9549" t="str">
            <v>RO</v>
          </cell>
        </row>
        <row r="9550">
          <cell r="A9550" t="str">
            <v>RCY</v>
          </cell>
          <cell r="D9550">
            <v>5</v>
          </cell>
          <cell r="G9550">
            <v>1.69</v>
          </cell>
          <cell r="J9550" t="str">
            <v>7B</v>
          </cell>
          <cell r="L9550" t="str">
            <v>IR</v>
          </cell>
        </row>
        <row r="9551">
          <cell r="A9551" t="str">
            <v>RCY</v>
          </cell>
          <cell r="D9551">
            <v>7</v>
          </cell>
          <cell r="G9551">
            <v>2.86</v>
          </cell>
          <cell r="J9551" t="str">
            <v>7B</v>
          </cell>
          <cell r="L9551" t="str">
            <v>IR</v>
          </cell>
        </row>
        <row r="9552">
          <cell r="A9552" t="str">
            <v>RCY</v>
          </cell>
          <cell r="D9552">
            <v>9</v>
          </cell>
          <cell r="G9552">
            <v>2.39</v>
          </cell>
          <cell r="J9552" t="str">
            <v>7B</v>
          </cell>
          <cell r="L9552" t="str">
            <v>IR</v>
          </cell>
        </row>
        <row r="9553">
          <cell r="A9553" t="str">
            <v>RCY</v>
          </cell>
          <cell r="D9553">
            <v>5</v>
          </cell>
          <cell r="G9553">
            <v>0.34</v>
          </cell>
          <cell r="J9553" t="str">
            <v>7B</v>
          </cell>
          <cell r="L9553" t="str">
            <v>IR</v>
          </cell>
        </row>
        <row r="9554">
          <cell r="A9554" t="str">
            <v>RCY</v>
          </cell>
          <cell r="D9554">
            <v>6</v>
          </cell>
          <cell r="G9554">
            <v>0.39</v>
          </cell>
          <cell r="J9554" t="str">
            <v>7B</v>
          </cell>
          <cell r="L9554" t="str">
            <v>IR</v>
          </cell>
        </row>
        <row r="9555">
          <cell r="A9555" t="str">
            <v>RCY</v>
          </cell>
          <cell r="D9555">
            <v>7</v>
          </cell>
          <cell r="G9555">
            <v>0.3</v>
          </cell>
          <cell r="J9555" t="str">
            <v>7B</v>
          </cell>
          <cell r="L9555" t="str">
            <v>IR</v>
          </cell>
        </row>
        <row r="9556">
          <cell r="A9556" t="str">
            <v>RCY</v>
          </cell>
          <cell r="D9556">
            <v>8</v>
          </cell>
          <cell r="G9556">
            <v>0.24</v>
          </cell>
          <cell r="J9556" t="str">
            <v>7B</v>
          </cell>
          <cell r="L9556" t="str">
            <v>IR</v>
          </cell>
        </row>
        <row r="9557">
          <cell r="A9557" t="str">
            <v>RCY</v>
          </cell>
          <cell r="D9557">
            <v>9</v>
          </cell>
          <cell r="G9557">
            <v>0.27</v>
          </cell>
          <cell r="J9557" t="str">
            <v>7B</v>
          </cell>
          <cell r="L9557" t="str">
            <v>IR</v>
          </cell>
        </row>
        <row r="9558">
          <cell r="A9558" t="str">
            <v>RCY</v>
          </cell>
          <cell r="D9558">
            <v>10</v>
          </cell>
          <cell r="G9558">
            <v>0.36</v>
          </cell>
          <cell r="J9558" t="str">
            <v>7B</v>
          </cell>
          <cell r="L9558" t="str">
            <v>IR</v>
          </cell>
        </row>
        <row r="9559">
          <cell r="A9559" t="str">
            <v>RCY</v>
          </cell>
          <cell r="D9559">
            <v>10</v>
          </cell>
          <cell r="G9559">
            <v>0.55000000000000004</v>
          </cell>
          <cell r="J9559" t="str">
            <v>7B</v>
          </cell>
          <cell r="L9559" t="str">
            <v>IR</v>
          </cell>
        </row>
        <row r="9560">
          <cell r="A9560" t="str">
            <v>RCY</v>
          </cell>
          <cell r="D9560">
            <v>12</v>
          </cell>
          <cell r="G9560">
            <v>0.39</v>
          </cell>
          <cell r="J9560" t="str">
            <v>7B</v>
          </cell>
          <cell r="L9560" t="str">
            <v>IR</v>
          </cell>
        </row>
        <row r="9561">
          <cell r="A9561" t="str">
            <v>RCY</v>
          </cell>
          <cell r="D9561">
            <v>5</v>
          </cell>
          <cell r="G9561">
            <v>2.67</v>
          </cell>
          <cell r="J9561" t="str">
            <v>7B</v>
          </cell>
          <cell r="L9561" t="str">
            <v>IR</v>
          </cell>
        </row>
        <row r="9562">
          <cell r="A9562" t="str">
            <v>MSW</v>
          </cell>
          <cell r="D9562">
            <v>10</v>
          </cell>
          <cell r="G9562">
            <v>9.0299999999999994</v>
          </cell>
          <cell r="J9562">
            <v>25</v>
          </cell>
          <cell r="L9562" t="str">
            <v>RO</v>
          </cell>
        </row>
        <row r="9563">
          <cell r="A9563" t="str">
            <v>MSW</v>
          </cell>
          <cell r="D9563">
            <v>5</v>
          </cell>
          <cell r="G9563">
            <v>1.77</v>
          </cell>
          <cell r="J9563">
            <v>25</v>
          </cell>
          <cell r="L9563" t="str">
            <v>RO</v>
          </cell>
        </row>
        <row r="9564">
          <cell r="A9564" t="str">
            <v>MSW</v>
          </cell>
          <cell r="D9564">
            <v>5</v>
          </cell>
          <cell r="G9564">
            <v>2.93</v>
          </cell>
          <cell r="J9564">
            <v>25</v>
          </cell>
          <cell r="L9564" t="str">
            <v>RO</v>
          </cell>
        </row>
        <row r="9565">
          <cell r="A9565" t="str">
            <v>MSW</v>
          </cell>
          <cell r="D9565">
            <v>5</v>
          </cell>
          <cell r="G9565">
            <v>2.4500000000000002</v>
          </cell>
          <cell r="J9565">
            <v>25</v>
          </cell>
          <cell r="L9565" t="str">
            <v>RO</v>
          </cell>
        </row>
        <row r="9566">
          <cell r="A9566" t="str">
            <v>MSW</v>
          </cell>
          <cell r="D9566">
            <v>6</v>
          </cell>
          <cell r="G9566">
            <v>1.72</v>
          </cell>
          <cell r="J9566">
            <v>25</v>
          </cell>
          <cell r="L9566" t="str">
            <v>RO</v>
          </cell>
        </row>
        <row r="9567">
          <cell r="A9567" t="str">
            <v>MSW</v>
          </cell>
          <cell r="D9567">
            <v>6</v>
          </cell>
          <cell r="G9567">
            <v>2.5299999999999998</v>
          </cell>
          <cell r="J9567">
            <v>25</v>
          </cell>
          <cell r="L9567" t="str">
            <v>RO</v>
          </cell>
        </row>
        <row r="9568">
          <cell r="A9568" t="str">
            <v>MSW</v>
          </cell>
          <cell r="D9568">
            <v>6</v>
          </cell>
          <cell r="G9568">
            <v>3.94</v>
          </cell>
          <cell r="J9568">
            <v>25</v>
          </cell>
          <cell r="L9568" t="str">
            <v>RO</v>
          </cell>
        </row>
        <row r="9569">
          <cell r="A9569" t="str">
            <v>MSW</v>
          </cell>
          <cell r="D9569">
            <v>6</v>
          </cell>
          <cell r="G9569">
            <v>1.5</v>
          </cell>
          <cell r="J9569">
            <v>25</v>
          </cell>
          <cell r="L9569" t="str">
            <v>RO</v>
          </cell>
        </row>
        <row r="9570">
          <cell r="A9570" t="str">
            <v>MSW</v>
          </cell>
          <cell r="D9570">
            <v>6</v>
          </cell>
          <cell r="G9570">
            <v>3.2</v>
          </cell>
          <cell r="J9570">
            <v>25</v>
          </cell>
          <cell r="L9570" t="str">
            <v>RO</v>
          </cell>
        </row>
        <row r="9571">
          <cell r="A9571" t="str">
            <v>MSW</v>
          </cell>
          <cell r="D9571">
            <v>6</v>
          </cell>
          <cell r="G9571">
            <v>2.02</v>
          </cell>
          <cell r="J9571">
            <v>25</v>
          </cell>
          <cell r="L9571" t="str">
            <v>RO</v>
          </cell>
        </row>
        <row r="9572">
          <cell r="A9572" t="str">
            <v>MSW</v>
          </cell>
          <cell r="D9572">
            <v>6</v>
          </cell>
          <cell r="G9572">
            <v>1.85</v>
          </cell>
          <cell r="J9572">
            <v>25</v>
          </cell>
          <cell r="L9572" t="str">
            <v>RO</v>
          </cell>
        </row>
        <row r="9573">
          <cell r="A9573" t="str">
            <v>MSW</v>
          </cell>
          <cell r="D9573">
            <v>6</v>
          </cell>
          <cell r="G9573">
            <v>1.67</v>
          </cell>
          <cell r="J9573">
            <v>25</v>
          </cell>
          <cell r="L9573" t="str">
            <v>RO</v>
          </cell>
        </row>
        <row r="9574">
          <cell r="A9574" t="str">
            <v>MSW</v>
          </cell>
          <cell r="D9574">
            <v>7</v>
          </cell>
          <cell r="G9574">
            <v>1.64</v>
          </cell>
          <cell r="J9574">
            <v>25</v>
          </cell>
          <cell r="L9574" t="str">
            <v>RO</v>
          </cell>
        </row>
        <row r="9575">
          <cell r="A9575" t="str">
            <v>MSW</v>
          </cell>
          <cell r="D9575">
            <v>7</v>
          </cell>
          <cell r="G9575">
            <v>2.62</v>
          </cell>
          <cell r="J9575">
            <v>25</v>
          </cell>
          <cell r="L9575" t="str">
            <v>RO</v>
          </cell>
        </row>
        <row r="9576">
          <cell r="A9576" t="str">
            <v>MSW</v>
          </cell>
          <cell r="D9576">
            <v>7</v>
          </cell>
          <cell r="G9576">
            <v>2.4300000000000002</v>
          </cell>
          <cell r="J9576">
            <v>25</v>
          </cell>
          <cell r="L9576" t="str">
            <v>RO</v>
          </cell>
        </row>
        <row r="9577">
          <cell r="A9577" t="str">
            <v>MSW</v>
          </cell>
          <cell r="D9577">
            <v>7</v>
          </cell>
          <cell r="G9577">
            <v>1.83</v>
          </cell>
          <cell r="J9577">
            <v>25</v>
          </cell>
          <cell r="L9577" t="str">
            <v>RO</v>
          </cell>
        </row>
        <row r="9578">
          <cell r="A9578" t="str">
            <v>MSW</v>
          </cell>
          <cell r="D9578">
            <v>7</v>
          </cell>
          <cell r="G9578">
            <v>2.39</v>
          </cell>
          <cell r="J9578">
            <v>25</v>
          </cell>
          <cell r="L9578" t="str">
            <v>RO</v>
          </cell>
        </row>
        <row r="9579">
          <cell r="A9579" t="str">
            <v>MSW</v>
          </cell>
          <cell r="D9579">
            <v>7</v>
          </cell>
          <cell r="G9579">
            <v>2.2200000000000002</v>
          </cell>
          <cell r="J9579">
            <v>25</v>
          </cell>
          <cell r="L9579" t="str">
            <v>RO</v>
          </cell>
        </row>
        <row r="9580">
          <cell r="A9580" t="str">
            <v>MSW</v>
          </cell>
          <cell r="D9580">
            <v>7</v>
          </cell>
          <cell r="G9580">
            <v>2.2799999999999998</v>
          </cell>
          <cell r="J9580">
            <v>25</v>
          </cell>
          <cell r="L9580" t="str">
            <v>RO</v>
          </cell>
        </row>
        <row r="9581">
          <cell r="A9581" t="str">
            <v>MSW</v>
          </cell>
          <cell r="D9581">
            <v>7</v>
          </cell>
          <cell r="G9581">
            <v>1.85</v>
          </cell>
          <cell r="J9581">
            <v>25</v>
          </cell>
          <cell r="L9581" t="str">
            <v>RO</v>
          </cell>
        </row>
        <row r="9582">
          <cell r="A9582" t="str">
            <v>MSW</v>
          </cell>
          <cell r="D9582">
            <v>8</v>
          </cell>
          <cell r="G9582">
            <v>2.09</v>
          </cell>
          <cell r="J9582">
            <v>25</v>
          </cell>
          <cell r="L9582" t="str">
            <v>RO</v>
          </cell>
        </row>
        <row r="9583">
          <cell r="A9583" t="str">
            <v>MSW</v>
          </cell>
          <cell r="D9583">
            <v>8</v>
          </cell>
          <cell r="G9583">
            <v>1.59</v>
          </cell>
          <cell r="J9583">
            <v>25</v>
          </cell>
          <cell r="L9583" t="str">
            <v>RO</v>
          </cell>
        </row>
        <row r="9584">
          <cell r="A9584" t="str">
            <v>MSW</v>
          </cell>
          <cell r="D9584">
            <v>8</v>
          </cell>
          <cell r="G9584">
            <v>2.0699999999999998</v>
          </cell>
          <cell r="J9584">
            <v>25</v>
          </cell>
          <cell r="L9584" t="str">
            <v>RO</v>
          </cell>
        </row>
        <row r="9585">
          <cell r="A9585" t="str">
            <v>MSW</v>
          </cell>
          <cell r="D9585">
            <v>8</v>
          </cell>
          <cell r="G9585">
            <v>2.92</v>
          </cell>
          <cell r="J9585">
            <v>25</v>
          </cell>
          <cell r="L9585" t="str">
            <v>RO</v>
          </cell>
        </row>
        <row r="9586">
          <cell r="A9586" t="str">
            <v>MSW</v>
          </cell>
          <cell r="D9586">
            <v>8</v>
          </cell>
          <cell r="G9586">
            <v>1.59</v>
          </cell>
          <cell r="J9586">
            <v>25</v>
          </cell>
          <cell r="L9586" t="str">
            <v>RO</v>
          </cell>
        </row>
        <row r="9587">
          <cell r="A9587" t="str">
            <v>MSW</v>
          </cell>
          <cell r="D9587">
            <v>8</v>
          </cell>
          <cell r="G9587">
            <v>1.63</v>
          </cell>
          <cell r="J9587">
            <v>25</v>
          </cell>
          <cell r="L9587" t="str">
            <v>RO</v>
          </cell>
        </row>
        <row r="9588">
          <cell r="A9588" t="str">
            <v>MSW</v>
          </cell>
          <cell r="D9588">
            <v>8</v>
          </cell>
          <cell r="G9588">
            <v>2.36</v>
          </cell>
          <cell r="J9588">
            <v>25</v>
          </cell>
          <cell r="L9588" t="str">
            <v>RO</v>
          </cell>
        </row>
        <row r="9589">
          <cell r="A9589" t="str">
            <v>MSW</v>
          </cell>
          <cell r="D9589">
            <v>8</v>
          </cell>
          <cell r="G9589">
            <v>1.69</v>
          </cell>
          <cell r="J9589">
            <v>25</v>
          </cell>
          <cell r="L9589" t="str">
            <v>RO</v>
          </cell>
        </row>
        <row r="9590">
          <cell r="A9590" t="str">
            <v>MSW</v>
          </cell>
          <cell r="D9590">
            <v>8</v>
          </cell>
          <cell r="G9590">
            <v>2.1800000000000002</v>
          </cell>
          <cell r="J9590">
            <v>25</v>
          </cell>
          <cell r="L9590" t="str">
            <v>RO</v>
          </cell>
        </row>
        <row r="9591">
          <cell r="A9591" t="str">
            <v>MSW</v>
          </cell>
          <cell r="D9591">
            <v>9</v>
          </cell>
          <cell r="G9591">
            <v>1.42</v>
          </cell>
          <cell r="J9591">
            <v>25</v>
          </cell>
          <cell r="L9591" t="str">
            <v>RO</v>
          </cell>
        </row>
        <row r="9592">
          <cell r="A9592" t="str">
            <v>MSW</v>
          </cell>
          <cell r="D9592">
            <v>9</v>
          </cell>
          <cell r="G9592">
            <v>1.33</v>
          </cell>
          <cell r="J9592">
            <v>25</v>
          </cell>
          <cell r="L9592" t="str">
            <v>RO</v>
          </cell>
        </row>
        <row r="9593">
          <cell r="A9593" t="str">
            <v>MSW</v>
          </cell>
          <cell r="D9593">
            <v>9</v>
          </cell>
          <cell r="G9593">
            <v>2.23</v>
          </cell>
          <cell r="J9593">
            <v>25</v>
          </cell>
          <cell r="L9593" t="str">
            <v>RO</v>
          </cell>
        </row>
        <row r="9594">
          <cell r="A9594" t="str">
            <v>MSW</v>
          </cell>
          <cell r="D9594">
            <v>9</v>
          </cell>
          <cell r="G9594">
            <v>1.88</v>
          </cell>
          <cell r="J9594">
            <v>25</v>
          </cell>
          <cell r="L9594" t="str">
            <v>RO</v>
          </cell>
        </row>
        <row r="9595">
          <cell r="A9595" t="str">
            <v>MSW</v>
          </cell>
          <cell r="D9595">
            <v>9</v>
          </cell>
          <cell r="G9595">
            <v>1.39</v>
          </cell>
          <cell r="J9595">
            <v>25</v>
          </cell>
          <cell r="L9595" t="str">
            <v>RO</v>
          </cell>
        </row>
        <row r="9596">
          <cell r="A9596" t="str">
            <v>MSW</v>
          </cell>
          <cell r="D9596">
            <v>9</v>
          </cell>
          <cell r="G9596">
            <v>1.97</v>
          </cell>
          <cell r="J9596">
            <v>25</v>
          </cell>
          <cell r="L9596" t="str">
            <v>RO</v>
          </cell>
        </row>
        <row r="9597">
          <cell r="A9597" t="str">
            <v>MSW</v>
          </cell>
          <cell r="D9597">
            <v>9</v>
          </cell>
          <cell r="G9597">
            <v>1.47</v>
          </cell>
          <cell r="J9597">
            <v>25</v>
          </cell>
          <cell r="L9597" t="str">
            <v>RO</v>
          </cell>
        </row>
        <row r="9598">
          <cell r="A9598" t="str">
            <v>MSW</v>
          </cell>
          <cell r="D9598">
            <v>9</v>
          </cell>
          <cell r="G9598">
            <v>1.94</v>
          </cell>
          <cell r="J9598">
            <v>25</v>
          </cell>
          <cell r="L9598" t="str">
            <v>RO</v>
          </cell>
        </row>
        <row r="9599">
          <cell r="A9599" t="str">
            <v>MSW</v>
          </cell>
          <cell r="D9599">
            <v>9</v>
          </cell>
          <cell r="G9599">
            <v>1.4</v>
          </cell>
          <cell r="J9599">
            <v>25</v>
          </cell>
          <cell r="L9599" t="str">
            <v>RO</v>
          </cell>
        </row>
        <row r="9600">
          <cell r="A9600" t="str">
            <v>MSW</v>
          </cell>
          <cell r="D9600">
            <v>10</v>
          </cell>
          <cell r="G9600">
            <v>3.68</v>
          </cell>
          <cell r="J9600">
            <v>25</v>
          </cell>
          <cell r="L9600" t="str">
            <v>RO</v>
          </cell>
        </row>
        <row r="9601">
          <cell r="A9601" t="str">
            <v>MSW</v>
          </cell>
          <cell r="D9601">
            <v>10</v>
          </cell>
          <cell r="G9601">
            <v>2.27</v>
          </cell>
          <cell r="J9601">
            <v>25</v>
          </cell>
          <cell r="L9601" t="str">
            <v>RO</v>
          </cell>
        </row>
        <row r="9602">
          <cell r="A9602" t="str">
            <v>MSW</v>
          </cell>
          <cell r="D9602">
            <v>10</v>
          </cell>
          <cell r="G9602">
            <v>1.63</v>
          </cell>
          <cell r="J9602">
            <v>25</v>
          </cell>
          <cell r="L9602" t="str">
            <v>RO</v>
          </cell>
        </row>
        <row r="9603">
          <cell r="A9603" t="str">
            <v>MSW</v>
          </cell>
          <cell r="D9603">
            <v>10</v>
          </cell>
          <cell r="G9603">
            <v>2.36</v>
          </cell>
          <cell r="J9603">
            <v>25</v>
          </cell>
          <cell r="L9603" t="str">
            <v>RO</v>
          </cell>
        </row>
        <row r="9604">
          <cell r="A9604" t="str">
            <v>MSW</v>
          </cell>
          <cell r="D9604">
            <v>10</v>
          </cell>
          <cell r="G9604">
            <v>1.69</v>
          </cell>
          <cell r="J9604">
            <v>25</v>
          </cell>
          <cell r="L9604" t="str">
            <v>RO</v>
          </cell>
        </row>
        <row r="9605">
          <cell r="A9605" t="str">
            <v>MSW</v>
          </cell>
          <cell r="D9605">
            <v>10</v>
          </cell>
          <cell r="G9605">
            <v>4.43</v>
          </cell>
          <cell r="J9605">
            <v>25</v>
          </cell>
          <cell r="L9605" t="str">
            <v>RO</v>
          </cell>
        </row>
        <row r="9606">
          <cell r="A9606" t="str">
            <v>MSW</v>
          </cell>
          <cell r="D9606">
            <v>10</v>
          </cell>
          <cell r="G9606">
            <v>2.34</v>
          </cell>
          <cell r="J9606">
            <v>25</v>
          </cell>
          <cell r="L9606" t="str">
            <v>RO</v>
          </cell>
        </row>
        <row r="9607">
          <cell r="A9607" t="str">
            <v>MSW</v>
          </cell>
          <cell r="D9607">
            <v>11</v>
          </cell>
          <cell r="G9607">
            <v>2.17</v>
          </cell>
          <cell r="J9607">
            <v>25</v>
          </cell>
          <cell r="L9607" t="str">
            <v>RO</v>
          </cell>
        </row>
        <row r="9608">
          <cell r="A9608" t="str">
            <v>MSW</v>
          </cell>
          <cell r="D9608">
            <v>11</v>
          </cell>
          <cell r="G9608">
            <v>2.84</v>
          </cell>
          <cell r="J9608">
            <v>25</v>
          </cell>
          <cell r="L9608" t="str">
            <v>RO</v>
          </cell>
        </row>
        <row r="9609">
          <cell r="A9609" t="str">
            <v>MSW</v>
          </cell>
          <cell r="D9609">
            <v>11</v>
          </cell>
          <cell r="G9609">
            <v>1.93</v>
          </cell>
          <cell r="J9609">
            <v>25</v>
          </cell>
          <cell r="L9609" t="str">
            <v>RO</v>
          </cell>
        </row>
        <row r="9610">
          <cell r="A9610" t="str">
            <v>MSW</v>
          </cell>
          <cell r="D9610">
            <v>11</v>
          </cell>
          <cell r="G9610">
            <v>2.77</v>
          </cell>
          <cell r="J9610">
            <v>25</v>
          </cell>
          <cell r="L9610" t="str">
            <v>RO</v>
          </cell>
        </row>
        <row r="9611">
          <cell r="A9611" t="str">
            <v>MSW</v>
          </cell>
          <cell r="D9611">
            <v>11</v>
          </cell>
          <cell r="G9611">
            <v>2.65</v>
          </cell>
          <cell r="J9611">
            <v>25</v>
          </cell>
          <cell r="L9611" t="str">
            <v>RO</v>
          </cell>
        </row>
        <row r="9612">
          <cell r="A9612" t="str">
            <v>MSW</v>
          </cell>
          <cell r="D9612">
            <v>11</v>
          </cell>
          <cell r="G9612">
            <v>2.65</v>
          </cell>
          <cell r="J9612">
            <v>25</v>
          </cell>
          <cell r="L9612" t="str">
            <v>RO</v>
          </cell>
        </row>
        <row r="9613">
          <cell r="A9613" t="str">
            <v>MSW</v>
          </cell>
          <cell r="D9613">
            <v>11</v>
          </cell>
          <cell r="G9613">
            <v>4.3600000000000003</v>
          </cell>
          <cell r="J9613">
            <v>25</v>
          </cell>
          <cell r="L9613" t="str">
            <v>RO</v>
          </cell>
        </row>
        <row r="9614">
          <cell r="A9614" t="str">
            <v>MSW</v>
          </cell>
          <cell r="D9614">
            <v>12</v>
          </cell>
          <cell r="G9614">
            <v>2.08</v>
          </cell>
          <cell r="J9614">
            <v>25</v>
          </cell>
          <cell r="L9614" t="str">
            <v>RO</v>
          </cell>
        </row>
        <row r="9615">
          <cell r="A9615" t="str">
            <v>MSW</v>
          </cell>
          <cell r="D9615">
            <v>12</v>
          </cell>
          <cell r="G9615">
            <v>2.75</v>
          </cell>
          <cell r="J9615">
            <v>25</v>
          </cell>
          <cell r="L9615" t="str">
            <v>RO</v>
          </cell>
        </row>
        <row r="9616">
          <cell r="A9616" t="str">
            <v>MSW</v>
          </cell>
          <cell r="D9616">
            <v>12</v>
          </cell>
          <cell r="G9616">
            <v>1.73</v>
          </cell>
          <cell r="J9616">
            <v>25</v>
          </cell>
          <cell r="L9616" t="str">
            <v>RO</v>
          </cell>
        </row>
        <row r="9617">
          <cell r="A9617" t="str">
            <v>MSW</v>
          </cell>
          <cell r="D9617">
            <v>12</v>
          </cell>
          <cell r="G9617">
            <v>2.84</v>
          </cell>
          <cell r="J9617">
            <v>25</v>
          </cell>
          <cell r="L9617" t="str">
            <v>RO</v>
          </cell>
        </row>
        <row r="9618">
          <cell r="A9618" t="str">
            <v>MSW</v>
          </cell>
          <cell r="D9618">
            <v>12</v>
          </cell>
          <cell r="G9618">
            <v>2.2400000000000002</v>
          </cell>
          <cell r="J9618">
            <v>25</v>
          </cell>
          <cell r="L9618" t="str">
            <v>RO</v>
          </cell>
        </row>
        <row r="9619">
          <cell r="A9619" t="str">
            <v>MSW</v>
          </cell>
          <cell r="D9619">
            <v>12</v>
          </cell>
          <cell r="G9619">
            <v>2.67</v>
          </cell>
          <cell r="J9619">
            <v>25</v>
          </cell>
          <cell r="L9619" t="str">
            <v>RO</v>
          </cell>
        </row>
        <row r="9620">
          <cell r="A9620" t="str">
            <v>MSW</v>
          </cell>
          <cell r="D9620">
            <v>12</v>
          </cell>
          <cell r="G9620">
            <v>1.35</v>
          </cell>
          <cell r="J9620">
            <v>25</v>
          </cell>
          <cell r="L9620" t="str">
            <v>RO</v>
          </cell>
        </row>
        <row r="9621">
          <cell r="A9621" t="str">
            <v>MSW</v>
          </cell>
          <cell r="D9621">
            <v>12</v>
          </cell>
          <cell r="G9621">
            <v>2.63</v>
          </cell>
          <cell r="J9621">
            <v>25</v>
          </cell>
          <cell r="L9621" t="str">
            <v>RO</v>
          </cell>
        </row>
        <row r="9622">
          <cell r="A9622" t="str">
            <v>MSW</v>
          </cell>
          <cell r="D9622">
            <v>12</v>
          </cell>
          <cell r="G9622">
            <v>2.1800000000000002</v>
          </cell>
          <cell r="J9622">
            <v>25</v>
          </cell>
          <cell r="L9622" t="str">
            <v>RO</v>
          </cell>
        </row>
        <row r="9623">
          <cell r="A9623" t="str">
            <v>RCY</v>
          </cell>
          <cell r="D9623">
            <v>5</v>
          </cell>
          <cell r="G9623">
            <v>1.26</v>
          </cell>
          <cell r="J9623" t="str">
            <v>7E</v>
          </cell>
          <cell r="L9623" t="str">
            <v>IR</v>
          </cell>
        </row>
        <row r="9624">
          <cell r="A9624" t="str">
            <v>RCY</v>
          </cell>
          <cell r="D9624">
            <v>5</v>
          </cell>
          <cell r="G9624">
            <v>0.96</v>
          </cell>
          <cell r="J9624">
            <v>72</v>
          </cell>
          <cell r="L9624" t="str">
            <v>IR</v>
          </cell>
        </row>
        <row r="9625">
          <cell r="A9625" t="str">
            <v>RCY</v>
          </cell>
          <cell r="D9625">
            <v>6</v>
          </cell>
          <cell r="G9625">
            <v>7.1</v>
          </cell>
          <cell r="J9625">
            <v>72</v>
          </cell>
          <cell r="L9625" t="str">
            <v>IR</v>
          </cell>
        </row>
        <row r="9626">
          <cell r="A9626" t="str">
            <v>RCY</v>
          </cell>
          <cell r="D9626">
            <v>8</v>
          </cell>
          <cell r="G9626">
            <v>3.1</v>
          </cell>
          <cell r="J9626">
            <v>72</v>
          </cell>
          <cell r="L9626" t="str">
            <v>IR</v>
          </cell>
        </row>
        <row r="9627">
          <cell r="A9627" t="str">
            <v>RCY</v>
          </cell>
          <cell r="D9627">
            <v>9</v>
          </cell>
          <cell r="G9627">
            <v>2.68</v>
          </cell>
          <cell r="J9627">
            <v>72</v>
          </cell>
          <cell r="L9627" t="str">
            <v>IR</v>
          </cell>
        </row>
        <row r="9628">
          <cell r="A9628" t="str">
            <v>RCY</v>
          </cell>
          <cell r="D9628">
            <v>10</v>
          </cell>
          <cell r="G9628">
            <v>2.82</v>
          </cell>
          <cell r="J9628">
            <v>72</v>
          </cell>
          <cell r="L9628" t="str">
            <v>IR</v>
          </cell>
        </row>
        <row r="9629">
          <cell r="A9629" t="str">
            <v>RCY</v>
          </cell>
          <cell r="D9629">
            <v>10</v>
          </cell>
          <cell r="G9629">
            <v>2.75</v>
          </cell>
          <cell r="J9629">
            <v>72</v>
          </cell>
          <cell r="L9629" t="str">
            <v>IR</v>
          </cell>
        </row>
        <row r="9630">
          <cell r="A9630" t="str">
            <v>RCY</v>
          </cell>
          <cell r="D9630">
            <v>8</v>
          </cell>
          <cell r="G9630">
            <v>8.5399999999999991</v>
          </cell>
          <cell r="J9630">
            <v>72</v>
          </cell>
          <cell r="L9630" t="str">
            <v>IR</v>
          </cell>
        </row>
        <row r="9631">
          <cell r="A9631" t="str">
            <v>RCY</v>
          </cell>
          <cell r="D9631">
            <v>10</v>
          </cell>
          <cell r="G9631">
            <v>3.73</v>
          </cell>
          <cell r="J9631">
            <v>72</v>
          </cell>
          <cell r="L9631" t="str">
            <v>IR</v>
          </cell>
        </row>
        <row r="9632">
          <cell r="A9632" t="str">
            <v>RCY</v>
          </cell>
          <cell r="D9632">
            <v>5</v>
          </cell>
          <cell r="G9632">
            <v>0.42</v>
          </cell>
          <cell r="J9632" t="str">
            <v>7B</v>
          </cell>
          <cell r="L9632" t="str">
            <v>IR</v>
          </cell>
        </row>
        <row r="9633">
          <cell r="A9633" t="str">
            <v>RCY</v>
          </cell>
          <cell r="D9633">
            <v>6</v>
          </cell>
          <cell r="G9633">
            <v>4.03</v>
          </cell>
          <cell r="J9633">
            <v>72</v>
          </cell>
          <cell r="L9633" t="str">
            <v>IR</v>
          </cell>
        </row>
        <row r="9634">
          <cell r="A9634" t="str">
            <v>RCY</v>
          </cell>
          <cell r="D9634">
            <v>8</v>
          </cell>
          <cell r="G9634">
            <v>1.57</v>
          </cell>
          <cell r="J9634">
            <v>72</v>
          </cell>
          <cell r="L9634" t="str">
            <v>IR</v>
          </cell>
        </row>
        <row r="9635">
          <cell r="A9635" t="str">
            <v>RCY</v>
          </cell>
          <cell r="D9635">
            <v>8</v>
          </cell>
          <cell r="G9635">
            <v>2.09</v>
          </cell>
          <cell r="J9635">
            <v>72</v>
          </cell>
          <cell r="L9635" t="str">
            <v>IR</v>
          </cell>
        </row>
        <row r="9636">
          <cell r="A9636" t="str">
            <v>RCY</v>
          </cell>
          <cell r="D9636">
            <v>8</v>
          </cell>
          <cell r="G9636">
            <v>2.91</v>
          </cell>
          <cell r="J9636">
            <v>72</v>
          </cell>
          <cell r="L9636" t="str">
            <v>IR</v>
          </cell>
        </row>
        <row r="9637">
          <cell r="A9637" t="str">
            <v>RCY</v>
          </cell>
          <cell r="D9637">
            <v>8</v>
          </cell>
          <cell r="G9637">
            <v>2.38</v>
          </cell>
          <cell r="J9637">
            <v>72</v>
          </cell>
          <cell r="L9637" t="str">
            <v>IR</v>
          </cell>
        </row>
        <row r="9638">
          <cell r="A9638" t="str">
            <v>RCY</v>
          </cell>
          <cell r="D9638">
            <v>8</v>
          </cell>
          <cell r="G9638">
            <v>2.2999999999999998</v>
          </cell>
          <cell r="J9638">
            <v>72</v>
          </cell>
          <cell r="L9638" t="str">
            <v>IR</v>
          </cell>
        </row>
        <row r="9639">
          <cell r="A9639" t="str">
            <v>RCY</v>
          </cell>
          <cell r="D9639">
            <v>9</v>
          </cell>
          <cell r="G9639">
            <v>1.71</v>
          </cell>
          <cell r="J9639">
            <v>72</v>
          </cell>
          <cell r="L9639" t="str">
            <v>IR</v>
          </cell>
        </row>
        <row r="9640">
          <cell r="A9640" t="str">
            <v>RCY</v>
          </cell>
          <cell r="D9640">
            <v>9</v>
          </cell>
          <cell r="G9640">
            <v>3.13</v>
          </cell>
          <cell r="J9640">
            <v>72</v>
          </cell>
          <cell r="L9640" t="str">
            <v>IR</v>
          </cell>
        </row>
        <row r="9641">
          <cell r="A9641" t="str">
            <v>RCY</v>
          </cell>
          <cell r="D9641">
            <v>9</v>
          </cell>
          <cell r="G9641">
            <v>2.4300000000000002</v>
          </cell>
          <cell r="J9641">
            <v>72</v>
          </cell>
          <cell r="L9641" t="str">
            <v>IR</v>
          </cell>
        </row>
        <row r="9642">
          <cell r="A9642" t="str">
            <v>RCY</v>
          </cell>
          <cell r="D9642">
            <v>9</v>
          </cell>
          <cell r="G9642">
            <v>1.83</v>
          </cell>
          <cell r="J9642">
            <v>72</v>
          </cell>
          <cell r="L9642" t="str">
            <v>IR</v>
          </cell>
        </row>
        <row r="9643">
          <cell r="A9643" t="str">
            <v>RCY</v>
          </cell>
          <cell r="D9643">
            <v>10</v>
          </cell>
          <cell r="G9643">
            <v>2.78</v>
          </cell>
          <cell r="J9643">
            <v>72</v>
          </cell>
          <cell r="L9643" t="str">
            <v>IR</v>
          </cell>
        </row>
        <row r="9644">
          <cell r="A9644" t="str">
            <v>RCY</v>
          </cell>
          <cell r="D9644">
            <v>10</v>
          </cell>
          <cell r="G9644">
            <v>2.4500000000000002</v>
          </cell>
          <cell r="J9644">
            <v>72</v>
          </cell>
          <cell r="L9644" t="str">
            <v>IR</v>
          </cell>
        </row>
        <row r="9645">
          <cell r="A9645" t="str">
            <v>RCY</v>
          </cell>
          <cell r="D9645">
            <v>10</v>
          </cell>
          <cell r="G9645">
            <v>2.31</v>
          </cell>
          <cell r="J9645">
            <v>72</v>
          </cell>
          <cell r="L9645" t="str">
            <v>IR</v>
          </cell>
        </row>
        <row r="9646">
          <cell r="A9646" t="str">
            <v>RCY</v>
          </cell>
          <cell r="D9646">
            <v>10</v>
          </cell>
          <cell r="G9646">
            <v>1.84</v>
          </cell>
          <cell r="J9646">
            <v>72</v>
          </cell>
          <cell r="L9646" t="str">
            <v>IR</v>
          </cell>
        </row>
        <row r="9647">
          <cell r="A9647" t="str">
            <v>RCY</v>
          </cell>
          <cell r="D9647">
            <v>10</v>
          </cell>
          <cell r="G9647">
            <v>2.0699999999999998</v>
          </cell>
          <cell r="J9647">
            <v>72</v>
          </cell>
          <cell r="L9647" t="str">
            <v>IR</v>
          </cell>
        </row>
        <row r="9648">
          <cell r="A9648" t="str">
            <v>RCY</v>
          </cell>
          <cell r="D9648">
            <v>11</v>
          </cell>
          <cell r="G9648">
            <v>1.94</v>
          </cell>
          <cell r="J9648">
            <v>72</v>
          </cell>
          <cell r="L9648" t="str">
            <v>IR</v>
          </cell>
        </row>
        <row r="9649">
          <cell r="A9649" t="str">
            <v>RCY</v>
          </cell>
          <cell r="D9649">
            <v>11</v>
          </cell>
          <cell r="G9649">
            <v>1.87</v>
          </cell>
          <cell r="J9649">
            <v>72</v>
          </cell>
          <cell r="L9649" t="str">
            <v>IR</v>
          </cell>
        </row>
        <row r="9650">
          <cell r="A9650" t="str">
            <v>RCY</v>
          </cell>
          <cell r="D9650">
            <v>11</v>
          </cell>
          <cell r="G9650">
            <v>1.47</v>
          </cell>
          <cell r="J9650">
            <v>72</v>
          </cell>
          <cell r="L9650" t="str">
            <v>IR</v>
          </cell>
        </row>
        <row r="9651">
          <cell r="A9651" t="str">
            <v>RCY</v>
          </cell>
          <cell r="D9651">
            <v>11</v>
          </cell>
          <cell r="G9651">
            <v>1.82</v>
          </cell>
          <cell r="J9651">
            <v>72</v>
          </cell>
          <cell r="L9651" t="str">
            <v>IR</v>
          </cell>
        </row>
        <row r="9652">
          <cell r="A9652" t="str">
            <v>RCY</v>
          </cell>
          <cell r="D9652">
            <v>12</v>
          </cell>
          <cell r="G9652">
            <v>1.77</v>
          </cell>
          <cell r="J9652">
            <v>72</v>
          </cell>
          <cell r="L9652" t="str">
            <v>IR</v>
          </cell>
        </row>
        <row r="9653">
          <cell r="A9653" t="str">
            <v>RCY</v>
          </cell>
          <cell r="D9653">
            <v>12</v>
          </cell>
          <cell r="G9653">
            <v>1.38</v>
          </cell>
          <cell r="J9653">
            <v>72</v>
          </cell>
          <cell r="L9653" t="str">
            <v>IR</v>
          </cell>
        </row>
        <row r="9654">
          <cell r="A9654" t="str">
            <v>RCY</v>
          </cell>
          <cell r="D9654">
            <v>12</v>
          </cell>
          <cell r="G9654">
            <v>1.1000000000000001</v>
          </cell>
          <cell r="J9654">
            <v>72</v>
          </cell>
          <cell r="L9654" t="str">
            <v>IR</v>
          </cell>
        </row>
        <row r="9655">
          <cell r="A9655" t="str">
            <v>RCY</v>
          </cell>
          <cell r="D9655">
            <v>5</v>
          </cell>
          <cell r="G9655">
            <v>1.49</v>
          </cell>
          <cell r="J9655" t="str">
            <v>7B</v>
          </cell>
          <cell r="L9655" t="str">
            <v>IR</v>
          </cell>
        </row>
        <row r="9656">
          <cell r="A9656" t="str">
            <v>RCY</v>
          </cell>
          <cell r="D9656">
            <v>6</v>
          </cell>
          <cell r="G9656">
            <v>1.91</v>
          </cell>
          <cell r="J9656" t="str">
            <v>7B</v>
          </cell>
          <cell r="L9656" t="str">
            <v>IR</v>
          </cell>
        </row>
        <row r="9657">
          <cell r="A9657" t="str">
            <v>RCY</v>
          </cell>
          <cell r="D9657">
            <v>6</v>
          </cell>
          <cell r="G9657">
            <v>1.52</v>
          </cell>
          <cell r="J9657" t="str">
            <v>7B</v>
          </cell>
          <cell r="L9657" t="str">
            <v>IR</v>
          </cell>
        </row>
        <row r="9658">
          <cell r="A9658" t="str">
            <v>RCY</v>
          </cell>
          <cell r="D9658">
            <v>7</v>
          </cell>
          <cell r="G9658">
            <v>3.67</v>
          </cell>
          <cell r="J9658" t="str">
            <v>7B</v>
          </cell>
          <cell r="L9658" t="str">
            <v>IR</v>
          </cell>
        </row>
        <row r="9659">
          <cell r="A9659" t="str">
            <v>RCY</v>
          </cell>
          <cell r="D9659">
            <v>7</v>
          </cell>
          <cell r="G9659">
            <v>2.79</v>
          </cell>
          <cell r="J9659" t="str">
            <v>7B</v>
          </cell>
          <cell r="L9659" t="str">
            <v>IR</v>
          </cell>
        </row>
        <row r="9660">
          <cell r="A9660" t="str">
            <v>RCY</v>
          </cell>
          <cell r="D9660">
            <v>8</v>
          </cell>
          <cell r="G9660">
            <v>5.17</v>
          </cell>
          <cell r="J9660" t="str">
            <v>7B</v>
          </cell>
          <cell r="L9660" t="str">
            <v>IR</v>
          </cell>
        </row>
        <row r="9661">
          <cell r="A9661" t="str">
            <v>RCY</v>
          </cell>
          <cell r="D9661">
            <v>8</v>
          </cell>
          <cell r="G9661">
            <v>4.67</v>
          </cell>
          <cell r="J9661" t="str">
            <v>7B</v>
          </cell>
          <cell r="L9661" t="str">
            <v>IR</v>
          </cell>
        </row>
        <row r="9662">
          <cell r="A9662" t="str">
            <v>RCY</v>
          </cell>
          <cell r="D9662">
            <v>8</v>
          </cell>
          <cell r="G9662">
            <v>2.59</v>
          </cell>
          <cell r="J9662" t="str">
            <v>7B</v>
          </cell>
          <cell r="L9662" t="str">
            <v>IR</v>
          </cell>
        </row>
        <row r="9663">
          <cell r="A9663" t="str">
            <v>RCY</v>
          </cell>
          <cell r="D9663">
            <v>8</v>
          </cell>
          <cell r="G9663">
            <v>3.24</v>
          </cell>
          <cell r="J9663" t="str">
            <v>7B</v>
          </cell>
          <cell r="L9663" t="str">
            <v>IR</v>
          </cell>
        </row>
        <row r="9664">
          <cell r="A9664" t="str">
            <v>RCY</v>
          </cell>
          <cell r="D9664">
            <v>9</v>
          </cell>
          <cell r="G9664">
            <v>4.2</v>
          </cell>
          <cell r="J9664" t="str">
            <v>7B</v>
          </cell>
          <cell r="L9664" t="str">
            <v>IR</v>
          </cell>
        </row>
        <row r="9665">
          <cell r="A9665" t="str">
            <v>RCY</v>
          </cell>
          <cell r="D9665">
            <v>5</v>
          </cell>
          <cell r="G9665">
            <v>3.58</v>
          </cell>
          <cell r="J9665" t="str">
            <v>7B</v>
          </cell>
          <cell r="L9665" t="str">
            <v>IR</v>
          </cell>
        </row>
        <row r="9666">
          <cell r="A9666" t="str">
            <v>RCY</v>
          </cell>
          <cell r="D9666">
            <v>6</v>
          </cell>
          <cell r="G9666">
            <v>2.87</v>
          </cell>
          <cell r="J9666" t="str">
            <v>7B</v>
          </cell>
          <cell r="L9666" t="str">
            <v>IR</v>
          </cell>
        </row>
        <row r="9667">
          <cell r="A9667" t="str">
            <v>RCY</v>
          </cell>
          <cell r="D9667">
            <v>6</v>
          </cell>
          <cell r="G9667">
            <v>1.71</v>
          </cell>
          <cell r="J9667" t="str">
            <v>7B</v>
          </cell>
          <cell r="L9667" t="str">
            <v>IR</v>
          </cell>
        </row>
        <row r="9668">
          <cell r="A9668" t="str">
            <v>RCY</v>
          </cell>
          <cell r="D9668">
            <v>6</v>
          </cell>
          <cell r="G9668">
            <v>2.06</v>
          </cell>
          <cell r="J9668" t="str">
            <v>7B</v>
          </cell>
          <cell r="L9668" t="str">
            <v>IR</v>
          </cell>
        </row>
        <row r="9669">
          <cell r="A9669" t="str">
            <v>RCY</v>
          </cell>
          <cell r="D9669">
            <v>7</v>
          </cell>
          <cell r="G9669">
            <v>2.88</v>
          </cell>
          <cell r="J9669" t="str">
            <v>7B</v>
          </cell>
          <cell r="L9669" t="str">
            <v>IR</v>
          </cell>
        </row>
        <row r="9670">
          <cell r="A9670" t="str">
            <v>RCY</v>
          </cell>
          <cell r="D9670">
            <v>7</v>
          </cell>
          <cell r="G9670">
            <v>2.71</v>
          </cell>
          <cell r="J9670" t="str">
            <v>7B</v>
          </cell>
          <cell r="L9670" t="str">
            <v>IR</v>
          </cell>
        </row>
        <row r="9671">
          <cell r="A9671" t="str">
            <v>RCY</v>
          </cell>
          <cell r="D9671">
            <v>8</v>
          </cell>
          <cell r="G9671">
            <v>3.48</v>
          </cell>
          <cell r="J9671" t="str">
            <v>7B</v>
          </cell>
          <cell r="L9671" t="str">
            <v>IR</v>
          </cell>
        </row>
        <row r="9672">
          <cell r="A9672" t="str">
            <v>RCY</v>
          </cell>
          <cell r="D9672">
            <v>8</v>
          </cell>
          <cell r="G9672">
            <v>3.26</v>
          </cell>
          <cell r="J9672" t="str">
            <v>7B</v>
          </cell>
          <cell r="L9672" t="str">
            <v>IR</v>
          </cell>
        </row>
        <row r="9673">
          <cell r="A9673" t="str">
            <v>RCY</v>
          </cell>
          <cell r="D9673">
            <v>8</v>
          </cell>
          <cell r="G9673">
            <v>0.59</v>
          </cell>
          <cell r="J9673" t="str">
            <v>7B</v>
          </cell>
          <cell r="L9673" t="str">
            <v>IR</v>
          </cell>
        </row>
        <row r="9674">
          <cell r="A9674" t="str">
            <v>RCY</v>
          </cell>
          <cell r="D9674">
            <v>9</v>
          </cell>
          <cell r="G9674">
            <v>4.01</v>
          </cell>
          <cell r="J9674" t="str">
            <v>7B</v>
          </cell>
          <cell r="L9674" t="str">
            <v>IR</v>
          </cell>
        </row>
        <row r="9675">
          <cell r="A9675" t="str">
            <v>RCY</v>
          </cell>
          <cell r="D9675">
            <v>6</v>
          </cell>
          <cell r="G9675">
            <v>4.62</v>
          </cell>
          <cell r="J9675" t="str">
            <v>7B</v>
          </cell>
          <cell r="L9675" t="str">
            <v>IR</v>
          </cell>
        </row>
        <row r="9676">
          <cell r="A9676" t="str">
            <v>RCY</v>
          </cell>
          <cell r="D9676">
            <v>7</v>
          </cell>
          <cell r="G9676">
            <v>1.1499999999999999</v>
          </cell>
          <cell r="J9676" t="str">
            <v>7B</v>
          </cell>
          <cell r="L9676" t="str">
            <v>IR</v>
          </cell>
        </row>
        <row r="9677">
          <cell r="A9677" t="str">
            <v>RCY</v>
          </cell>
          <cell r="D9677">
            <v>8</v>
          </cell>
          <cell r="G9677">
            <v>14.34</v>
          </cell>
          <cell r="J9677" t="str">
            <v>7B</v>
          </cell>
          <cell r="L9677" t="str">
            <v>IR</v>
          </cell>
        </row>
        <row r="9678">
          <cell r="A9678" t="str">
            <v>MSW</v>
          </cell>
          <cell r="D9678">
            <v>6</v>
          </cell>
          <cell r="G9678">
            <v>1.68</v>
          </cell>
          <cell r="J9678">
            <v>25</v>
          </cell>
          <cell r="L9678" t="str">
            <v>RO</v>
          </cell>
        </row>
        <row r="9679">
          <cell r="A9679" t="str">
            <v>MSW</v>
          </cell>
          <cell r="D9679">
            <v>6</v>
          </cell>
          <cell r="G9679">
            <v>2.12</v>
          </cell>
          <cell r="J9679">
            <v>25</v>
          </cell>
          <cell r="L9679" t="str">
            <v>RO</v>
          </cell>
        </row>
        <row r="9680">
          <cell r="A9680" t="str">
            <v>RCY</v>
          </cell>
          <cell r="D9680">
            <v>6</v>
          </cell>
          <cell r="G9680">
            <v>2.97</v>
          </cell>
          <cell r="J9680" t="str">
            <v>7B</v>
          </cell>
          <cell r="L9680" t="str">
            <v>IR</v>
          </cell>
        </row>
        <row r="9681">
          <cell r="A9681" t="str">
            <v>RCY</v>
          </cell>
          <cell r="D9681">
            <v>6</v>
          </cell>
          <cell r="G9681">
            <v>2.86</v>
          </cell>
          <cell r="J9681" t="str">
            <v>7B</v>
          </cell>
          <cell r="L9681" t="str">
            <v>IR</v>
          </cell>
        </row>
        <row r="9682">
          <cell r="A9682" t="str">
            <v>RCY</v>
          </cell>
          <cell r="D9682">
            <v>6</v>
          </cell>
          <cell r="G9682">
            <v>1.85</v>
          </cell>
          <cell r="J9682" t="str">
            <v>7B</v>
          </cell>
          <cell r="L9682" t="str">
            <v>IR</v>
          </cell>
        </row>
        <row r="9683">
          <cell r="A9683" t="str">
            <v>RCY</v>
          </cell>
          <cell r="D9683">
            <v>7</v>
          </cell>
          <cell r="G9683">
            <v>3.2</v>
          </cell>
          <cell r="J9683" t="str">
            <v>7B</v>
          </cell>
          <cell r="L9683" t="str">
            <v>IR</v>
          </cell>
        </row>
        <row r="9684">
          <cell r="A9684" t="str">
            <v>RCY</v>
          </cell>
          <cell r="D9684">
            <v>7</v>
          </cell>
          <cell r="G9684">
            <v>2.1</v>
          </cell>
          <cell r="J9684" t="str">
            <v>7B</v>
          </cell>
          <cell r="L9684" t="str">
            <v>IR</v>
          </cell>
        </row>
        <row r="9685">
          <cell r="A9685" t="str">
            <v>RCY</v>
          </cell>
          <cell r="D9685">
            <v>6</v>
          </cell>
          <cell r="G9685">
            <v>2.29</v>
          </cell>
          <cell r="J9685" t="str">
            <v>7B</v>
          </cell>
          <cell r="L9685" t="str">
            <v>IR</v>
          </cell>
        </row>
        <row r="9686">
          <cell r="A9686" t="str">
            <v>RCY</v>
          </cell>
          <cell r="D9686">
            <v>6</v>
          </cell>
          <cell r="G9686">
            <v>2.2400000000000002</v>
          </cell>
          <cell r="J9686" t="str">
            <v>7B</v>
          </cell>
          <cell r="L9686" t="str">
            <v>IR</v>
          </cell>
        </row>
        <row r="9687">
          <cell r="A9687" t="str">
            <v>RCY</v>
          </cell>
          <cell r="D9687">
            <v>6</v>
          </cell>
          <cell r="G9687">
            <v>0.85</v>
          </cell>
          <cell r="J9687" t="str">
            <v>7B</v>
          </cell>
          <cell r="L9687" t="str">
            <v>IR</v>
          </cell>
        </row>
        <row r="9688">
          <cell r="A9688" t="str">
            <v>RCY</v>
          </cell>
          <cell r="D9688">
            <v>7</v>
          </cell>
          <cell r="G9688">
            <v>1.6</v>
          </cell>
          <cell r="J9688" t="str">
            <v>7B</v>
          </cell>
          <cell r="L9688" t="str">
            <v>IR</v>
          </cell>
        </row>
        <row r="9689">
          <cell r="A9689" t="str">
            <v>RCY</v>
          </cell>
          <cell r="D9689">
            <v>6</v>
          </cell>
          <cell r="G9689">
            <v>1.7</v>
          </cell>
          <cell r="J9689">
            <v>25</v>
          </cell>
          <cell r="L9689" t="str">
            <v>RO</v>
          </cell>
        </row>
        <row r="9690">
          <cell r="A9690" t="str">
            <v>MSW</v>
          </cell>
          <cell r="D9690">
            <v>7</v>
          </cell>
          <cell r="G9690">
            <v>1.27</v>
          </cell>
          <cell r="J9690">
            <v>25</v>
          </cell>
          <cell r="L9690" t="str">
            <v>RO</v>
          </cell>
        </row>
        <row r="9691">
          <cell r="A9691" t="str">
            <v>MSW</v>
          </cell>
          <cell r="D9691">
            <v>5</v>
          </cell>
          <cell r="G9691">
            <v>3.03</v>
          </cell>
          <cell r="J9691">
            <v>25</v>
          </cell>
          <cell r="L9691" t="str">
            <v>RO</v>
          </cell>
        </row>
        <row r="9692">
          <cell r="A9692" t="str">
            <v>MSW</v>
          </cell>
          <cell r="D9692">
            <v>6</v>
          </cell>
          <cell r="G9692">
            <v>6.06</v>
          </cell>
          <cell r="J9692">
            <v>25</v>
          </cell>
          <cell r="L9692" t="str">
            <v>RO</v>
          </cell>
        </row>
        <row r="9693">
          <cell r="A9693" t="str">
            <v>MSW</v>
          </cell>
          <cell r="D9693">
            <v>6</v>
          </cell>
          <cell r="G9693">
            <v>1.28</v>
          </cell>
          <cell r="J9693">
            <v>25</v>
          </cell>
          <cell r="L9693" t="str">
            <v>RO</v>
          </cell>
        </row>
        <row r="9694">
          <cell r="A9694" t="str">
            <v>MSW</v>
          </cell>
          <cell r="D9694">
            <v>6</v>
          </cell>
          <cell r="G9694">
            <v>3.06</v>
          </cell>
          <cell r="J9694">
            <v>25</v>
          </cell>
          <cell r="L9694" t="str">
            <v>RO</v>
          </cell>
        </row>
        <row r="9695">
          <cell r="A9695" t="str">
            <v>MSW</v>
          </cell>
          <cell r="D9695">
            <v>6</v>
          </cell>
          <cell r="G9695">
            <v>2.4300000000000002</v>
          </cell>
          <cell r="J9695">
            <v>25</v>
          </cell>
          <cell r="L9695" t="str">
            <v>RO</v>
          </cell>
        </row>
        <row r="9696">
          <cell r="A9696" t="str">
            <v>MSW</v>
          </cell>
          <cell r="D9696">
            <v>6</v>
          </cell>
          <cell r="G9696">
            <v>3.08</v>
          </cell>
          <cell r="J9696">
            <v>25</v>
          </cell>
          <cell r="L9696" t="str">
            <v>RO</v>
          </cell>
        </row>
        <row r="9697">
          <cell r="A9697" t="str">
            <v>MSW</v>
          </cell>
          <cell r="D9697">
            <v>6</v>
          </cell>
          <cell r="G9697">
            <v>2.34</v>
          </cell>
          <cell r="J9697">
            <v>25</v>
          </cell>
          <cell r="L9697" t="str">
            <v>RO</v>
          </cell>
        </row>
        <row r="9698">
          <cell r="A9698" t="str">
            <v>MSW</v>
          </cell>
          <cell r="D9698">
            <v>6</v>
          </cell>
          <cell r="G9698">
            <v>1.54</v>
          </cell>
          <cell r="J9698">
            <v>25</v>
          </cell>
          <cell r="L9698" t="str">
            <v>RO</v>
          </cell>
        </row>
        <row r="9699">
          <cell r="A9699" t="str">
            <v>MSW</v>
          </cell>
          <cell r="D9699">
            <v>6</v>
          </cell>
          <cell r="G9699">
            <v>4.51</v>
          </cell>
          <cell r="J9699">
            <v>25</v>
          </cell>
          <cell r="L9699" t="str">
            <v>RO</v>
          </cell>
        </row>
        <row r="9700">
          <cell r="A9700" t="str">
            <v>MSW</v>
          </cell>
          <cell r="D9700">
            <v>6</v>
          </cell>
          <cell r="G9700">
            <v>3.59</v>
          </cell>
          <cell r="J9700">
            <v>25</v>
          </cell>
          <cell r="L9700" t="str">
            <v>RO</v>
          </cell>
        </row>
        <row r="9701">
          <cell r="A9701" t="str">
            <v>MSW</v>
          </cell>
          <cell r="D9701">
            <v>6</v>
          </cell>
          <cell r="G9701">
            <v>5.34</v>
          </cell>
          <cell r="J9701">
            <v>25</v>
          </cell>
          <cell r="L9701" t="str">
            <v>RO</v>
          </cell>
        </row>
        <row r="9702">
          <cell r="A9702" t="str">
            <v>MSW</v>
          </cell>
          <cell r="D9702">
            <v>6</v>
          </cell>
          <cell r="G9702">
            <v>1.05</v>
          </cell>
          <cell r="J9702">
            <v>25</v>
          </cell>
          <cell r="L9702" t="str">
            <v>RO</v>
          </cell>
        </row>
        <row r="9703">
          <cell r="A9703" t="str">
            <v>MSW</v>
          </cell>
          <cell r="D9703">
            <v>6</v>
          </cell>
          <cell r="G9703">
            <v>2.4300000000000002</v>
          </cell>
          <cell r="J9703">
            <v>25</v>
          </cell>
          <cell r="L9703" t="str">
            <v>RO</v>
          </cell>
        </row>
        <row r="9704">
          <cell r="A9704" t="str">
            <v>MSW</v>
          </cell>
          <cell r="D9704">
            <v>6</v>
          </cell>
          <cell r="G9704">
            <v>1</v>
          </cell>
          <cell r="J9704">
            <v>25</v>
          </cell>
          <cell r="L9704" t="str">
            <v>RO</v>
          </cell>
        </row>
        <row r="9705">
          <cell r="A9705" t="str">
            <v>MSW</v>
          </cell>
          <cell r="D9705">
            <v>6</v>
          </cell>
          <cell r="G9705">
            <v>2.16</v>
          </cell>
          <cell r="J9705">
            <v>25</v>
          </cell>
          <cell r="L9705" t="str">
            <v>RO</v>
          </cell>
        </row>
        <row r="9706">
          <cell r="A9706" t="str">
            <v>MSW</v>
          </cell>
          <cell r="D9706">
            <v>6</v>
          </cell>
          <cell r="G9706">
            <v>1.45</v>
          </cell>
          <cell r="J9706">
            <v>25</v>
          </cell>
          <cell r="L9706" t="str">
            <v>RO</v>
          </cell>
        </row>
        <row r="9707">
          <cell r="A9707" t="str">
            <v>MSW</v>
          </cell>
          <cell r="D9707">
            <v>6</v>
          </cell>
          <cell r="G9707">
            <v>0.84</v>
          </cell>
          <cell r="J9707">
            <v>25</v>
          </cell>
          <cell r="L9707" t="str">
            <v>RO</v>
          </cell>
        </row>
        <row r="9708">
          <cell r="A9708" t="str">
            <v>MSW</v>
          </cell>
          <cell r="D9708">
            <v>6</v>
          </cell>
          <cell r="G9708">
            <v>1.1299999999999999</v>
          </cell>
          <cell r="J9708">
            <v>25</v>
          </cell>
          <cell r="L9708" t="str">
            <v>RO</v>
          </cell>
        </row>
        <row r="9709">
          <cell r="A9709" t="str">
            <v>MSW</v>
          </cell>
          <cell r="D9709">
            <v>6</v>
          </cell>
          <cell r="G9709">
            <v>1.34</v>
          </cell>
          <cell r="J9709">
            <v>25</v>
          </cell>
          <cell r="L9709" t="str">
            <v>RO</v>
          </cell>
        </row>
        <row r="9710">
          <cell r="A9710" t="str">
            <v>MSW</v>
          </cell>
          <cell r="D9710">
            <v>6</v>
          </cell>
          <cell r="G9710">
            <v>0.13</v>
          </cell>
          <cell r="J9710">
            <v>25</v>
          </cell>
          <cell r="L9710" t="str">
            <v>RO</v>
          </cell>
        </row>
        <row r="9711">
          <cell r="A9711" t="str">
            <v>MSW</v>
          </cell>
          <cell r="D9711">
            <v>6</v>
          </cell>
          <cell r="G9711">
            <v>1.75</v>
          </cell>
          <cell r="J9711">
            <v>25</v>
          </cell>
          <cell r="L9711" t="str">
            <v>RO</v>
          </cell>
        </row>
        <row r="9712">
          <cell r="A9712" t="str">
            <v>MSW</v>
          </cell>
          <cell r="D9712">
            <v>7</v>
          </cell>
          <cell r="G9712">
            <v>0.5</v>
          </cell>
          <cell r="J9712">
            <v>25</v>
          </cell>
          <cell r="L9712" t="str">
            <v>RO</v>
          </cell>
        </row>
        <row r="9713">
          <cell r="A9713" t="str">
            <v>MSW</v>
          </cell>
          <cell r="D9713">
            <v>7</v>
          </cell>
          <cell r="G9713">
            <v>2.1</v>
          </cell>
          <cell r="J9713">
            <v>25</v>
          </cell>
          <cell r="L9713" t="str">
            <v>RO</v>
          </cell>
        </row>
        <row r="9714">
          <cell r="A9714" t="str">
            <v>MSW</v>
          </cell>
          <cell r="D9714">
            <v>7</v>
          </cell>
          <cell r="G9714">
            <v>2.0099999999999998</v>
          </cell>
          <cell r="J9714">
            <v>25</v>
          </cell>
          <cell r="L9714" t="str">
            <v>RO</v>
          </cell>
        </row>
        <row r="9715">
          <cell r="A9715" t="str">
            <v>MSW</v>
          </cell>
          <cell r="D9715">
            <v>7</v>
          </cell>
          <cell r="G9715">
            <v>1.1499999999999999</v>
          </cell>
          <cell r="J9715">
            <v>25</v>
          </cell>
          <cell r="L9715" t="str">
            <v>RO</v>
          </cell>
        </row>
        <row r="9716">
          <cell r="A9716" t="str">
            <v>MSW</v>
          </cell>
          <cell r="D9716">
            <v>7</v>
          </cell>
          <cell r="G9716">
            <v>1.22</v>
          </cell>
          <cell r="J9716">
            <v>25</v>
          </cell>
          <cell r="L9716" t="str">
            <v>RO</v>
          </cell>
        </row>
        <row r="9717">
          <cell r="A9717" t="str">
            <v>MSW</v>
          </cell>
          <cell r="D9717">
            <v>7</v>
          </cell>
          <cell r="G9717">
            <v>2.89</v>
          </cell>
          <cell r="J9717">
            <v>25</v>
          </cell>
          <cell r="L9717" t="str">
            <v>RO</v>
          </cell>
        </row>
        <row r="9718">
          <cell r="A9718" t="str">
            <v>MSW</v>
          </cell>
          <cell r="D9718">
            <v>7</v>
          </cell>
          <cell r="G9718">
            <v>1.2</v>
          </cell>
          <cell r="J9718">
            <v>25</v>
          </cell>
          <cell r="L9718" t="str">
            <v>RO</v>
          </cell>
        </row>
        <row r="9719">
          <cell r="A9719" t="str">
            <v>MSW</v>
          </cell>
          <cell r="D9719">
            <v>7</v>
          </cell>
          <cell r="G9719">
            <v>0.85</v>
          </cell>
          <cell r="J9719">
            <v>25</v>
          </cell>
          <cell r="L9719" t="str">
            <v>RO</v>
          </cell>
        </row>
        <row r="9720">
          <cell r="A9720" t="str">
            <v>MSW</v>
          </cell>
          <cell r="D9720">
            <v>7</v>
          </cell>
          <cell r="G9720">
            <v>1</v>
          </cell>
          <cell r="J9720">
            <v>25</v>
          </cell>
          <cell r="L9720" t="str">
            <v>RO</v>
          </cell>
        </row>
        <row r="9721">
          <cell r="A9721" t="str">
            <v>MSW</v>
          </cell>
          <cell r="D9721">
            <v>7</v>
          </cell>
          <cell r="G9721">
            <v>0.84</v>
          </cell>
          <cell r="J9721">
            <v>25</v>
          </cell>
          <cell r="L9721" t="str">
            <v>RO</v>
          </cell>
        </row>
        <row r="9722">
          <cell r="A9722" t="str">
            <v>MSW</v>
          </cell>
          <cell r="D9722">
            <v>7</v>
          </cell>
          <cell r="G9722">
            <v>0.62</v>
          </cell>
          <cell r="J9722">
            <v>25</v>
          </cell>
          <cell r="L9722" t="str">
            <v>RO</v>
          </cell>
        </row>
        <row r="9723">
          <cell r="A9723" t="str">
            <v>MSW</v>
          </cell>
          <cell r="D9723">
            <v>7</v>
          </cell>
          <cell r="G9723">
            <v>1.59</v>
          </cell>
          <cell r="J9723">
            <v>25</v>
          </cell>
          <cell r="L9723" t="str">
            <v>RO</v>
          </cell>
        </row>
        <row r="9724">
          <cell r="A9724" t="str">
            <v>MSW</v>
          </cell>
          <cell r="D9724">
            <v>7</v>
          </cell>
          <cell r="G9724">
            <v>1</v>
          </cell>
          <cell r="J9724">
            <v>25</v>
          </cell>
          <cell r="L9724" t="str">
            <v>RO</v>
          </cell>
        </row>
        <row r="9725">
          <cell r="A9725" t="str">
            <v>MSW</v>
          </cell>
          <cell r="D9725">
            <v>7</v>
          </cell>
          <cell r="G9725">
            <v>0.93</v>
          </cell>
          <cell r="J9725">
            <v>25</v>
          </cell>
          <cell r="L9725" t="str">
            <v>RO</v>
          </cell>
        </row>
        <row r="9726">
          <cell r="A9726" t="str">
            <v>MSW</v>
          </cell>
          <cell r="D9726">
            <v>7</v>
          </cell>
          <cell r="G9726">
            <v>0.28999999999999998</v>
          </cell>
          <cell r="J9726">
            <v>25</v>
          </cell>
          <cell r="L9726" t="str">
            <v>RO</v>
          </cell>
        </row>
        <row r="9727">
          <cell r="A9727" t="str">
            <v>MSW</v>
          </cell>
          <cell r="D9727">
            <v>7</v>
          </cell>
          <cell r="G9727">
            <v>1.8</v>
          </cell>
          <cell r="J9727">
            <v>25</v>
          </cell>
          <cell r="L9727" t="str">
            <v>RO</v>
          </cell>
        </row>
        <row r="9728">
          <cell r="A9728" t="str">
            <v>MSW</v>
          </cell>
          <cell r="D9728">
            <v>7</v>
          </cell>
          <cell r="G9728">
            <v>3.27</v>
          </cell>
          <cell r="J9728">
            <v>25</v>
          </cell>
          <cell r="L9728" t="str">
            <v>RO</v>
          </cell>
        </row>
        <row r="9729">
          <cell r="A9729" t="str">
            <v>MSW</v>
          </cell>
          <cell r="D9729">
            <v>7</v>
          </cell>
          <cell r="G9729">
            <v>1.53</v>
          </cell>
          <cell r="J9729">
            <v>25</v>
          </cell>
          <cell r="L9729" t="str">
            <v>RO</v>
          </cell>
        </row>
        <row r="9730">
          <cell r="A9730" t="str">
            <v>MSW</v>
          </cell>
          <cell r="D9730">
            <v>8</v>
          </cell>
          <cell r="G9730">
            <v>1.73</v>
          </cell>
          <cell r="J9730">
            <v>25</v>
          </cell>
          <cell r="L9730" t="str">
            <v>RO</v>
          </cell>
        </row>
        <row r="9731">
          <cell r="A9731" t="str">
            <v>MSW</v>
          </cell>
          <cell r="D9731">
            <v>8</v>
          </cell>
          <cell r="G9731">
            <v>1.5</v>
          </cell>
          <cell r="J9731">
            <v>25</v>
          </cell>
          <cell r="L9731" t="str">
            <v>RO</v>
          </cell>
        </row>
        <row r="9732">
          <cell r="A9732" t="str">
            <v>MSW</v>
          </cell>
          <cell r="D9732">
            <v>8</v>
          </cell>
          <cell r="G9732">
            <v>2.0099999999999998</v>
          </cell>
          <cell r="J9732">
            <v>25</v>
          </cell>
          <cell r="L9732" t="str">
            <v>RO</v>
          </cell>
        </row>
        <row r="9733">
          <cell r="A9733" t="str">
            <v>MSW</v>
          </cell>
          <cell r="D9733">
            <v>8</v>
          </cell>
          <cell r="G9733">
            <v>1.02</v>
          </cell>
          <cell r="J9733">
            <v>25</v>
          </cell>
          <cell r="L9733" t="str">
            <v>RO</v>
          </cell>
        </row>
        <row r="9734">
          <cell r="A9734" t="str">
            <v>MSW</v>
          </cell>
          <cell r="D9734">
            <v>8</v>
          </cell>
          <cell r="G9734">
            <v>1</v>
          </cell>
          <cell r="J9734">
            <v>25</v>
          </cell>
          <cell r="L9734" t="str">
            <v>RO</v>
          </cell>
        </row>
        <row r="9735">
          <cell r="A9735" t="str">
            <v>RCY</v>
          </cell>
          <cell r="D9735">
            <v>8</v>
          </cell>
          <cell r="G9735">
            <v>4</v>
          </cell>
          <cell r="J9735">
            <v>25</v>
          </cell>
          <cell r="L9735" t="str">
            <v>RO</v>
          </cell>
        </row>
        <row r="9736">
          <cell r="A9736" t="str">
            <v>MSW</v>
          </cell>
          <cell r="D9736">
            <v>8</v>
          </cell>
          <cell r="G9736">
            <v>1.1000000000000001</v>
          </cell>
          <cell r="J9736">
            <v>25</v>
          </cell>
          <cell r="L9736" t="str">
            <v>RO</v>
          </cell>
        </row>
        <row r="9737">
          <cell r="A9737" t="str">
            <v>MSW</v>
          </cell>
          <cell r="D9737">
            <v>9</v>
          </cell>
          <cell r="G9737">
            <v>3.08</v>
          </cell>
          <cell r="J9737">
            <v>25</v>
          </cell>
          <cell r="L9737" t="str">
            <v>RO</v>
          </cell>
        </row>
        <row r="9738">
          <cell r="A9738" t="str">
            <v>MSW</v>
          </cell>
          <cell r="D9738">
            <v>10</v>
          </cell>
          <cell r="G9738">
            <v>2.29</v>
          </cell>
          <cell r="J9738">
            <v>25</v>
          </cell>
          <cell r="L9738" t="str">
            <v>RO</v>
          </cell>
        </row>
        <row r="9739">
          <cell r="A9739" t="str">
            <v>MSW</v>
          </cell>
          <cell r="D9739">
            <v>11</v>
          </cell>
          <cell r="G9739">
            <v>2.59</v>
          </cell>
          <cell r="J9739">
            <v>25</v>
          </cell>
          <cell r="L9739" t="str">
            <v>RO</v>
          </cell>
        </row>
        <row r="9740">
          <cell r="A9740" t="str">
            <v>MSW</v>
          </cell>
          <cell r="D9740">
            <v>12</v>
          </cell>
          <cell r="G9740">
            <v>2.41</v>
          </cell>
          <cell r="J9740">
            <v>25</v>
          </cell>
          <cell r="L9740" t="str">
            <v>RO</v>
          </cell>
        </row>
        <row r="9741">
          <cell r="A9741" t="str">
            <v>MSW</v>
          </cell>
          <cell r="D9741">
            <v>12</v>
          </cell>
          <cell r="G9741">
            <v>2</v>
          </cell>
          <cell r="J9741">
            <v>25</v>
          </cell>
          <cell r="L9741" t="str">
            <v>RO</v>
          </cell>
        </row>
        <row r="9742">
          <cell r="A9742" t="str">
            <v>RCY</v>
          </cell>
          <cell r="D9742">
            <v>7</v>
          </cell>
          <cell r="G9742">
            <v>2.84</v>
          </cell>
          <cell r="J9742">
            <v>72</v>
          </cell>
          <cell r="L9742" t="str">
            <v>IR</v>
          </cell>
        </row>
        <row r="9743">
          <cell r="A9743" t="str">
            <v>RCY</v>
          </cell>
          <cell r="D9743">
            <v>6</v>
          </cell>
          <cell r="G9743">
            <v>1.71</v>
          </cell>
          <cell r="J9743" t="str">
            <v>7B</v>
          </cell>
          <cell r="L9743" t="str">
            <v>IR</v>
          </cell>
        </row>
        <row r="9744">
          <cell r="A9744" t="str">
            <v>RCY</v>
          </cell>
          <cell r="D9744">
            <v>6</v>
          </cell>
          <cell r="G9744">
            <v>0.46</v>
          </cell>
          <cell r="J9744" t="str">
            <v>7B</v>
          </cell>
          <cell r="L9744" t="str">
            <v>IR</v>
          </cell>
        </row>
        <row r="9745">
          <cell r="A9745" t="str">
            <v>RCY</v>
          </cell>
          <cell r="D9745">
            <v>8</v>
          </cell>
          <cell r="G9745">
            <v>9.18</v>
          </cell>
          <cell r="J9745">
            <v>72</v>
          </cell>
          <cell r="L9745" t="str">
            <v>IR</v>
          </cell>
        </row>
        <row r="9746">
          <cell r="A9746" t="str">
            <v>MSW</v>
          </cell>
          <cell r="D9746">
            <v>7</v>
          </cell>
          <cell r="G9746">
            <v>0.89</v>
          </cell>
          <cell r="J9746">
            <v>20</v>
          </cell>
          <cell r="L9746" t="str">
            <v>RO</v>
          </cell>
        </row>
        <row r="9747">
          <cell r="A9747" t="str">
            <v>MSW</v>
          </cell>
          <cell r="D9747">
            <v>9</v>
          </cell>
          <cell r="G9747">
            <v>2.6</v>
          </cell>
          <cell r="J9747">
            <v>20</v>
          </cell>
          <cell r="L9747" t="str">
            <v>RO</v>
          </cell>
        </row>
        <row r="9748">
          <cell r="A9748" t="str">
            <v>RCY</v>
          </cell>
          <cell r="D9748">
            <v>6</v>
          </cell>
          <cell r="G9748">
            <v>3.61</v>
          </cell>
          <cell r="J9748">
            <v>72</v>
          </cell>
          <cell r="L9748" t="str">
            <v>IR</v>
          </cell>
        </row>
        <row r="9749">
          <cell r="A9749" t="str">
            <v>RCY</v>
          </cell>
          <cell r="D9749">
            <v>8</v>
          </cell>
          <cell r="G9749">
            <v>4.96</v>
          </cell>
          <cell r="J9749">
            <v>72</v>
          </cell>
          <cell r="L9749" t="str">
            <v>IR</v>
          </cell>
        </row>
        <row r="9750">
          <cell r="A9750" t="str">
            <v>RCY</v>
          </cell>
          <cell r="D9750">
            <v>8</v>
          </cell>
          <cell r="G9750">
            <v>3.25</v>
          </cell>
          <cell r="J9750">
            <v>72</v>
          </cell>
          <cell r="L9750" t="str">
            <v>IR</v>
          </cell>
        </row>
        <row r="9751">
          <cell r="A9751" t="str">
            <v>RCY</v>
          </cell>
          <cell r="D9751">
            <v>8</v>
          </cell>
          <cell r="G9751">
            <v>3.03</v>
          </cell>
          <cell r="J9751">
            <v>72</v>
          </cell>
          <cell r="L9751" t="str">
            <v>IR</v>
          </cell>
        </row>
        <row r="9752">
          <cell r="A9752" t="str">
            <v>RCY</v>
          </cell>
          <cell r="D9752">
            <v>10</v>
          </cell>
          <cell r="G9752">
            <v>5.32</v>
          </cell>
          <cell r="J9752">
            <v>72</v>
          </cell>
          <cell r="L9752" t="str">
            <v>IR</v>
          </cell>
        </row>
        <row r="9753">
          <cell r="A9753" t="str">
            <v>RCY</v>
          </cell>
          <cell r="D9753">
            <v>7</v>
          </cell>
          <cell r="G9753">
            <v>4.2699999999999996</v>
          </cell>
          <cell r="J9753" t="str">
            <v>7C</v>
          </cell>
          <cell r="L9753" t="str">
            <v>IR</v>
          </cell>
        </row>
        <row r="9754">
          <cell r="A9754" t="str">
            <v>RCY</v>
          </cell>
          <cell r="D9754">
            <v>6</v>
          </cell>
          <cell r="G9754">
            <v>1.76</v>
          </cell>
          <cell r="J9754">
            <v>25</v>
          </cell>
          <cell r="L9754" t="str">
            <v>RO</v>
          </cell>
        </row>
        <row r="9755">
          <cell r="A9755" t="str">
            <v>RCY</v>
          </cell>
          <cell r="D9755">
            <v>6</v>
          </cell>
          <cell r="G9755">
            <v>1.22</v>
          </cell>
          <cell r="J9755" t="str">
            <v>7B</v>
          </cell>
          <cell r="L9755" t="str">
            <v>IR</v>
          </cell>
        </row>
        <row r="9756">
          <cell r="A9756" t="str">
            <v>RCY</v>
          </cell>
          <cell r="D9756">
            <v>6</v>
          </cell>
          <cell r="G9756">
            <v>1.82</v>
          </cell>
          <cell r="J9756" t="str">
            <v>7B</v>
          </cell>
          <cell r="L9756" t="str">
            <v>IR</v>
          </cell>
        </row>
        <row r="9757">
          <cell r="A9757" t="str">
            <v>RCY</v>
          </cell>
          <cell r="D9757">
            <v>6</v>
          </cell>
          <cell r="G9757">
            <v>1.1299999999999999</v>
          </cell>
          <cell r="J9757" t="str">
            <v>7B</v>
          </cell>
          <cell r="L9757" t="str">
            <v>IR</v>
          </cell>
        </row>
        <row r="9758">
          <cell r="A9758" t="str">
            <v>MSW</v>
          </cell>
          <cell r="D9758">
            <v>6</v>
          </cell>
          <cell r="G9758">
            <v>2.84</v>
          </cell>
          <cell r="J9758">
            <v>25</v>
          </cell>
          <cell r="L9758" t="str">
            <v>RO</v>
          </cell>
        </row>
        <row r="9759">
          <cell r="A9759" t="str">
            <v>RCY</v>
          </cell>
          <cell r="D9759">
            <v>9</v>
          </cell>
          <cell r="G9759">
            <v>4.22</v>
          </cell>
          <cell r="J9759" t="str">
            <v>7B</v>
          </cell>
          <cell r="L9759" t="str">
            <v>IR</v>
          </cell>
        </row>
        <row r="9760">
          <cell r="A9760" t="str">
            <v>RCY</v>
          </cell>
          <cell r="D9760">
            <v>9</v>
          </cell>
          <cell r="G9760">
            <v>3.06</v>
          </cell>
          <cell r="J9760" t="str">
            <v>7B</v>
          </cell>
          <cell r="L9760" t="str">
            <v>IR</v>
          </cell>
        </row>
        <row r="9761">
          <cell r="A9761" t="str">
            <v>RCY</v>
          </cell>
          <cell r="D9761">
            <v>10</v>
          </cell>
          <cell r="G9761">
            <v>1.6</v>
          </cell>
          <cell r="J9761" t="str">
            <v>7B</v>
          </cell>
          <cell r="L9761" t="str">
            <v>IR</v>
          </cell>
        </row>
        <row r="9762">
          <cell r="A9762" t="str">
            <v>RCY</v>
          </cell>
          <cell r="D9762">
            <v>10</v>
          </cell>
          <cell r="G9762">
            <v>2.76</v>
          </cell>
          <cell r="J9762" t="str">
            <v>7B</v>
          </cell>
          <cell r="L9762" t="str">
            <v>IR</v>
          </cell>
        </row>
        <row r="9763">
          <cell r="A9763" t="str">
            <v>RCY</v>
          </cell>
          <cell r="D9763">
            <v>11</v>
          </cell>
          <cell r="G9763">
            <v>2.94</v>
          </cell>
          <cell r="J9763" t="str">
            <v>7B</v>
          </cell>
          <cell r="L9763" t="str">
            <v>IR</v>
          </cell>
        </row>
        <row r="9764">
          <cell r="A9764" t="str">
            <v>RCY</v>
          </cell>
          <cell r="D9764">
            <v>11</v>
          </cell>
          <cell r="G9764">
            <v>2.68</v>
          </cell>
          <cell r="J9764" t="str">
            <v>7B</v>
          </cell>
          <cell r="L9764" t="str">
            <v>IR</v>
          </cell>
        </row>
        <row r="9765">
          <cell r="A9765" t="str">
            <v>RCY</v>
          </cell>
          <cell r="D9765">
            <v>12</v>
          </cell>
          <cell r="G9765">
            <v>0.76</v>
          </cell>
          <cell r="J9765" t="str">
            <v>7B</v>
          </cell>
          <cell r="L9765" t="str">
            <v>IR</v>
          </cell>
        </row>
        <row r="9766">
          <cell r="A9766" t="str">
            <v>RCY</v>
          </cell>
          <cell r="D9766">
            <v>6</v>
          </cell>
          <cell r="G9766">
            <v>2.69</v>
          </cell>
          <cell r="J9766">
            <v>72</v>
          </cell>
          <cell r="L9766" t="str">
            <v>IR</v>
          </cell>
        </row>
        <row r="9767">
          <cell r="A9767" t="str">
            <v>RCY</v>
          </cell>
          <cell r="D9767">
            <v>8</v>
          </cell>
          <cell r="G9767">
            <v>3.94</v>
          </cell>
          <cell r="J9767">
            <v>72</v>
          </cell>
          <cell r="L9767" t="str">
            <v>IR</v>
          </cell>
        </row>
        <row r="9768">
          <cell r="A9768" t="str">
            <v>RCY</v>
          </cell>
          <cell r="D9768">
            <v>9</v>
          </cell>
          <cell r="G9768">
            <v>3.41</v>
          </cell>
          <cell r="J9768">
            <v>72</v>
          </cell>
          <cell r="L9768" t="str">
            <v>IR</v>
          </cell>
        </row>
        <row r="9769">
          <cell r="A9769" t="str">
            <v>RCY</v>
          </cell>
          <cell r="D9769">
            <v>11</v>
          </cell>
          <cell r="G9769">
            <v>3.66</v>
          </cell>
          <cell r="J9769">
            <v>72</v>
          </cell>
          <cell r="L9769" t="str">
            <v>IR</v>
          </cell>
        </row>
        <row r="9770">
          <cell r="A9770" t="str">
            <v>RCY</v>
          </cell>
          <cell r="D9770">
            <v>11</v>
          </cell>
          <cell r="G9770">
            <v>3.79</v>
          </cell>
          <cell r="J9770">
            <v>72</v>
          </cell>
          <cell r="L9770" t="str">
            <v>IR</v>
          </cell>
        </row>
        <row r="9771">
          <cell r="A9771" t="str">
            <v>RCY</v>
          </cell>
          <cell r="D9771">
            <v>11</v>
          </cell>
          <cell r="G9771">
            <v>1.47</v>
          </cell>
          <cell r="J9771">
            <v>72</v>
          </cell>
          <cell r="L9771" t="str">
            <v>IR</v>
          </cell>
        </row>
        <row r="9772">
          <cell r="A9772" t="str">
            <v>RCY</v>
          </cell>
          <cell r="D9772">
            <v>7</v>
          </cell>
          <cell r="G9772">
            <v>4.71</v>
          </cell>
          <cell r="J9772">
            <v>72</v>
          </cell>
          <cell r="L9772" t="str">
            <v>IR</v>
          </cell>
        </row>
        <row r="9773">
          <cell r="A9773" t="str">
            <v>RCY</v>
          </cell>
          <cell r="D9773">
            <v>7</v>
          </cell>
          <cell r="G9773">
            <v>3.95</v>
          </cell>
          <cell r="J9773">
            <v>72</v>
          </cell>
          <cell r="L9773" t="str">
            <v>IR</v>
          </cell>
        </row>
        <row r="9774">
          <cell r="A9774" t="str">
            <v>RCY</v>
          </cell>
          <cell r="D9774">
            <v>10</v>
          </cell>
          <cell r="G9774">
            <v>2.1</v>
          </cell>
          <cell r="J9774">
            <v>72</v>
          </cell>
          <cell r="L9774" t="str">
            <v>IR</v>
          </cell>
        </row>
        <row r="9775">
          <cell r="A9775" t="str">
            <v>RCY</v>
          </cell>
          <cell r="D9775">
            <v>11</v>
          </cell>
          <cell r="G9775">
            <v>1.54</v>
          </cell>
          <cell r="J9775">
            <v>72</v>
          </cell>
          <cell r="L9775" t="str">
            <v>IR</v>
          </cell>
        </row>
        <row r="9776">
          <cell r="A9776" t="str">
            <v>MSW</v>
          </cell>
          <cell r="D9776">
            <v>7</v>
          </cell>
          <cell r="G9776">
            <v>0.47</v>
          </cell>
          <cell r="J9776">
            <v>25</v>
          </cell>
          <cell r="L9776" t="str">
            <v>RO</v>
          </cell>
        </row>
        <row r="9777">
          <cell r="A9777" t="str">
            <v>RCY</v>
          </cell>
          <cell r="D9777">
            <v>6</v>
          </cell>
          <cell r="G9777">
            <v>1.68</v>
          </cell>
          <cell r="J9777">
            <v>25</v>
          </cell>
          <cell r="L9777" t="str">
            <v>RO</v>
          </cell>
        </row>
        <row r="9778">
          <cell r="A9778" t="str">
            <v>RCY</v>
          </cell>
          <cell r="D9778">
            <v>6</v>
          </cell>
          <cell r="G9778">
            <v>1</v>
          </cell>
          <cell r="J9778" t="str">
            <v>7B</v>
          </cell>
          <cell r="L9778" t="str">
            <v>IR</v>
          </cell>
        </row>
        <row r="9779">
          <cell r="A9779" t="str">
            <v>RCY</v>
          </cell>
          <cell r="D9779">
            <v>6</v>
          </cell>
          <cell r="G9779">
            <v>1</v>
          </cell>
          <cell r="J9779" t="str">
            <v>7B</v>
          </cell>
          <cell r="L9779" t="str">
            <v>IR</v>
          </cell>
        </row>
        <row r="9780">
          <cell r="A9780" t="str">
            <v>RCY</v>
          </cell>
          <cell r="D9780">
            <v>6</v>
          </cell>
          <cell r="G9780">
            <v>2.0699999999999998</v>
          </cell>
          <cell r="J9780">
            <v>72</v>
          </cell>
          <cell r="L9780" t="str">
            <v>IR</v>
          </cell>
        </row>
        <row r="9781">
          <cell r="A9781" t="str">
            <v>RCY</v>
          </cell>
          <cell r="D9781">
            <v>6</v>
          </cell>
          <cell r="G9781">
            <v>2.85</v>
          </cell>
          <cell r="J9781" t="str">
            <v>7B</v>
          </cell>
          <cell r="L9781" t="str">
            <v>IR</v>
          </cell>
        </row>
        <row r="9782">
          <cell r="A9782" t="str">
            <v>RCY</v>
          </cell>
          <cell r="D9782">
            <v>7</v>
          </cell>
          <cell r="G9782">
            <v>5.31</v>
          </cell>
          <cell r="J9782" t="str">
            <v>7B</v>
          </cell>
          <cell r="L9782" t="str">
            <v>IR</v>
          </cell>
        </row>
        <row r="9783">
          <cell r="A9783" t="str">
            <v>RCY</v>
          </cell>
          <cell r="D9783">
            <v>7</v>
          </cell>
          <cell r="G9783">
            <v>7</v>
          </cell>
          <cell r="J9783" t="str">
            <v>7B</v>
          </cell>
          <cell r="L9783" t="str">
            <v>IR</v>
          </cell>
        </row>
        <row r="9784">
          <cell r="A9784" t="str">
            <v>RCY</v>
          </cell>
          <cell r="D9784">
            <v>8</v>
          </cell>
          <cell r="G9784">
            <v>5.95</v>
          </cell>
          <cell r="J9784" t="str">
            <v>7B</v>
          </cell>
          <cell r="L9784" t="str">
            <v>IR</v>
          </cell>
        </row>
        <row r="9785">
          <cell r="A9785" t="str">
            <v>RCY</v>
          </cell>
          <cell r="D9785">
            <v>8</v>
          </cell>
          <cell r="G9785">
            <v>3.4</v>
          </cell>
          <cell r="J9785" t="str">
            <v>7B</v>
          </cell>
          <cell r="L9785" t="str">
            <v>IR</v>
          </cell>
        </row>
        <row r="9786">
          <cell r="A9786" t="str">
            <v>RCY</v>
          </cell>
          <cell r="D9786">
            <v>9</v>
          </cell>
          <cell r="G9786">
            <v>11.48</v>
          </cell>
          <cell r="J9786" t="str">
            <v>7B</v>
          </cell>
          <cell r="L9786" t="str">
            <v>IR</v>
          </cell>
        </row>
        <row r="9787">
          <cell r="A9787" t="str">
            <v>RCY</v>
          </cell>
          <cell r="D9787">
            <v>9</v>
          </cell>
          <cell r="G9787">
            <v>1.23</v>
          </cell>
          <cell r="J9787" t="str">
            <v>7B</v>
          </cell>
          <cell r="L9787" t="str">
            <v>IR</v>
          </cell>
        </row>
        <row r="9788">
          <cell r="A9788" t="str">
            <v>RCY</v>
          </cell>
          <cell r="D9788">
            <v>11</v>
          </cell>
          <cell r="G9788">
            <v>1.1200000000000001</v>
          </cell>
          <cell r="J9788" t="str">
            <v>7B</v>
          </cell>
          <cell r="L9788" t="str">
            <v>IR</v>
          </cell>
        </row>
        <row r="9789">
          <cell r="A9789" t="str">
            <v>RCY</v>
          </cell>
          <cell r="D9789">
            <v>7</v>
          </cell>
          <cell r="G9789">
            <v>1.88</v>
          </cell>
          <cell r="J9789" t="str">
            <v>7B</v>
          </cell>
          <cell r="L9789" t="str">
            <v>IR</v>
          </cell>
        </row>
        <row r="9790">
          <cell r="A9790" t="str">
            <v>RCY</v>
          </cell>
          <cell r="D9790">
            <v>7</v>
          </cell>
          <cell r="G9790">
            <v>1.77</v>
          </cell>
          <cell r="J9790" t="str">
            <v>7B</v>
          </cell>
          <cell r="L9790" t="str">
            <v>IR</v>
          </cell>
        </row>
        <row r="9791">
          <cell r="A9791" t="str">
            <v>MSW</v>
          </cell>
          <cell r="D9791">
            <v>8</v>
          </cell>
          <cell r="G9791">
            <v>10.88</v>
          </cell>
          <cell r="J9791" t="str">
            <v>7B</v>
          </cell>
          <cell r="L9791" t="str">
            <v>IR</v>
          </cell>
        </row>
        <row r="9792">
          <cell r="A9792" t="str">
            <v>MSW</v>
          </cell>
          <cell r="D9792">
            <v>8</v>
          </cell>
          <cell r="G9792">
            <v>2.4500000000000002</v>
          </cell>
          <cell r="J9792" t="str">
            <v>7B</v>
          </cell>
          <cell r="L9792" t="str">
            <v>IR</v>
          </cell>
        </row>
        <row r="9793">
          <cell r="A9793" t="str">
            <v>RCY</v>
          </cell>
          <cell r="D9793">
            <v>8</v>
          </cell>
          <cell r="G9793">
            <v>1.31</v>
          </cell>
          <cell r="J9793" t="str">
            <v>7B</v>
          </cell>
          <cell r="L9793" t="str">
            <v>IR</v>
          </cell>
        </row>
        <row r="9794">
          <cell r="A9794" t="str">
            <v>RCY</v>
          </cell>
          <cell r="D9794">
            <v>8</v>
          </cell>
          <cell r="G9794">
            <v>0.94</v>
          </cell>
          <cell r="J9794" t="str">
            <v>7B</v>
          </cell>
          <cell r="L9794" t="str">
            <v>IR</v>
          </cell>
        </row>
        <row r="9795">
          <cell r="A9795" t="str">
            <v>MSW</v>
          </cell>
          <cell r="D9795">
            <v>8</v>
          </cell>
          <cell r="G9795">
            <v>0.37</v>
          </cell>
          <cell r="J9795" t="str">
            <v>7B</v>
          </cell>
          <cell r="L9795" t="str">
            <v>IR</v>
          </cell>
        </row>
        <row r="9796">
          <cell r="A9796" t="str">
            <v>RCY</v>
          </cell>
          <cell r="D9796">
            <v>9</v>
          </cell>
          <cell r="G9796">
            <v>3.78</v>
          </cell>
          <cell r="J9796" t="str">
            <v>7B</v>
          </cell>
          <cell r="L9796" t="str">
            <v>IR</v>
          </cell>
        </row>
        <row r="9797">
          <cell r="A9797" t="str">
            <v>RCY</v>
          </cell>
          <cell r="D9797">
            <v>9</v>
          </cell>
          <cell r="G9797">
            <v>3.06</v>
          </cell>
          <cell r="J9797" t="str">
            <v>7B</v>
          </cell>
          <cell r="L9797" t="str">
            <v>IR</v>
          </cell>
        </row>
        <row r="9798">
          <cell r="A9798" t="str">
            <v>MSW</v>
          </cell>
          <cell r="D9798">
            <v>6</v>
          </cell>
          <cell r="G9798">
            <v>2.69</v>
          </cell>
          <cell r="J9798">
            <v>25</v>
          </cell>
          <cell r="L9798" t="str">
            <v>RO</v>
          </cell>
        </row>
        <row r="9799">
          <cell r="A9799" t="str">
            <v>MSW</v>
          </cell>
          <cell r="D9799">
            <v>7</v>
          </cell>
          <cell r="G9799">
            <v>8.27</v>
          </cell>
          <cell r="J9799">
            <v>25</v>
          </cell>
          <cell r="L9799" t="str">
            <v>RO</v>
          </cell>
        </row>
        <row r="9800">
          <cell r="A9800" t="str">
            <v>MSW</v>
          </cell>
          <cell r="D9800">
            <v>7</v>
          </cell>
          <cell r="G9800">
            <v>3.07</v>
          </cell>
          <cell r="J9800">
            <v>25</v>
          </cell>
          <cell r="L9800" t="str">
            <v>RO</v>
          </cell>
        </row>
        <row r="9801">
          <cell r="A9801" t="str">
            <v>MSW</v>
          </cell>
          <cell r="D9801">
            <v>8</v>
          </cell>
          <cell r="G9801">
            <v>3.38</v>
          </cell>
          <cell r="J9801">
            <v>25</v>
          </cell>
          <cell r="L9801" t="str">
            <v>RO</v>
          </cell>
        </row>
        <row r="9802">
          <cell r="A9802" t="str">
            <v>MSW</v>
          </cell>
          <cell r="D9802">
            <v>10</v>
          </cell>
          <cell r="G9802">
            <v>1.68</v>
          </cell>
          <cell r="J9802">
            <v>25</v>
          </cell>
          <cell r="L9802" t="str">
            <v>RO</v>
          </cell>
        </row>
        <row r="9803">
          <cell r="A9803" t="str">
            <v>MSW</v>
          </cell>
          <cell r="D9803">
            <v>10</v>
          </cell>
          <cell r="G9803">
            <v>2.92</v>
          </cell>
          <cell r="J9803">
            <v>25</v>
          </cell>
          <cell r="L9803" t="str">
            <v>RO</v>
          </cell>
        </row>
        <row r="9804">
          <cell r="A9804" t="str">
            <v>MSW</v>
          </cell>
          <cell r="D9804">
            <v>10</v>
          </cell>
          <cell r="G9804">
            <v>4.1399999999999997</v>
          </cell>
          <cell r="J9804">
            <v>25</v>
          </cell>
          <cell r="L9804" t="str">
            <v>RO</v>
          </cell>
        </row>
        <row r="9805">
          <cell r="A9805" t="str">
            <v>MSW</v>
          </cell>
          <cell r="D9805">
            <v>10</v>
          </cell>
          <cell r="G9805">
            <v>2.33</v>
          </cell>
          <cell r="J9805">
            <v>25</v>
          </cell>
          <cell r="L9805" t="str">
            <v>RO</v>
          </cell>
        </row>
        <row r="9806">
          <cell r="A9806" t="str">
            <v>MSW</v>
          </cell>
          <cell r="D9806">
            <v>11</v>
          </cell>
          <cell r="G9806">
            <v>4.24</v>
          </cell>
          <cell r="J9806">
            <v>25</v>
          </cell>
          <cell r="L9806" t="str">
            <v>RO</v>
          </cell>
        </row>
        <row r="9807">
          <cell r="A9807" t="str">
            <v>MSW</v>
          </cell>
          <cell r="D9807">
            <v>12</v>
          </cell>
          <cell r="G9807">
            <v>3.47</v>
          </cell>
          <cell r="J9807">
            <v>25</v>
          </cell>
          <cell r="L9807" t="str">
            <v>RO</v>
          </cell>
        </row>
        <row r="9808">
          <cell r="A9808" t="str">
            <v>RCY</v>
          </cell>
          <cell r="D9808">
            <v>6</v>
          </cell>
          <cell r="G9808">
            <v>10</v>
          </cell>
          <cell r="J9808" t="str">
            <v>7B</v>
          </cell>
          <cell r="L9808" t="str">
            <v>IR</v>
          </cell>
        </row>
        <row r="9809">
          <cell r="A9809" t="str">
            <v>RCY</v>
          </cell>
          <cell r="D9809">
            <v>7</v>
          </cell>
          <cell r="G9809">
            <v>10</v>
          </cell>
          <cell r="J9809" t="str">
            <v>7B</v>
          </cell>
          <cell r="L9809" t="str">
            <v>IR</v>
          </cell>
        </row>
        <row r="9810">
          <cell r="A9810" t="str">
            <v>RCY</v>
          </cell>
          <cell r="D9810">
            <v>9</v>
          </cell>
          <cell r="G9810">
            <v>0.66</v>
          </cell>
          <cell r="J9810" t="str">
            <v>7B</v>
          </cell>
          <cell r="L9810" t="str">
            <v>IR</v>
          </cell>
        </row>
        <row r="9811">
          <cell r="A9811" t="str">
            <v>RCY</v>
          </cell>
          <cell r="D9811">
            <v>9</v>
          </cell>
          <cell r="G9811">
            <v>6</v>
          </cell>
          <cell r="J9811" t="str">
            <v>7B</v>
          </cell>
          <cell r="L9811" t="str">
            <v>IR</v>
          </cell>
        </row>
        <row r="9812">
          <cell r="A9812" t="str">
            <v>RCY</v>
          </cell>
          <cell r="D9812">
            <v>7</v>
          </cell>
          <cell r="G9812">
            <v>2.59</v>
          </cell>
          <cell r="J9812">
            <v>72</v>
          </cell>
          <cell r="L9812" t="str">
            <v>IR</v>
          </cell>
        </row>
        <row r="9813">
          <cell r="A9813" t="str">
            <v>RCY</v>
          </cell>
          <cell r="D9813">
            <v>8</v>
          </cell>
          <cell r="G9813">
            <v>3.19</v>
          </cell>
          <cell r="J9813">
            <v>72</v>
          </cell>
          <cell r="L9813" t="str">
            <v>IR</v>
          </cell>
        </row>
        <row r="9814">
          <cell r="A9814" t="str">
            <v>RCY</v>
          </cell>
          <cell r="D9814">
            <v>8</v>
          </cell>
          <cell r="G9814">
            <v>1.43</v>
          </cell>
          <cell r="J9814">
            <v>72</v>
          </cell>
          <cell r="L9814" t="str">
            <v>IR</v>
          </cell>
        </row>
        <row r="9815">
          <cell r="A9815" t="str">
            <v>RCY</v>
          </cell>
          <cell r="D9815">
            <v>9</v>
          </cell>
          <cell r="G9815">
            <v>3.48</v>
          </cell>
          <cell r="J9815">
            <v>72</v>
          </cell>
          <cell r="L9815" t="str">
            <v>IR</v>
          </cell>
        </row>
        <row r="9816">
          <cell r="A9816" t="str">
            <v>RCY</v>
          </cell>
          <cell r="D9816">
            <v>9</v>
          </cell>
          <cell r="G9816">
            <v>3.35</v>
          </cell>
          <cell r="J9816">
            <v>72</v>
          </cell>
          <cell r="L9816" t="str">
            <v>IR</v>
          </cell>
        </row>
        <row r="9817">
          <cell r="A9817" t="str">
            <v>RCY</v>
          </cell>
          <cell r="D9817">
            <v>11</v>
          </cell>
          <cell r="G9817">
            <v>4.9000000000000004</v>
          </cell>
          <cell r="J9817">
            <v>72</v>
          </cell>
          <cell r="L9817" t="str">
            <v>IR</v>
          </cell>
        </row>
        <row r="9818">
          <cell r="A9818" t="str">
            <v>RCY</v>
          </cell>
          <cell r="D9818">
            <v>8</v>
          </cell>
          <cell r="G9818">
            <v>10</v>
          </cell>
          <cell r="J9818">
            <v>72</v>
          </cell>
          <cell r="L9818" t="str">
            <v>IR</v>
          </cell>
        </row>
        <row r="9819">
          <cell r="A9819" t="str">
            <v>RCY</v>
          </cell>
          <cell r="D9819">
            <v>9</v>
          </cell>
          <cell r="G9819">
            <v>4.8899999999999997</v>
          </cell>
          <cell r="J9819">
            <v>72</v>
          </cell>
          <cell r="L9819" t="str">
            <v>IR</v>
          </cell>
        </row>
        <row r="9820">
          <cell r="A9820" t="str">
            <v>RCY</v>
          </cell>
          <cell r="D9820">
            <v>12</v>
          </cell>
          <cell r="G9820">
            <v>5.62</v>
          </cell>
          <cell r="J9820">
            <v>72</v>
          </cell>
          <cell r="L9820" t="str">
            <v>IR</v>
          </cell>
        </row>
        <row r="9821">
          <cell r="A9821" t="str">
            <v>MSW</v>
          </cell>
          <cell r="D9821">
            <v>7</v>
          </cell>
          <cell r="G9821">
            <v>1.8</v>
          </cell>
          <cell r="J9821">
            <v>25</v>
          </cell>
          <cell r="L9821" t="str">
            <v>RO</v>
          </cell>
        </row>
        <row r="9822">
          <cell r="A9822" t="str">
            <v>MSW</v>
          </cell>
          <cell r="D9822">
            <v>7</v>
          </cell>
          <cell r="G9822">
            <v>2.68</v>
          </cell>
          <cell r="J9822">
            <v>25</v>
          </cell>
          <cell r="L9822" t="str">
            <v>RO</v>
          </cell>
        </row>
        <row r="9823">
          <cell r="A9823" t="str">
            <v>MSW</v>
          </cell>
          <cell r="D9823">
            <v>8</v>
          </cell>
          <cell r="G9823">
            <v>1.7</v>
          </cell>
          <cell r="J9823">
            <v>25</v>
          </cell>
          <cell r="L9823" t="str">
            <v>RO</v>
          </cell>
        </row>
        <row r="9824">
          <cell r="A9824" t="str">
            <v>MSW</v>
          </cell>
          <cell r="D9824">
            <v>8</v>
          </cell>
          <cell r="G9824">
            <v>3.15</v>
          </cell>
          <cell r="J9824">
            <v>25</v>
          </cell>
          <cell r="L9824" t="str">
            <v>RO</v>
          </cell>
        </row>
        <row r="9825">
          <cell r="A9825" t="str">
            <v>RCY</v>
          </cell>
          <cell r="D9825">
            <v>7</v>
          </cell>
          <cell r="G9825">
            <v>1.25</v>
          </cell>
          <cell r="J9825">
            <v>25</v>
          </cell>
          <cell r="L9825" t="str">
            <v>RO</v>
          </cell>
        </row>
        <row r="9826">
          <cell r="A9826" t="str">
            <v>RCY</v>
          </cell>
          <cell r="D9826">
            <v>7</v>
          </cell>
          <cell r="G9826">
            <v>1.95</v>
          </cell>
          <cell r="J9826">
            <v>25</v>
          </cell>
          <cell r="L9826" t="str">
            <v>RO</v>
          </cell>
        </row>
        <row r="9827">
          <cell r="A9827" t="str">
            <v>MSW</v>
          </cell>
          <cell r="D9827">
            <v>7</v>
          </cell>
          <cell r="G9827">
            <v>1.8</v>
          </cell>
          <cell r="J9827">
            <v>25</v>
          </cell>
          <cell r="L9827" t="str">
            <v>RO</v>
          </cell>
        </row>
        <row r="9828">
          <cell r="A9828" t="str">
            <v>RCY</v>
          </cell>
          <cell r="D9828">
            <v>8</v>
          </cell>
          <cell r="G9828">
            <v>1.74</v>
          </cell>
          <cell r="J9828" t="str">
            <v>7B</v>
          </cell>
          <cell r="L9828" t="str">
            <v>IR</v>
          </cell>
        </row>
        <row r="9829">
          <cell r="A9829" t="str">
            <v>MSW</v>
          </cell>
          <cell r="D9829">
            <v>7</v>
          </cell>
          <cell r="G9829">
            <v>0.34</v>
          </cell>
          <cell r="J9829">
            <v>25</v>
          </cell>
          <cell r="L9829" t="str">
            <v>RO</v>
          </cell>
        </row>
        <row r="9830">
          <cell r="A9830" t="str">
            <v>MSW</v>
          </cell>
          <cell r="D9830">
            <v>7</v>
          </cell>
          <cell r="G9830">
            <v>1.84</v>
          </cell>
          <cell r="J9830">
            <v>25</v>
          </cell>
          <cell r="L9830" t="str">
            <v>RO</v>
          </cell>
        </row>
        <row r="9831">
          <cell r="A9831" t="str">
            <v>MSW</v>
          </cell>
          <cell r="D9831">
            <v>7</v>
          </cell>
          <cell r="G9831">
            <v>1.52</v>
          </cell>
          <cell r="J9831">
            <v>25</v>
          </cell>
          <cell r="L9831" t="str">
            <v>RO</v>
          </cell>
        </row>
        <row r="9832">
          <cell r="A9832" t="str">
            <v>MSW</v>
          </cell>
          <cell r="D9832">
            <v>7</v>
          </cell>
          <cell r="G9832">
            <v>0.68</v>
          </cell>
          <cell r="J9832">
            <v>25</v>
          </cell>
          <cell r="L9832" t="str">
            <v>RO</v>
          </cell>
        </row>
        <row r="9833">
          <cell r="A9833" t="str">
            <v>MSW</v>
          </cell>
          <cell r="D9833">
            <v>7</v>
          </cell>
          <cell r="G9833">
            <v>1.36</v>
          </cell>
          <cell r="J9833">
            <v>25</v>
          </cell>
          <cell r="L9833" t="str">
            <v>RO</v>
          </cell>
        </row>
        <row r="9834">
          <cell r="A9834" t="str">
            <v>MSW</v>
          </cell>
          <cell r="D9834">
            <v>7</v>
          </cell>
          <cell r="G9834">
            <v>0.96</v>
          </cell>
          <cell r="J9834">
            <v>25</v>
          </cell>
          <cell r="L9834" t="str">
            <v>RO</v>
          </cell>
        </row>
        <row r="9835">
          <cell r="A9835" t="str">
            <v>MSW</v>
          </cell>
          <cell r="D9835">
            <v>7</v>
          </cell>
          <cell r="G9835">
            <v>1.46</v>
          </cell>
          <cell r="J9835">
            <v>25</v>
          </cell>
          <cell r="L9835" t="str">
            <v>RO</v>
          </cell>
        </row>
        <row r="9836">
          <cell r="A9836" t="str">
            <v>MSW</v>
          </cell>
          <cell r="D9836">
            <v>7</v>
          </cell>
          <cell r="G9836">
            <v>0.93</v>
          </cell>
          <cell r="J9836">
            <v>25</v>
          </cell>
          <cell r="L9836" t="str">
            <v>RO</v>
          </cell>
        </row>
        <row r="9837">
          <cell r="A9837" t="str">
            <v>MSW</v>
          </cell>
          <cell r="D9837">
            <v>8</v>
          </cell>
          <cell r="G9837">
            <v>1.6</v>
          </cell>
          <cell r="J9837">
            <v>25</v>
          </cell>
          <cell r="L9837" t="str">
            <v>RO</v>
          </cell>
        </row>
        <row r="9838">
          <cell r="A9838" t="str">
            <v>MSW</v>
          </cell>
          <cell r="D9838">
            <v>8</v>
          </cell>
          <cell r="G9838">
            <v>1.06</v>
          </cell>
          <cell r="J9838">
            <v>25</v>
          </cell>
          <cell r="L9838" t="str">
            <v>RO</v>
          </cell>
        </row>
        <row r="9839">
          <cell r="A9839" t="str">
            <v>MSW</v>
          </cell>
          <cell r="D9839">
            <v>8</v>
          </cell>
          <cell r="G9839">
            <v>1.39</v>
          </cell>
          <cell r="J9839">
            <v>25</v>
          </cell>
          <cell r="L9839" t="str">
            <v>RO</v>
          </cell>
        </row>
        <row r="9840">
          <cell r="A9840" t="str">
            <v>MSW</v>
          </cell>
          <cell r="D9840">
            <v>8</v>
          </cell>
          <cell r="G9840">
            <v>1.07</v>
          </cell>
          <cell r="J9840">
            <v>25</v>
          </cell>
          <cell r="L9840" t="str">
            <v>RO</v>
          </cell>
        </row>
        <row r="9841">
          <cell r="A9841" t="str">
            <v>MSW</v>
          </cell>
          <cell r="D9841">
            <v>8</v>
          </cell>
          <cell r="G9841">
            <v>1.26</v>
          </cell>
          <cell r="J9841">
            <v>25</v>
          </cell>
          <cell r="L9841" t="str">
            <v>RO</v>
          </cell>
        </row>
        <row r="9842">
          <cell r="A9842" t="str">
            <v>MSW</v>
          </cell>
          <cell r="D9842">
            <v>8</v>
          </cell>
          <cell r="G9842">
            <v>1.19</v>
          </cell>
          <cell r="J9842">
            <v>25</v>
          </cell>
          <cell r="L9842" t="str">
            <v>RO</v>
          </cell>
        </row>
        <row r="9843">
          <cell r="A9843" t="str">
            <v>MSW</v>
          </cell>
          <cell r="D9843">
            <v>8</v>
          </cell>
          <cell r="G9843">
            <v>1.68</v>
          </cell>
          <cell r="J9843">
            <v>25</v>
          </cell>
          <cell r="L9843" t="str">
            <v>RO</v>
          </cell>
        </row>
        <row r="9844">
          <cell r="A9844" t="str">
            <v>MSW</v>
          </cell>
          <cell r="D9844">
            <v>8</v>
          </cell>
          <cell r="G9844">
            <v>1.7</v>
          </cell>
          <cell r="J9844">
            <v>25</v>
          </cell>
          <cell r="L9844" t="str">
            <v>RO</v>
          </cell>
        </row>
        <row r="9845">
          <cell r="A9845" t="str">
            <v>MSW</v>
          </cell>
          <cell r="D9845">
            <v>8</v>
          </cell>
          <cell r="G9845">
            <v>1.8</v>
          </cell>
          <cell r="J9845">
            <v>25</v>
          </cell>
          <cell r="L9845" t="str">
            <v>RO</v>
          </cell>
        </row>
        <row r="9846">
          <cell r="A9846" t="str">
            <v>MSW</v>
          </cell>
          <cell r="D9846">
            <v>9</v>
          </cell>
          <cell r="G9846">
            <v>1.4</v>
          </cell>
          <cell r="J9846">
            <v>25</v>
          </cell>
          <cell r="L9846" t="str">
            <v>RO</v>
          </cell>
        </row>
        <row r="9847">
          <cell r="A9847" t="str">
            <v>MSW</v>
          </cell>
          <cell r="D9847">
            <v>9</v>
          </cell>
          <cell r="G9847">
            <v>1.42</v>
          </cell>
          <cell r="J9847">
            <v>25</v>
          </cell>
          <cell r="L9847" t="str">
            <v>RO</v>
          </cell>
        </row>
        <row r="9848">
          <cell r="A9848" t="str">
            <v>MSW</v>
          </cell>
          <cell r="D9848">
            <v>9</v>
          </cell>
          <cell r="G9848">
            <v>0.93</v>
          </cell>
          <cell r="J9848">
            <v>25</v>
          </cell>
          <cell r="L9848" t="str">
            <v>RO</v>
          </cell>
        </row>
        <row r="9849">
          <cell r="A9849" t="str">
            <v>MSW</v>
          </cell>
          <cell r="D9849">
            <v>9</v>
          </cell>
          <cell r="G9849">
            <v>1.56</v>
          </cell>
          <cell r="J9849">
            <v>25</v>
          </cell>
          <cell r="L9849" t="str">
            <v>RO</v>
          </cell>
        </row>
        <row r="9850">
          <cell r="A9850" t="str">
            <v>MSW</v>
          </cell>
          <cell r="D9850">
            <v>9</v>
          </cell>
          <cell r="G9850">
            <v>1.25</v>
          </cell>
          <cell r="J9850">
            <v>25</v>
          </cell>
          <cell r="L9850" t="str">
            <v>RO</v>
          </cell>
        </row>
        <row r="9851">
          <cell r="A9851" t="str">
            <v>MSW</v>
          </cell>
          <cell r="D9851">
            <v>9</v>
          </cell>
          <cell r="G9851">
            <v>1.5</v>
          </cell>
          <cell r="J9851">
            <v>25</v>
          </cell>
          <cell r="L9851" t="str">
            <v>RO</v>
          </cell>
        </row>
        <row r="9852">
          <cell r="A9852" t="str">
            <v>MSW</v>
          </cell>
          <cell r="D9852">
            <v>9</v>
          </cell>
          <cell r="G9852">
            <v>1.23</v>
          </cell>
          <cell r="J9852">
            <v>25</v>
          </cell>
          <cell r="L9852" t="str">
            <v>RO</v>
          </cell>
        </row>
        <row r="9853">
          <cell r="A9853" t="str">
            <v>MSW</v>
          </cell>
          <cell r="D9853">
            <v>9</v>
          </cell>
          <cell r="G9853">
            <v>1.39</v>
          </cell>
          <cell r="J9853">
            <v>25</v>
          </cell>
          <cell r="L9853" t="str">
            <v>RO</v>
          </cell>
        </row>
        <row r="9854">
          <cell r="A9854" t="str">
            <v>MSW</v>
          </cell>
          <cell r="D9854">
            <v>9</v>
          </cell>
          <cell r="G9854">
            <v>1.02</v>
          </cell>
          <cell r="J9854">
            <v>25</v>
          </cell>
          <cell r="L9854" t="str">
            <v>RO</v>
          </cell>
        </row>
        <row r="9855">
          <cell r="A9855" t="str">
            <v>MSW</v>
          </cell>
          <cell r="D9855">
            <v>10</v>
          </cell>
          <cell r="G9855">
            <v>1.54</v>
          </cell>
          <cell r="J9855">
            <v>25</v>
          </cell>
          <cell r="L9855" t="str">
            <v>RO</v>
          </cell>
        </row>
        <row r="9856">
          <cell r="A9856" t="str">
            <v>MSW</v>
          </cell>
          <cell r="D9856">
            <v>10</v>
          </cell>
          <cell r="G9856">
            <v>1.1499999999999999</v>
          </cell>
          <cell r="J9856">
            <v>25</v>
          </cell>
          <cell r="L9856" t="str">
            <v>RO</v>
          </cell>
        </row>
        <row r="9857">
          <cell r="A9857" t="str">
            <v>MSW</v>
          </cell>
          <cell r="D9857">
            <v>10</v>
          </cell>
          <cell r="G9857">
            <v>1.42</v>
          </cell>
          <cell r="J9857">
            <v>25</v>
          </cell>
          <cell r="L9857" t="str">
            <v>RO</v>
          </cell>
        </row>
        <row r="9858">
          <cell r="A9858" t="str">
            <v>MSW</v>
          </cell>
          <cell r="D9858">
            <v>10</v>
          </cell>
          <cell r="G9858">
            <v>1.06</v>
          </cell>
          <cell r="J9858">
            <v>25</v>
          </cell>
          <cell r="L9858" t="str">
            <v>RO</v>
          </cell>
        </row>
        <row r="9859">
          <cell r="A9859" t="str">
            <v>MSW</v>
          </cell>
          <cell r="D9859">
            <v>10</v>
          </cell>
          <cell r="G9859">
            <v>1.45</v>
          </cell>
          <cell r="J9859">
            <v>25</v>
          </cell>
          <cell r="L9859" t="str">
            <v>RO</v>
          </cell>
        </row>
        <row r="9860">
          <cell r="A9860" t="str">
            <v>MSW</v>
          </cell>
          <cell r="D9860">
            <v>10</v>
          </cell>
          <cell r="G9860">
            <v>1.97</v>
          </cell>
          <cell r="J9860">
            <v>25</v>
          </cell>
          <cell r="L9860" t="str">
            <v>RO</v>
          </cell>
        </row>
        <row r="9861">
          <cell r="A9861" t="str">
            <v>MSW</v>
          </cell>
          <cell r="D9861">
            <v>10</v>
          </cell>
          <cell r="G9861">
            <v>1.61</v>
          </cell>
          <cell r="J9861">
            <v>25</v>
          </cell>
          <cell r="L9861" t="str">
            <v>RO</v>
          </cell>
        </row>
        <row r="9862">
          <cell r="A9862" t="str">
            <v>MSW</v>
          </cell>
          <cell r="D9862">
            <v>10</v>
          </cell>
          <cell r="G9862">
            <v>1.1100000000000001</v>
          </cell>
          <cell r="J9862">
            <v>25</v>
          </cell>
          <cell r="L9862" t="str">
            <v>RO</v>
          </cell>
        </row>
        <row r="9863">
          <cell r="A9863" t="str">
            <v>MSW</v>
          </cell>
          <cell r="D9863">
            <v>10</v>
          </cell>
          <cell r="G9863">
            <v>1.75</v>
          </cell>
          <cell r="J9863">
            <v>25</v>
          </cell>
          <cell r="L9863" t="str">
            <v>RO</v>
          </cell>
        </row>
        <row r="9864">
          <cell r="A9864" t="str">
            <v>MSW</v>
          </cell>
          <cell r="D9864">
            <v>11</v>
          </cell>
          <cell r="G9864">
            <v>1.35</v>
          </cell>
          <cell r="J9864">
            <v>25</v>
          </cell>
          <cell r="L9864" t="str">
            <v>RO</v>
          </cell>
        </row>
        <row r="9865">
          <cell r="A9865" t="str">
            <v>MSW</v>
          </cell>
          <cell r="D9865">
            <v>11</v>
          </cell>
          <cell r="G9865">
            <v>1.32</v>
          </cell>
          <cell r="J9865">
            <v>25</v>
          </cell>
          <cell r="L9865" t="str">
            <v>RO</v>
          </cell>
        </row>
        <row r="9866">
          <cell r="A9866" t="str">
            <v>MSW</v>
          </cell>
          <cell r="D9866">
            <v>11</v>
          </cell>
          <cell r="G9866">
            <v>0.99</v>
          </cell>
          <cell r="J9866">
            <v>25</v>
          </cell>
          <cell r="L9866" t="str">
            <v>RO</v>
          </cell>
        </row>
        <row r="9867">
          <cell r="A9867" t="str">
            <v>MSW</v>
          </cell>
          <cell r="D9867">
            <v>11</v>
          </cell>
          <cell r="G9867">
            <v>1.43</v>
          </cell>
          <cell r="J9867">
            <v>25</v>
          </cell>
          <cell r="L9867" t="str">
            <v>RO</v>
          </cell>
        </row>
        <row r="9868">
          <cell r="A9868" t="str">
            <v>MSW</v>
          </cell>
          <cell r="D9868">
            <v>11</v>
          </cell>
          <cell r="G9868">
            <v>1.19</v>
          </cell>
          <cell r="J9868">
            <v>25</v>
          </cell>
          <cell r="L9868" t="str">
            <v>RO</v>
          </cell>
        </row>
        <row r="9869">
          <cell r="A9869" t="str">
            <v>MSW</v>
          </cell>
          <cell r="D9869">
            <v>11</v>
          </cell>
          <cell r="G9869">
            <v>1.47</v>
          </cell>
          <cell r="J9869">
            <v>25</v>
          </cell>
          <cell r="L9869" t="str">
            <v>RO</v>
          </cell>
        </row>
        <row r="9870">
          <cell r="A9870" t="str">
            <v>MSW</v>
          </cell>
          <cell r="D9870">
            <v>11</v>
          </cell>
          <cell r="G9870">
            <v>1.27</v>
          </cell>
          <cell r="J9870">
            <v>25</v>
          </cell>
          <cell r="L9870" t="str">
            <v>RO</v>
          </cell>
        </row>
        <row r="9871">
          <cell r="A9871" t="str">
            <v>MSW</v>
          </cell>
          <cell r="D9871">
            <v>11</v>
          </cell>
          <cell r="G9871">
            <v>1.26</v>
          </cell>
          <cell r="J9871">
            <v>25</v>
          </cell>
          <cell r="L9871" t="str">
            <v>RO</v>
          </cell>
        </row>
        <row r="9872">
          <cell r="A9872" t="str">
            <v>MSW</v>
          </cell>
          <cell r="D9872">
            <v>12</v>
          </cell>
          <cell r="G9872">
            <v>1.1200000000000001</v>
          </cell>
          <cell r="J9872">
            <v>25</v>
          </cell>
          <cell r="L9872" t="str">
            <v>RO</v>
          </cell>
        </row>
        <row r="9873">
          <cell r="A9873" t="str">
            <v>MSW</v>
          </cell>
          <cell r="D9873">
            <v>12</v>
          </cell>
          <cell r="G9873">
            <v>1.46</v>
          </cell>
          <cell r="J9873">
            <v>25</v>
          </cell>
          <cell r="L9873" t="str">
            <v>RO</v>
          </cell>
        </row>
        <row r="9874">
          <cell r="A9874" t="str">
            <v>MSW</v>
          </cell>
          <cell r="D9874">
            <v>12</v>
          </cell>
          <cell r="G9874">
            <v>1.17</v>
          </cell>
          <cell r="J9874">
            <v>25</v>
          </cell>
          <cell r="L9874" t="str">
            <v>RO</v>
          </cell>
        </row>
        <row r="9875">
          <cell r="A9875" t="str">
            <v>MSW</v>
          </cell>
          <cell r="D9875">
            <v>12</v>
          </cell>
          <cell r="G9875">
            <v>1.56</v>
          </cell>
          <cell r="J9875">
            <v>25</v>
          </cell>
          <cell r="L9875" t="str">
            <v>RO</v>
          </cell>
        </row>
        <row r="9876">
          <cell r="A9876" t="str">
            <v>MSW</v>
          </cell>
          <cell r="D9876">
            <v>12</v>
          </cell>
          <cell r="G9876">
            <v>1.2</v>
          </cell>
          <cell r="J9876">
            <v>25</v>
          </cell>
          <cell r="L9876" t="str">
            <v>RO</v>
          </cell>
        </row>
        <row r="9877">
          <cell r="A9877" t="str">
            <v>MSW</v>
          </cell>
          <cell r="D9877">
            <v>12</v>
          </cell>
          <cell r="G9877">
            <v>2.04</v>
          </cell>
          <cell r="J9877">
            <v>25</v>
          </cell>
          <cell r="L9877" t="str">
            <v>RO</v>
          </cell>
        </row>
        <row r="9878">
          <cell r="A9878" t="str">
            <v>MSW</v>
          </cell>
          <cell r="D9878">
            <v>12</v>
          </cell>
          <cell r="G9878">
            <v>2.92</v>
          </cell>
          <cell r="J9878">
            <v>25</v>
          </cell>
          <cell r="L9878" t="str">
            <v>RO</v>
          </cell>
        </row>
        <row r="9879">
          <cell r="A9879" t="str">
            <v>RCY</v>
          </cell>
          <cell r="D9879">
            <v>7</v>
          </cell>
          <cell r="G9879">
            <v>4.41</v>
          </cell>
          <cell r="J9879" t="str">
            <v>7B</v>
          </cell>
          <cell r="L9879" t="str">
            <v>IR</v>
          </cell>
        </row>
        <row r="9880">
          <cell r="A9880" t="str">
            <v>RCY</v>
          </cell>
          <cell r="D9880">
            <v>7</v>
          </cell>
          <cell r="G9880">
            <v>3.14</v>
          </cell>
          <cell r="J9880">
            <v>25</v>
          </cell>
          <cell r="L9880" t="str">
            <v>RO</v>
          </cell>
        </row>
        <row r="9881">
          <cell r="A9881" t="str">
            <v>RCY</v>
          </cell>
          <cell r="D9881">
            <v>7</v>
          </cell>
          <cell r="G9881">
            <v>0.63</v>
          </cell>
          <cell r="J9881">
            <v>25</v>
          </cell>
          <cell r="L9881" t="str">
            <v>RO</v>
          </cell>
        </row>
        <row r="9882">
          <cell r="A9882" t="str">
            <v>RCY</v>
          </cell>
          <cell r="D9882">
            <v>8</v>
          </cell>
          <cell r="G9882">
            <v>0.95</v>
          </cell>
          <cell r="J9882" t="str">
            <v>7B</v>
          </cell>
          <cell r="L9882" t="str">
            <v>IR</v>
          </cell>
        </row>
        <row r="9883">
          <cell r="A9883" t="str">
            <v>RCY</v>
          </cell>
          <cell r="D9883">
            <v>8</v>
          </cell>
          <cell r="G9883">
            <v>6.25</v>
          </cell>
          <cell r="J9883">
            <v>72</v>
          </cell>
          <cell r="L9883" t="str">
            <v>IR</v>
          </cell>
        </row>
        <row r="9884">
          <cell r="A9884" t="str">
            <v>MSW</v>
          </cell>
          <cell r="D9884">
            <v>7</v>
          </cell>
          <cell r="G9884">
            <v>0.95</v>
          </cell>
          <cell r="J9884">
            <v>25</v>
          </cell>
          <cell r="L9884" t="str">
            <v>RO</v>
          </cell>
        </row>
        <row r="9885">
          <cell r="A9885" t="str">
            <v>RCY</v>
          </cell>
          <cell r="D9885">
            <v>7</v>
          </cell>
          <cell r="G9885">
            <v>1.49</v>
          </cell>
          <cell r="J9885">
            <v>25</v>
          </cell>
          <cell r="L9885" t="str">
            <v>RO</v>
          </cell>
        </row>
        <row r="9886">
          <cell r="A9886" t="str">
            <v>RCY</v>
          </cell>
          <cell r="D9886">
            <v>12</v>
          </cell>
          <cell r="G9886">
            <v>2.4500000000000002</v>
          </cell>
          <cell r="J9886">
            <v>25</v>
          </cell>
          <cell r="L9886" t="str">
            <v>RO</v>
          </cell>
        </row>
        <row r="9887">
          <cell r="A9887" t="str">
            <v>RCY</v>
          </cell>
          <cell r="D9887">
            <v>7</v>
          </cell>
          <cell r="G9887">
            <v>3.84</v>
          </cell>
          <cell r="J9887" t="str">
            <v>7C</v>
          </cell>
          <cell r="L9887" t="str">
            <v>IR</v>
          </cell>
        </row>
        <row r="9888">
          <cell r="A9888" t="str">
            <v>RCY</v>
          </cell>
          <cell r="D9888">
            <v>8</v>
          </cell>
          <cell r="G9888">
            <v>3.38</v>
          </cell>
          <cell r="J9888" t="str">
            <v>7C</v>
          </cell>
          <cell r="L9888" t="str">
            <v>IR</v>
          </cell>
        </row>
        <row r="9889">
          <cell r="A9889" t="str">
            <v>RCY</v>
          </cell>
          <cell r="D9889">
            <v>8</v>
          </cell>
          <cell r="G9889">
            <v>3.69</v>
          </cell>
          <cell r="J9889" t="str">
            <v>7C</v>
          </cell>
          <cell r="L9889" t="str">
            <v>IR</v>
          </cell>
        </row>
        <row r="9890">
          <cell r="A9890" t="str">
            <v>RCY</v>
          </cell>
          <cell r="D9890">
            <v>10</v>
          </cell>
          <cell r="G9890">
            <v>4.8</v>
          </cell>
          <cell r="J9890" t="str">
            <v>7C</v>
          </cell>
          <cell r="L9890" t="str">
            <v>IR</v>
          </cell>
        </row>
        <row r="9891">
          <cell r="A9891" t="str">
            <v>RCY</v>
          </cell>
          <cell r="D9891">
            <v>10</v>
          </cell>
          <cell r="G9891">
            <v>4.76</v>
          </cell>
          <cell r="J9891" t="str">
            <v>7C</v>
          </cell>
          <cell r="L9891" t="str">
            <v>IR</v>
          </cell>
        </row>
        <row r="9892">
          <cell r="A9892" t="str">
            <v>RCY</v>
          </cell>
          <cell r="D9892">
            <v>10</v>
          </cell>
          <cell r="G9892">
            <v>4.26</v>
          </cell>
          <cell r="J9892" t="str">
            <v>7C</v>
          </cell>
          <cell r="L9892" t="str">
            <v>IR</v>
          </cell>
        </row>
        <row r="9893">
          <cell r="A9893" t="str">
            <v>RCY</v>
          </cell>
          <cell r="D9893">
            <v>10</v>
          </cell>
          <cell r="G9893">
            <v>4.5199999999999996</v>
          </cell>
          <cell r="J9893" t="str">
            <v>7C</v>
          </cell>
          <cell r="L9893" t="str">
            <v>IR</v>
          </cell>
        </row>
        <row r="9894">
          <cell r="A9894" t="str">
            <v>RCY</v>
          </cell>
          <cell r="D9894">
            <v>11</v>
          </cell>
          <cell r="G9894">
            <v>5.39</v>
          </cell>
          <cell r="J9894" t="str">
            <v>7C</v>
          </cell>
          <cell r="L9894" t="str">
            <v>IR</v>
          </cell>
        </row>
        <row r="9895">
          <cell r="A9895" t="str">
            <v>RCY</v>
          </cell>
          <cell r="D9895">
            <v>11</v>
          </cell>
          <cell r="G9895">
            <v>5.5</v>
          </cell>
          <cell r="J9895" t="str">
            <v>7C</v>
          </cell>
          <cell r="L9895" t="str">
            <v>IR</v>
          </cell>
        </row>
        <row r="9896">
          <cell r="A9896" t="str">
            <v>RCY</v>
          </cell>
          <cell r="D9896">
            <v>12</v>
          </cell>
          <cell r="G9896">
            <v>9.83</v>
          </cell>
          <cell r="J9896" t="str">
            <v>7C</v>
          </cell>
          <cell r="L9896" t="str">
            <v>IR</v>
          </cell>
        </row>
        <row r="9897">
          <cell r="A9897" t="str">
            <v>RCY</v>
          </cell>
          <cell r="D9897">
            <v>7</v>
          </cell>
          <cell r="G9897">
            <v>0.79</v>
          </cell>
          <cell r="J9897" t="str">
            <v>7B</v>
          </cell>
          <cell r="L9897" t="str">
            <v>IR</v>
          </cell>
        </row>
        <row r="9898">
          <cell r="A9898" t="str">
            <v>RCY</v>
          </cell>
          <cell r="D9898">
            <v>9</v>
          </cell>
          <cell r="G9898">
            <v>0.97</v>
          </cell>
          <cell r="J9898" t="str">
            <v>7B</v>
          </cell>
          <cell r="L9898" t="str">
            <v>IR</v>
          </cell>
        </row>
        <row r="9899">
          <cell r="A9899" t="str">
            <v>RCY</v>
          </cell>
          <cell r="D9899">
            <v>10</v>
          </cell>
          <cell r="G9899">
            <v>1.1399999999999999</v>
          </cell>
          <cell r="J9899" t="str">
            <v>7B</v>
          </cell>
          <cell r="L9899" t="str">
            <v>IR</v>
          </cell>
        </row>
        <row r="9900">
          <cell r="A9900" t="str">
            <v>MSW</v>
          </cell>
          <cell r="D9900">
            <v>8</v>
          </cell>
          <cell r="G9900">
            <v>0.9</v>
          </cell>
          <cell r="J9900">
            <v>25</v>
          </cell>
          <cell r="L9900" t="str">
            <v>RO</v>
          </cell>
        </row>
        <row r="9901">
          <cell r="A9901" t="str">
            <v>MSW</v>
          </cell>
          <cell r="D9901">
            <v>8</v>
          </cell>
          <cell r="G9901">
            <v>1.01</v>
          </cell>
          <cell r="J9901">
            <v>25</v>
          </cell>
          <cell r="L9901" t="str">
            <v>RO</v>
          </cell>
        </row>
        <row r="9902">
          <cell r="A9902" t="str">
            <v>MSW</v>
          </cell>
          <cell r="D9902">
            <v>8</v>
          </cell>
          <cell r="G9902">
            <v>1.39</v>
          </cell>
          <cell r="J9902">
            <v>25</v>
          </cell>
          <cell r="L9902" t="str">
            <v>RO</v>
          </cell>
        </row>
        <row r="9903">
          <cell r="A9903" t="str">
            <v>MSW</v>
          </cell>
          <cell r="D9903">
            <v>7</v>
          </cell>
          <cell r="G9903">
            <v>1.26</v>
          </cell>
          <cell r="J9903">
            <v>20</v>
          </cell>
          <cell r="L9903" t="str">
            <v>RO</v>
          </cell>
        </row>
        <row r="9904">
          <cell r="A9904" t="str">
            <v>MSW</v>
          </cell>
          <cell r="D9904">
            <v>8</v>
          </cell>
          <cell r="G9904">
            <v>3.44</v>
          </cell>
          <cell r="J9904">
            <v>25</v>
          </cell>
          <cell r="L9904" t="str">
            <v>RO</v>
          </cell>
        </row>
        <row r="9905">
          <cell r="A9905" t="str">
            <v>RCY</v>
          </cell>
          <cell r="D9905">
            <v>9</v>
          </cell>
          <cell r="G9905">
            <v>3.69</v>
          </cell>
          <cell r="J9905" t="str">
            <v>7B</v>
          </cell>
          <cell r="L9905" t="str">
            <v>IR</v>
          </cell>
        </row>
        <row r="9906">
          <cell r="A9906" t="str">
            <v>RCY</v>
          </cell>
          <cell r="D9906">
            <v>11</v>
          </cell>
          <cell r="G9906">
            <v>0.48</v>
          </cell>
          <cell r="J9906" t="str">
            <v>7B</v>
          </cell>
          <cell r="L9906" t="str">
            <v>IR</v>
          </cell>
        </row>
        <row r="9907">
          <cell r="A9907" t="str">
            <v>MSW</v>
          </cell>
          <cell r="D9907">
            <v>8</v>
          </cell>
          <cell r="G9907">
            <v>1.49</v>
          </cell>
          <cell r="J9907">
            <v>25</v>
          </cell>
          <cell r="L9907" t="str">
            <v>RO</v>
          </cell>
        </row>
        <row r="9908">
          <cell r="A9908" t="str">
            <v>MSW</v>
          </cell>
          <cell r="D9908">
            <v>8</v>
          </cell>
          <cell r="G9908">
            <v>2.12</v>
          </cell>
          <cell r="J9908">
            <v>25</v>
          </cell>
          <cell r="L9908" t="str">
            <v>RO</v>
          </cell>
        </row>
        <row r="9909">
          <cell r="A9909" t="str">
            <v>MSW</v>
          </cell>
          <cell r="D9909">
            <v>8</v>
          </cell>
          <cell r="G9909">
            <v>3.15</v>
          </cell>
          <cell r="J9909">
            <v>25</v>
          </cell>
          <cell r="L9909" t="str">
            <v>RO</v>
          </cell>
        </row>
        <row r="9910">
          <cell r="A9910" t="str">
            <v>MSW</v>
          </cell>
          <cell r="D9910">
            <v>8</v>
          </cell>
          <cell r="G9910">
            <v>2.2599999999999998</v>
          </cell>
          <cell r="J9910">
            <v>25</v>
          </cell>
          <cell r="L9910" t="str">
            <v>RO</v>
          </cell>
        </row>
        <row r="9911">
          <cell r="A9911" t="str">
            <v>MSW</v>
          </cell>
          <cell r="D9911">
            <v>8</v>
          </cell>
          <cell r="G9911">
            <v>2.54</v>
          </cell>
          <cell r="J9911">
            <v>25</v>
          </cell>
          <cell r="L9911" t="str">
            <v>RO</v>
          </cell>
        </row>
        <row r="9912">
          <cell r="A9912" t="str">
            <v>MSW</v>
          </cell>
          <cell r="D9912">
            <v>8</v>
          </cell>
          <cell r="G9912">
            <v>2.5</v>
          </cell>
          <cell r="J9912">
            <v>25</v>
          </cell>
          <cell r="L9912" t="str">
            <v>RO</v>
          </cell>
        </row>
        <row r="9913">
          <cell r="A9913" t="str">
            <v>RCY</v>
          </cell>
          <cell r="D9913">
            <v>8</v>
          </cell>
          <cell r="G9913">
            <v>1.88</v>
          </cell>
          <cell r="J9913">
            <v>25</v>
          </cell>
          <cell r="L9913" t="str">
            <v>RO</v>
          </cell>
        </row>
        <row r="9914">
          <cell r="A9914" t="str">
            <v>MSW</v>
          </cell>
          <cell r="D9914">
            <v>8</v>
          </cell>
          <cell r="G9914">
            <v>2.98</v>
          </cell>
          <cell r="J9914">
            <v>25</v>
          </cell>
          <cell r="L9914" t="str">
            <v>RO</v>
          </cell>
        </row>
        <row r="9915">
          <cell r="A9915" t="str">
            <v>MSW</v>
          </cell>
          <cell r="D9915">
            <v>8</v>
          </cell>
          <cell r="G9915">
            <v>2.08</v>
          </cell>
          <cell r="J9915">
            <v>25</v>
          </cell>
          <cell r="L9915" t="str">
            <v>RO</v>
          </cell>
        </row>
        <row r="9916">
          <cell r="A9916" t="str">
            <v>RCY</v>
          </cell>
          <cell r="D9916">
            <v>9</v>
          </cell>
          <cell r="G9916">
            <v>2.1800000000000002</v>
          </cell>
          <cell r="J9916">
            <v>25</v>
          </cell>
          <cell r="L9916" t="str">
            <v>RO</v>
          </cell>
        </row>
        <row r="9917">
          <cell r="A9917" t="str">
            <v>MSW</v>
          </cell>
          <cell r="D9917">
            <v>9</v>
          </cell>
          <cell r="G9917">
            <v>3.43</v>
          </cell>
          <cell r="J9917">
            <v>25</v>
          </cell>
          <cell r="L9917" t="str">
            <v>RO</v>
          </cell>
        </row>
        <row r="9918">
          <cell r="A9918" t="str">
            <v>MSW</v>
          </cell>
          <cell r="D9918">
            <v>9</v>
          </cell>
          <cell r="G9918">
            <v>2.86</v>
          </cell>
          <cell r="J9918">
            <v>25</v>
          </cell>
          <cell r="L9918" t="str">
            <v>RO</v>
          </cell>
        </row>
        <row r="9919">
          <cell r="A9919" t="str">
            <v>MSW</v>
          </cell>
          <cell r="D9919">
            <v>9</v>
          </cell>
          <cell r="G9919">
            <v>2.75</v>
          </cell>
          <cell r="J9919">
            <v>25</v>
          </cell>
          <cell r="L9919" t="str">
            <v>RO</v>
          </cell>
        </row>
        <row r="9920">
          <cell r="A9920" t="str">
            <v>MSW</v>
          </cell>
          <cell r="D9920">
            <v>9</v>
          </cell>
          <cell r="G9920">
            <v>2</v>
          </cell>
          <cell r="J9920">
            <v>25</v>
          </cell>
          <cell r="L9920" t="str">
            <v>RO</v>
          </cell>
        </row>
        <row r="9921">
          <cell r="A9921" t="str">
            <v>MSW</v>
          </cell>
          <cell r="D9921">
            <v>9</v>
          </cell>
          <cell r="G9921">
            <v>1.63</v>
          </cell>
          <cell r="J9921">
            <v>25</v>
          </cell>
          <cell r="L9921" t="str">
            <v>RO</v>
          </cell>
        </row>
        <row r="9922">
          <cell r="A9922" t="str">
            <v>MSW</v>
          </cell>
          <cell r="D9922">
            <v>9</v>
          </cell>
          <cell r="G9922">
            <v>2.4</v>
          </cell>
          <cell r="J9922">
            <v>25</v>
          </cell>
          <cell r="L9922" t="str">
            <v>RO</v>
          </cell>
        </row>
        <row r="9923">
          <cell r="A9923" t="str">
            <v>RCY</v>
          </cell>
          <cell r="D9923">
            <v>10</v>
          </cell>
          <cell r="G9923">
            <v>1.92</v>
          </cell>
          <cell r="J9923">
            <v>25</v>
          </cell>
          <cell r="L9923" t="str">
            <v>RO</v>
          </cell>
        </row>
        <row r="9924">
          <cell r="A9924" t="str">
            <v>MSW</v>
          </cell>
          <cell r="D9924">
            <v>10</v>
          </cell>
          <cell r="G9924">
            <v>2.4</v>
          </cell>
          <cell r="J9924">
            <v>25</v>
          </cell>
          <cell r="L9924" t="str">
            <v>RO</v>
          </cell>
        </row>
        <row r="9925">
          <cell r="A9925" t="str">
            <v>MSW</v>
          </cell>
          <cell r="D9925">
            <v>10</v>
          </cell>
          <cell r="G9925">
            <v>2.0699999999999998</v>
          </cell>
          <cell r="J9925">
            <v>25</v>
          </cell>
          <cell r="L9925" t="str">
            <v>RO</v>
          </cell>
        </row>
        <row r="9926">
          <cell r="A9926" t="str">
            <v>MSW</v>
          </cell>
          <cell r="D9926">
            <v>10</v>
          </cell>
          <cell r="G9926">
            <v>1.69</v>
          </cell>
          <cell r="J9926">
            <v>25</v>
          </cell>
          <cell r="L9926" t="str">
            <v>RO</v>
          </cell>
        </row>
        <row r="9927">
          <cell r="A9927" t="str">
            <v>MSW</v>
          </cell>
          <cell r="D9927">
            <v>10</v>
          </cell>
          <cell r="G9927">
            <v>1.48</v>
          </cell>
          <cell r="J9927">
            <v>25</v>
          </cell>
          <cell r="L9927" t="str">
            <v>RO</v>
          </cell>
        </row>
        <row r="9928">
          <cell r="A9928" t="str">
            <v>MSW</v>
          </cell>
          <cell r="D9928">
            <v>10</v>
          </cell>
          <cell r="G9928">
            <v>2.79</v>
          </cell>
          <cell r="J9928">
            <v>25</v>
          </cell>
          <cell r="L9928" t="str">
            <v>RO</v>
          </cell>
        </row>
        <row r="9929">
          <cell r="A9929" t="str">
            <v>MSW</v>
          </cell>
          <cell r="D9929">
            <v>10</v>
          </cell>
          <cell r="G9929">
            <v>1.93</v>
          </cell>
          <cell r="J9929">
            <v>25</v>
          </cell>
          <cell r="L9929" t="str">
            <v>RO</v>
          </cell>
        </row>
        <row r="9930">
          <cell r="A9930" t="str">
            <v>MSW</v>
          </cell>
          <cell r="D9930">
            <v>10</v>
          </cell>
          <cell r="G9930">
            <v>2.36</v>
          </cell>
          <cell r="J9930">
            <v>25</v>
          </cell>
          <cell r="L9930" t="str">
            <v>RO</v>
          </cell>
        </row>
        <row r="9931">
          <cell r="A9931" t="str">
            <v>MSW</v>
          </cell>
          <cell r="D9931">
            <v>10</v>
          </cell>
          <cell r="G9931">
            <v>2.0499999999999998</v>
          </cell>
          <cell r="J9931">
            <v>25</v>
          </cell>
          <cell r="L9931" t="str">
            <v>RO</v>
          </cell>
        </row>
        <row r="9932">
          <cell r="A9932" t="str">
            <v>MSW</v>
          </cell>
          <cell r="D9932">
            <v>10</v>
          </cell>
          <cell r="G9932">
            <v>1.79</v>
          </cell>
          <cell r="J9932">
            <v>25</v>
          </cell>
          <cell r="L9932" t="str">
            <v>RO</v>
          </cell>
        </row>
        <row r="9933">
          <cell r="A9933" t="str">
            <v>MSW</v>
          </cell>
          <cell r="D9933">
            <v>11</v>
          </cell>
          <cell r="G9933">
            <v>1.97</v>
          </cell>
          <cell r="J9933">
            <v>25</v>
          </cell>
          <cell r="L9933" t="str">
            <v>RO</v>
          </cell>
        </row>
        <row r="9934">
          <cell r="A9934" t="str">
            <v>MSW</v>
          </cell>
          <cell r="D9934">
            <v>11</v>
          </cell>
          <cell r="G9934">
            <v>1.63</v>
          </cell>
          <cell r="J9934">
            <v>25</v>
          </cell>
          <cell r="L9934" t="str">
            <v>RO</v>
          </cell>
        </row>
        <row r="9935">
          <cell r="A9935" t="str">
            <v>MSW</v>
          </cell>
          <cell r="D9935">
            <v>11</v>
          </cell>
          <cell r="G9935">
            <v>1.4</v>
          </cell>
          <cell r="J9935">
            <v>25</v>
          </cell>
          <cell r="L9935" t="str">
            <v>RO</v>
          </cell>
        </row>
        <row r="9936">
          <cell r="A9936" t="str">
            <v>MSW</v>
          </cell>
          <cell r="D9936">
            <v>11</v>
          </cell>
          <cell r="G9936">
            <v>1.91</v>
          </cell>
          <cell r="J9936">
            <v>25</v>
          </cell>
          <cell r="L9936" t="str">
            <v>RO</v>
          </cell>
        </row>
        <row r="9937">
          <cell r="A9937" t="str">
            <v>MSW</v>
          </cell>
          <cell r="D9937">
            <v>11</v>
          </cell>
          <cell r="G9937">
            <v>1.83</v>
          </cell>
          <cell r="J9937">
            <v>25</v>
          </cell>
          <cell r="L9937" t="str">
            <v>RO</v>
          </cell>
        </row>
        <row r="9938">
          <cell r="A9938" t="str">
            <v>MSW</v>
          </cell>
          <cell r="D9938">
            <v>11</v>
          </cell>
          <cell r="G9938">
            <v>1.65</v>
          </cell>
          <cell r="J9938">
            <v>25</v>
          </cell>
          <cell r="L9938" t="str">
            <v>RO</v>
          </cell>
        </row>
        <row r="9939">
          <cell r="A9939" t="str">
            <v>MSW</v>
          </cell>
          <cell r="D9939">
            <v>11</v>
          </cell>
          <cell r="G9939">
            <v>0.88</v>
          </cell>
          <cell r="J9939">
            <v>25</v>
          </cell>
          <cell r="L9939" t="str">
            <v>RO</v>
          </cell>
        </row>
        <row r="9940">
          <cell r="A9940" t="str">
            <v>MSW</v>
          </cell>
          <cell r="D9940">
            <v>11</v>
          </cell>
          <cell r="G9940">
            <v>2.75</v>
          </cell>
          <cell r="J9940">
            <v>25</v>
          </cell>
          <cell r="L9940" t="str">
            <v>RO</v>
          </cell>
        </row>
        <row r="9941">
          <cell r="A9941" t="str">
            <v>MSW</v>
          </cell>
          <cell r="D9941">
            <v>11</v>
          </cell>
          <cell r="G9941">
            <v>1.61</v>
          </cell>
          <cell r="J9941">
            <v>25</v>
          </cell>
          <cell r="L9941" t="str">
            <v>RO</v>
          </cell>
        </row>
        <row r="9942">
          <cell r="A9942" t="str">
            <v>MSW</v>
          </cell>
          <cell r="D9942">
            <v>12</v>
          </cell>
          <cell r="G9942">
            <v>1.66</v>
          </cell>
          <cell r="J9942">
            <v>25</v>
          </cell>
          <cell r="L9942" t="str">
            <v>RO</v>
          </cell>
        </row>
        <row r="9943">
          <cell r="A9943" t="str">
            <v>MSW</v>
          </cell>
          <cell r="D9943">
            <v>12</v>
          </cell>
          <cell r="G9943">
            <v>2.38</v>
          </cell>
          <cell r="J9943">
            <v>25</v>
          </cell>
          <cell r="L9943" t="str">
            <v>RO</v>
          </cell>
        </row>
        <row r="9944">
          <cell r="A9944" t="str">
            <v>MSW</v>
          </cell>
          <cell r="D9944">
            <v>12</v>
          </cell>
          <cell r="G9944">
            <v>2.2400000000000002</v>
          </cell>
          <cell r="J9944">
            <v>25</v>
          </cell>
          <cell r="L9944" t="str">
            <v>RO</v>
          </cell>
        </row>
        <row r="9945">
          <cell r="A9945" t="str">
            <v>MSW</v>
          </cell>
          <cell r="D9945">
            <v>12</v>
          </cell>
          <cell r="G9945">
            <v>2.0699999999999998</v>
          </cell>
          <cell r="J9945">
            <v>25</v>
          </cell>
          <cell r="L9945" t="str">
            <v>RO</v>
          </cell>
        </row>
        <row r="9946">
          <cell r="A9946" t="str">
            <v>MSW</v>
          </cell>
          <cell r="D9946">
            <v>12</v>
          </cell>
          <cell r="G9946">
            <v>1.54</v>
          </cell>
          <cell r="J9946">
            <v>25</v>
          </cell>
          <cell r="L9946" t="str">
            <v>RO</v>
          </cell>
        </row>
        <row r="9947">
          <cell r="A9947" t="str">
            <v>MSW</v>
          </cell>
          <cell r="D9947">
            <v>12</v>
          </cell>
          <cell r="G9947">
            <v>1.79</v>
          </cell>
          <cell r="J9947">
            <v>25</v>
          </cell>
          <cell r="L9947" t="str">
            <v>RO</v>
          </cell>
        </row>
        <row r="9948">
          <cell r="A9948" t="str">
            <v>MSW</v>
          </cell>
          <cell r="D9948">
            <v>12</v>
          </cell>
          <cell r="G9948">
            <v>1.91</v>
          </cell>
          <cell r="J9948">
            <v>25</v>
          </cell>
          <cell r="L9948" t="str">
            <v>RO</v>
          </cell>
        </row>
        <row r="9949">
          <cell r="A9949" t="str">
            <v>MSW</v>
          </cell>
          <cell r="D9949">
            <v>12</v>
          </cell>
          <cell r="G9949">
            <v>1.82</v>
          </cell>
          <cell r="J9949">
            <v>25</v>
          </cell>
          <cell r="L9949" t="str">
            <v>RO</v>
          </cell>
        </row>
        <row r="9950">
          <cell r="A9950" t="str">
            <v>RCY</v>
          </cell>
          <cell r="D9950">
            <v>8</v>
          </cell>
          <cell r="G9950">
            <v>2.46</v>
          </cell>
          <cell r="J9950">
            <v>25</v>
          </cell>
          <cell r="L9950" t="str">
            <v>RO</v>
          </cell>
        </row>
        <row r="9951">
          <cell r="A9951" t="str">
            <v>RCY</v>
          </cell>
          <cell r="D9951">
            <v>8</v>
          </cell>
          <cell r="G9951">
            <v>1.65</v>
          </cell>
          <cell r="J9951">
            <v>25</v>
          </cell>
          <cell r="L9951" t="str">
            <v>RO</v>
          </cell>
        </row>
        <row r="9952">
          <cell r="A9952" t="str">
            <v>MSW</v>
          </cell>
          <cell r="D9952">
            <v>8</v>
          </cell>
          <cell r="G9952">
            <v>2.35</v>
          </cell>
          <cell r="J9952">
            <v>25</v>
          </cell>
          <cell r="L9952" t="str">
            <v>RO</v>
          </cell>
        </row>
        <row r="9953">
          <cell r="A9953" t="str">
            <v>MSW</v>
          </cell>
          <cell r="D9953">
            <v>8</v>
          </cell>
          <cell r="G9953">
            <v>1.05</v>
          </cell>
          <cell r="J9953">
            <v>25</v>
          </cell>
          <cell r="L9953" t="str">
            <v>RO</v>
          </cell>
        </row>
        <row r="9954">
          <cell r="A9954" t="str">
            <v>RCY</v>
          </cell>
          <cell r="D9954">
            <v>8</v>
          </cell>
          <cell r="G9954">
            <v>3.35</v>
          </cell>
          <cell r="J9954">
            <v>25</v>
          </cell>
          <cell r="L9954" t="str">
            <v>RO</v>
          </cell>
        </row>
        <row r="9955">
          <cell r="A9955" t="str">
            <v>MSW</v>
          </cell>
          <cell r="D9955">
            <v>9</v>
          </cell>
          <cell r="G9955">
            <v>6.11</v>
          </cell>
          <cell r="J9955">
            <v>20</v>
          </cell>
          <cell r="L9955" t="str">
            <v>RO</v>
          </cell>
        </row>
        <row r="9956">
          <cell r="A9956" t="str">
            <v>MSW</v>
          </cell>
          <cell r="D9956">
            <v>8</v>
          </cell>
          <cell r="G9956">
            <v>2.88</v>
          </cell>
          <cell r="J9956">
            <v>25</v>
          </cell>
          <cell r="L9956" t="str">
            <v>RO</v>
          </cell>
        </row>
        <row r="9957">
          <cell r="A9957" t="str">
            <v>MSW</v>
          </cell>
          <cell r="D9957">
            <v>9</v>
          </cell>
          <cell r="G9957">
            <v>3.81</v>
          </cell>
          <cell r="J9957">
            <v>25</v>
          </cell>
          <cell r="L9957" t="str">
            <v>RO</v>
          </cell>
        </row>
        <row r="9958">
          <cell r="A9958" t="str">
            <v>MSW</v>
          </cell>
          <cell r="D9958">
            <v>10</v>
          </cell>
          <cell r="G9958">
            <v>2.48</v>
          </cell>
          <cell r="J9958">
            <v>25</v>
          </cell>
          <cell r="L9958" t="str">
            <v>RO</v>
          </cell>
        </row>
        <row r="9959">
          <cell r="A9959" t="str">
            <v>MSW</v>
          </cell>
          <cell r="D9959">
            <v>10</v>
          </cell>
          <cell r="G9959">
            <v>1.37</v>
          </cell>
          <cell r="J9959">
            <v>25</v>
          </cell>
          <cell r="L9959" t="str">
            <v>RO</v>
          </cell>
        </row>
        <row r="9960">
          <cell r="A9960" t="str">
            <v>RCY</v>
          </cell>
          <cell r="D9960">
            <v>10</v>
          </cell>
          <cell r="G9960">
            <v>1.42</v>
          </cell>
          <cell r="J9960">
            <v>25</v>
          </cell>
          <cell r="L9960" t="str">
            <v>RO</v>
          </cell>
        </row>
        <row r="9961">
          <cell r="A9961" t="str">
            <v>MSW</v>
          </cell>
          <cell r="D9961">
            <v>10</v>
          </cell>
          <cell r="G9961">
            <v>3.2</v>
          </cell>
          <cell r="J9961">
            <v>25</v>
          </cell>
          <cell r="L9961" t="str">
            <v>RO</v>
          </cell>
        </row>
        <row r="9962">
          <cell r="A9962" t="str">
            <v>MSW</v>
          </cell>
          <cell r="D9962">
            <v>10</v>
          </cell>
          <cell r="G9962">
            <v>1.97</v>
          </cell>
          <cell r="J9962">
            <v>25</v>
          </cell>
          <cell r="L9962" t="str">
            <v>RO</v>
          </cell>
        </row>
        <row r="9963">
          <cell r="A9963" t="str">
            <v>MSW</v>
          </cell>
          <cell r="D9963">
            <v>10</v>
          </cell>
          <cell r="G9963">
            <v>1.56</v>
          </cell>
          <cell r="J9963">
            <v>25</v>
          </cell>
          <cell r="L9963" t="str">
            <v>RO</v>
          </cell>
        </row>
        <row r="9964">
          <cell r="A9964" t="str">
            <v>MSW</v>
          </cell>
          <cell r="D9964">
            <v>10</v>
          </cell>
          <cell r="G9964">
            <v>1.04</v>
          </cell>
          <cell r="J9964">
            <v>25</v>
          </cell>
          <cell r="L9964" t="str">
            <v>RO</v>
          </cell>
        </row>
        <row r="9965">
          <cell r="A9965" t="str">
            <v>MSW</v>
          </cell>
          <cell r="D9965">
            <v>10</v>
          </cell>
          <cell r="G9965">
            <v>1.57</v>
          </cell>
          <cell r="J9965">
            <v>25</v>
          </cell>
          <cell r="L9965" t="str">
            <v>RO</v>
          </cell>
        </row>
        <row r="9966">
          <cell r="A9966" t="str">
            <v>MSW</v>
          </cell>
          <cell r="D9966">
            <v>11</v>
          </cell>
          <cell r="G9966">
            <v>5.65</v>
          </cell>
          <cell r="J9966">
            <v>25</v>
          </cell>
          <cell r="L9966" t="str">
            <v>RO</v>
          </cell>
        </row>
        <row r="9967">
          <cell r="A9967" t="str">
            <v>MSW</v>
          </cell>
          <cell r="D9967">
            <v>11</v>
          </cell>
          <cell r="G9967">
            <v>2.75</v>
          </cell>
          <cell r="J9967">
            <v>25</v>
          </cell>
          <cell r="L9967" t="str">
            <v>RO</v>
          </cell>
        </row>
        <row r="9968">
          <cell r="A9968" t="str">
            <v>MSW</v>
          </cell>
          <cell r="D9968">
            <v>11</v>
          </cell>
          <cell r="G9968">
            <v>3.37</v>
          </cell>
          <cell r="J9968">
            <v>25</v>
          </cell>
          <cell r="L9968" t="str">
            <v>RO</v>
          </cell>
        </row>
        <row r="9969">
          <cell r="A9969" t="str">
            <v>MSW</v>
          </cell>
          <cell r="D9969">
            <v>12</v>
          </cell>
          <cell r="G9969">
            <v>2.29</v>
          </cell>
          <cell r="J9969">
            <v>25</v>
          </cell>
          <cell r="L9969" t="str">
            <v>RO</v>
          </cell>
        </row>
        <row r="9970">
          <cell r="A9970" t="str">
            <v>MSW</v>
          </cell>
          <cell r="D9970">
            <v>12</v>
          </cell>
          <cell r="G9970">
            <v>4.62</v>
          </cell>
          <cell r="J9970">
            <v>25</v>
          </cell>
          <cell r="L9970" t="str">
            <v>RO</v>
          </cell>
        </row>
        <row r="9971">
          <cell r="A9971" t="str">
            <v>MSW</v>
          </cell>
          <cell r="D9971">
            <v>12</v>
          </cell>
          <cell r="G9971">
            <v>2.5499999999999998</v>
          </cell>
          <cell r="J9971">
            <v>25</v>
          </cell>
          <cell r="L9971" t="str">
            <v>RO</v>
          </cell>
        </row>
        <row r="9972">
          <cell r="A9972" t="str">
            <v>RCY</v>
          </cell>
          <cell r="D9972">
            <v>8</v>
          </cell>
          <cell r="G9972">
            <v>0.35</v>
          </cell>
          <cell r="J9972" t="str">
            <v>7B</v>
          </cell>
          <cell r="L9972" t="str">
            <v>IR</v>
          </cell>
        </row>
        <row r="9973">
          <cell r="A9973" t="str">
            <v>RCY</v>
          </cell>
          <cell r="D9973">
            <v>8</v>
          </cell>
          <cell r="G9973">
            <v>0.8</v>
          </cell>
          <cell r="J9973" t="str">
            <v>7B</v>
          </cell>
          <cell r="L9973" t="str">
            <v>IR</v>
          </cell>
        </row>
        <row r="9974">
          <cell r="A9974" t="str">
            <v>RCY</v>
          </cell>
          <cell r="D9974">
            <v>8</v>
          </cell>
          <cell r="G9974">
            <v>3.32</v>
          </cell>
          <cell r="J9974" t="str">
            <v>7B</v>
          </cell>
          <cell r="L9974" t="str">
            <v>IR</v>
          </cell>
        </row>
        <row r="9975">
          <cell r="A9975" t="str">
            <v>RCY</v>
          </cell>
          <cell r="D9975">
            <v>9</v>
          </cell>
          <cell r="G9975">
            <v>2.83</v>
          </cell>
          <cell r="J9975" t="str">
            <v>7B</v>
          </cell>
          <cell r="L9975" t="str">
            <v>IR</v>
          </cell>
        </row>
        <row r="9976">
          <cell r="A9976" t="str">
            <v>RCY</v>
          </cell>
          <cell r="D9976">
            <v>10</v>
          </cell>
          <cell r="G9976">
            <v>2.14</v>
          </cell>
          <cell r="J9976" t="str">
            <v>7B</v>
          </cell>
          <cell r="L9976" t="str">
            <v>IR</v>
          </cell>
        </row>
        <row r="9977">
          <cell r="A9977" t="str">
            <v>RCY</v>
          </cell>
          <cell r="D9977">
            <v>11</v>
          </cell>
          <cell r="G9977">
            <v>6.64</v>
          </cell>
          <cell r="J9977" t="str">
            <v>7B</v>
          </cell>
          <cell r="L9977" t="str">
            <v>IR</v>
          </cell>
        </row>
        <row r="9978">
          <cell r="A9978" t="str">
            <v>RCY</v>
          </cell>
          <cell r="D9978">
            <v>12</v>
          </cell>
          <cell r="G9978">
            <v>0.62</v>
          </cell>
          <cell r="J9978" t="str">
            <v>7B</v>
          </cell>
          <cell r="L9978" t="str">
            <v>IR</v>
          </cell>
        </row>
        <row r="9979">
          <cell r="A9979" t="str">
            <v>MSW</v>
          </cell>
          <cell r="D9979">
            <v>8</v>
          </cell>
          <cell r="G9979">
            <v>2.2000000000000002</v>
          </cell>
          <cell r="J9979">
            <v>25</v>
          </cell>
          <cell r="L9979" t="str">
            <v>RO</v>
          </cell>
        </row>
        <row r="9980">
          <cell r="A9980" t="str">
            <v>RCY</v>
          </cell>
          <cell r="D9980">
            <v>8</v>
          </cell>
          <cell r="G9980">
            <v>0.5</v>
          </cell>
          <cell r="J9980" t="str">
            <v>7B</v>
          </cell>
          <cell r="L9980" t="str">
            <v>IR</v>
          </cell>
        </row>
        <row r="9981">
          <cell r="A9981" t="str">
            <v>RCY</v>
          </cell>
          <cell r="D9981">
            <v>8</v>
          </cell>
          <cell r="G9981">
            <v>0.45</v>
          </cell>
          <cell r="J9981" t="str">
            <v>7B</v>
          </cell>
          <cell r="L9981" t="str">
            <v>IR</v>
          </cell>
        </row>
        <row r="9982">
          <cell r="A9982" t="str">
            <v>RCY</v>
          </cell>
          <cell r="D9982">
            <v>8</v>
          </cell>
          <cell r="G9982">
            <v>0.61</v>
          </cell>
          <cell r="J9982" t="str">
            <v>7B</v>
          </cell>
          <cell r="L9982" t="str">
            <v>IR</v>
          </cell>
        </row>
        <row r="9983">
          <cell r="A9983" t="str">
            <v>RCY</v>
          </cell>
          <cell r="D9983">
            <v>8</v>
          </cell>
          <cell r="G9983">
            <v>0.36</v>
          </cell>
          <cell r="J9983" t="str">
            <v>7B</v>
          </cell>
          <cell r="L9983" t="str">
            <v>IR</v>
          </cell>
        </row>
        <row r="9984">
          <cell r="A9984" t="str">
            <v>RCY</v>
          </cell>
          <cell r="D9984">
            <v>8</v>
          </cell>
          <cell r="G9984">
            <v>0.32</v>
          </cell>
          <cell r="J9984" t="str">
            <v>7B</v>
          </cell>
          <cell r="L9984" t="str">
            <v>IR</v>
          </cell>
        </row>
        <row r="9985">
          <cell r="A9985" t="str">
            <v>RCY</v>
          </cell>
          <cell r="D9985">
            <v>8</v>
          </cell>
          <cell r="G9985">
            <v>0.33</v>
          </cell>
          <cell r="J9985" t="str">
            <v>7B</v>
          </cell>
          <cell r="L9985" t="str">
            <v>IR</v>
          </cell>
        </row>
        <row r="9986">
          <cell r="A9986" t="str">
            <v>RCY</v>
          </cell>
          <cell r="D9986">
            <v>8</v>
          </cell>
          <cell r="G9986">
            <v>2</v>
          </cell>
          <cell r="J9986" t="str">
            <v>7B</v>
          </cell>
          <cell r="L9986" t="str">
            <v>IR</v>
          </cell>
        </row>
        <row r="9987">
          <cell r="A9987" t="str">
            <v>RCY</v>
          </cell>
          <cell r="D9987">
            <v>8</v>
          </cell>
          <cell r="G9987">
            <v>5.16</v>
          </cell>
          <cell r="J9987" t="str">
            <v>7B</v>
          </cell>
          <cell r="L9987" t="str">
            <v>IR</v>
          </cell>
        </row>
        <row r="9988">
          <cell r="A9988" t="str">
            <v>RCY</v>
          </cell>
          <cell r="D9988">
            <v>9</v>
          </cell>
          <cell r="G9988">
            <v>3.45</v>
          </cell>
          <cell r="J9988" t="str">
            <v>7B</v>
          </cell>
          <cell r="L9988" t="str">
            <v>IR</v>
          </cell>
        </row>
        <row r="9989">
          <cell r="A9989" t="str">
            <v>RCY</v>
          </cell>
          <cell r="D9989">
            <v>10</v>
          </cell>
          <cell r="G9989">
            <v>3.91</v>
          </cell>
          <cell r="J9989" t="str">
            <v>7B</v>
          </cell>
          <cell r="L9989" t="str">
            <v>IR</v>
          </cell>
        </row>
        <row r="9990">
          <cell r="A9990" t="str">
            <v>RCY</v>
          </cell>
          <cell r="D9990">
            <v>10</v>
          </cell>
          <cell r="G9990">
            <v>3.01</v>
          </cell>
          <cell r="J9990" t="str">
            <v>7B</v>
          </cell>
          <cell r="L9990" t="str">
            <v>IR</v>
          </cell>
        </row>
        <row r="9991">
          <cell r="A9991" t="str">
            <v>RCY</v>
          </cell>
          <cell r="D9991">
            <v>11</v>
          </cell>
          <cell r="G9991">
            <v>3.74</v>
          </cell>
          <cell r="J9991" t="str">
            <v>7B</v>
          </cell>
          <cell r="L9991" t="str">
            <v>IR</v>
          </cell>
        </row>
        <row r="9992">
          <cell r="A9992" t="str">
            <v>RCY</v>
          </cell>
          <cell r="D9992">
            <v>11</v>
          </cell>
          <cell r="G9992">
            <v>5.21</v>
          </cell>
          <cell r="J9992" t="str">
            <v>7B</v>
          </cell>
          <cell r="L9992" t="str">
            <v>IR</v>
          </cell>
        </row>
        <row r="9993">
          <cell r="A9993" t="str">
            <v>RCY</v>
          </cell>
          <cell r="D9993">
            <v>11</v>
          </cell>
          <cell r="G9993">
            <v>4.34</v>
          </cell>
          <cell r="J9993" t="str">
            <v>7B</v>
          </cell>
          <cell r="L9993" t="str">
            <v>IR</v>
          </cell>
        </row>
        <row r="9994">
          <cell r="A9994" t="str">
            <v>RCY</v>
          </cell>
          <cell r="D9994">
            <v>12</v>
          </cell>
          <cell r="G9994">
            <v>5.24</v>
          </cell>
          <cell r="J9994" t="str">
            <v>7B</v>
          </cell>
          <cell r="L9994" t="str">
            <v>IR</v>
          </cell>
        </row>
        <row r="9995">
          <cell r="A9995" t="str">
            <v>RCY</v>
          </cell>
          <cell r="D9995">
            <v>12</v>
          </cell>
          <cell r="G9995">
            <v>5.93</v>
          </cell>
          <cell r="J9995" t="str">
            <v>7B</v>
          </cell>
          <cell r="L9995" t="str">
            <v>IR</v>
          </cell>
        </row>
        <row r="9996">
          <cell r="A9996" t="str">
            <v>RCY</v>
          </cell>
          <cell r="D9996">
            <v>8</v>
          </cell>
          <cell r="G9996">
            <v>1.05</v>
          </cell>
          <cell r="J9996">
            <v>74</v>
          </cell>
          <cell r="L9996" t="str">
            <v>IR</v>
          </cell>
        </row>
        <row r="9997">
          <cell r="A9997" t="str">
            <v>RCY</v>
          </cell>
          <cell r="D9997">
            <v>8</v>
          </cell>
          <cell r="G9997">
            <v>3</v>
          </cell>
          <cell r="J9997">
            <v>74</v>
          </cell>
          <cell r="L9997" t="str">
            <v>IR</v>
          </cell>
        </row>
        <row r="9998">
          <cell r="A9998" t="str">
            <v>RCY</v>
          </cell>
          <cell r="D9998">
            <v>9</v>
          </cell>
          <cell r="G9998">
            <v>5.23</v>
          </cell>
          <cell r="J9998">
            <v>74</v>
          </cell>
          <cell r="L9998" t="str">
            <v>IR</v>
          </cell>
        </row>
        <row r="9999">
          <cell r="A9999" t="str">
            <v>RCY</v>
          </cell>
          <cell r="D9999">
            <v>9</v>
          </cell>
          <cell r="G9999">
            <v>2.33</v>
          </cell>
          <cell r="J9999">
            <v>74</v>
          </cell>
          <cell r="L9999" t="str">
            <v>IR</v>
          </cell>
        </row>
        <row r="10000">
          <cell r="A10000" t="str">
            <v>RCY</v>
          </cell>
          <cell r="D10000">
            <v>8</v>
          </cell>
          <cell r="G10000">
            <v>2.4500000000000002</v>
          </cell>
          <cell r="J10000">
            <v>72</v>
          </cell>
          <cell r="L10000" t="str">
            <v>IR</v>
          </cell>
        </row>
        <row r="10001">
          <cell r="A10001" t="str">
            <v>RCY</v>
          </cell>
          <cell r="D10001">
            <v>9</v>
          </cell>
          <cell r="G10001">
            <v>1.24</v>
          </cell>
          <cell r="J10001">
            <v>72</v>
          </cell>
          <cell r="L10001" t="str">
            <v>IR</v>
          </cell>
        </row>
        <row r="10002">
          <cell r="A10002" t="str">
            <v>RCY</v>
          </cell>
          <cell r="D10002">
            <v>12</v>
          </cell>
          <cell r="G10002">
            <v>3.48</v>
          </cell>
          <cell r="J10002">
            <v>72</v>
          </cell>
          <cell r="L10002" t="str">
            <v>IR</v>
          </cell>
        </row>
        <row r="10003">
          <cell r="A10003" t="str">
            <v>MSW</v>
          </cell>
          <cell r="D10003">
            <v>8</v>
          </cell>
          <cell r="G10003">
            <v>1.53</v>
          </cell>
          <cell r="J10003">
            <v>25</v>
          </cell>
          <cell r="L10003" t="str">
            <v>RO</v>
          </cell>
        </row>
        <row r="10004">
          <cell r="A10004" t="str">
            <v>RCY</v>
          </cell>
          <cell r="D10004">
            <v>8</v>
          </cell>
          <cell r="G10004">
            <v>1.82</v>
          </cell>
          <cell r="J10004">
            <v>25</v>
          </cell>
          <cell r="L10004" t="str">
            <v>RO</v>
          </cell>
        </row>
        <row r="10005">
          <cell r="A10005" t="str">
            <v>MSW</v>
          </cell>
          <cell r="D10005">
            <v>9</v>
          </cell>
          <cell r="G10005">
            <v>2.36</v>
          </cell>
          <cell r="J10005">
            <v>25</v>
          </cell>
          <cell r="L10005" t="str">
            <v>RO</v>
          </cell>
        </row>
        <row r="10006">
          <cell r="A10006" t="str">
            <v>RCY</v>
          </cell>
          <cell r="D10006">
            <v>9</v>
          </cell>
          <cell r="G10006">
            <v>1.88</v>
          </cell>
          <cell r="J10006">
            <v>72</v>
          </cell>
          <cell r="L10006" t="str">
            <v>IR</v>
          </cell>
        </row>
        <row r="10007">
          <cell r="A10007" t="str">
            <v>RCY</v>
          </cell>
          <cell r="D10007">
            <v>8</v>
          </cell>
          <cell r="G10007">
            <v>1.04</v>
          </cell>
          <cell r="J10007">
            <v>25</v>
          </cell>
          <cell r="L10007" t="str">
            <v>RO</v>
          </cell>
        </row>
        <row r="10008">
          <cell r="A10008" t="str">
            <v>RCY</v>
          </cell>
          <cell r="D10008">
            <v>8</v>
          </cell>
          <cell r="G10008">
            <v>6.17</v>
          </cell>
          <cell r="J10008" t="str">
            <v>7B</v>
          </cell>
          <cell r="L10008" t="str">
            <v>IR</v>
          </cell>
        </row>
        <row r="10009">
          <cell r="A10009" t="str">
            <v>RCY</v>
          </cell>
          <cell r="D10009">
            <v>8</v>
          </cell>
          <cell r="G10009">
            <v>4.55</v>
          </cell>
          <cell r="J10009" t="str">
            <v>7B</v>
          </cell>
          <cell r="L10009" t="str">
            <v>IR</v>
          </cell>
        </row>
        <row r="10010">
          <cell r="A10010" t="str">
            <v>RCY</v>
          </cell>
          <cell r="D10010">
            <v>9</v>
          </cell>
          <cell r="G10010">
            <v>3.92</v>
          </cell>
          <cell r="J10010" t="str">
            <v>7B</v>
          </cell>
          <cell r="L10010" t="str">
            <v>IR</v>
          </cell>
        </row>
        <row r="10011">
          <cell r="A10011" t="str">
            <v>RCY</v>
          </cell>
          <cell r="D10011">
            <v>9</v>
          </cell>
          <cell r="G10011">
            <v>1.92</v>
          </cell>
          <cell r="J10011" t="str">
            <v>7B</v>
          </cell>
          <cell r="L10011" t="str">
            <v>IR</v>
          </cell>
        </row>
        <row r="10012">
          <cell r="A10012" t="str">
            <v>RCY</v>
          </cell>
          <cell r="D10012">
            <v>9</v>
          </cell>
          <cell r="G10012">
            <v>1.04</v>
          </cell>
          <cell r="J10012" t="str">
            <v>7B</v>
          </cell>
          <cell r="L10012" t="str">
            <v>IR</v>
          </cell>
        </row>
        <row r="10013">
          <cell r="A10013" t="str">
            <v>RCY</v>
          </cell>
          <cell r="D10013">
            <v>9</v>
          </cell>
          <cell r="G10013">
            <v>1.31</v>
          </cell>
          <cell r="J10013" t="str">
            <v>7B</v>
          </cell>
          <cell r="L10013" t="str">
            <v>IR</v>
          </cell>
        </row>
        <row r="10014">
          <cell r="A10014" t="str">
            <v>RCY</v>
          </cell>
          <cell r="D10014">
            <v>10</v>
          </cell>
          <cell r="G10014">
            <v>1.38</v>
          </cell>
          <cell r="J10014" t="str">
            <v>7B</v>
          </cell>
          <cell r="L10014" t="str">
            <v>IR</v>
          </cell>
        </row>
        <row r="10015">
          <cell r="A10015" t="str">
            <v>RCY</v>
          </cell>
          <cell r="D10015">
            <v>8</v>
          </cell>
          <cell r="G10015">
            <v>9.56</v>
          </cell>
          <cell r="J10015">
            <v>72</v>
          </cell>
          <cell r="L10015" t="str">
            <v>IR</v>
          </cell>
        </row>
        <row r="10016">
          <cell r="A10016" t="str">
            <v>RCY</v>
          </cell>
          <cell r="D10016">
            <v>8</v>
          </cell>
          <cell r="G10016">
            <v>11.21</v>
          </cell>
          <cell r="J10016">
            <v>72</v>
          </cell>
          <cell r="L10016" t="str">
            <v>IR</v>
          </cell>
        </row>
        <row r="10017">
          <cell r="A10017" t="str">
            <v>RCY</v>
          </cell>
          <cell r="D10017">
            <v>9</v>
          </cell>
          <cell r="G10017">
            <v>10.78</v>
          </cell>
          <cell r="J10017">
            <v>72</v>
          </cell>
          <cell r="L10017" t="str">
            <v>IR</v>
          </cell>
        </row>
        <row r="10018">
          <cell r="A10018" t="str">
            <v>RCY</v>
          </cell>
          <cell r="D10018">
            <v>8</v>
          </cell>
          <cell r="G10018">
            <v>4.59</v>
          </cell>
          <cell r="J10018">
            <v>25</v>
          </cell>
          <cell r="L10018" t="str">
            <v>RO</v>
          </cell>
        </row>
        <row r="10019">
          <cell r="A10019" t="str">
            <v>RCY</v>
          </cell>
          <cell r="D10019">
            <v>8</v>
          </cell>
          <cell r="G10019">
            <v>5.22</v>
          </cell>
          <cell r="J10019">
            <v>25</v>
          </cell>
          <cell r="L10019" t="str">
            <v>RO</v>
          </cell>
        </row>
        <row r="10020">
          <cell r="A10020" t="str">
            <v>MSW</v>
          </cell>
          <cell r="D10020">
            <v>8</v>
          </cell>
          <cell r="G10020">
            <v>0.21</v>
          </cell>
          <cell r="J10020">
            <v>25</v>
          </cell>
          <cell r="L10020" t="str">
            <v>RO</v>
          </cell>
        </row>
        <row r="10021">
          <cell r="A10021" t="str">
            <v>MSW</v>
          </cell>
          <cell r="D10021">
            <v>9</v>
          </cell>
          <cell r="G10021">
            <v>0.45</v>
          </cell>
          <cell r="J10021">
            <v>25</v>
          </cell>
          <cell r="L10021" t="str">
            <v>RO</v>
          </cell>
        </row>
        <row r="10022">
          <cell r="A10022" t="str">
            <v>MSW</v>
          </cell>
          <cell r="D10022">
            <v>9</v>
          </cell>
          <cell r="G10022">
            <v>0.36</v>
          </cell>
          <cell r="J10022">
            <v>25</v>
          </cell>
          <cell r="L10022" t="str">
            <v>RO</v>
          </cell>
        </row>
        <row r="10023">
          <cell r="A10023" t="str">
            <v>MSW</v>
          </cell>
          <cell r="D10023">
            <v>9</v>
          </cell>
          <cell r="G10023">
            <v>0.2</v>
          </cell>
          <cell r="J10023">
            <v>25</v>
          </cell>
          <cell r="L10023" t="str">
            <v>RO</v>
          </cell>
        </row>
        <row r="10024">
          <cell r="A10024" t="str">
            <v>MSW</v>
          </cell>
          <cell r="D10024">
            <v>9</v>
          </cell>
          <cell r="G10024">
            <v>0.69</v>
          </cell>
          <cell r="J10024">
            <v>25</v>
          </cell>
          <cell r="L10024" t="str">
            <v>RO</v>
          </cell>
        </row>
        <row r="10025">
          <cell r="A10025" t="str">
            <v>MSW</v>
          </cell>
          <cell r="D10025">
            <v>10</v>
          </cell>
          <cell r="G10025">
            <v>1.01</v>
          </cell>
          <cell r="J10025">
            <v>25</v>
          </cell>
          <cell r="L10025" t="str">
            <v>RO</v>
          </cell>
        </row>
        <row r="10026">
          <cell r="A10026" t="str">
            <v>MSW</v>
          </cell>
          <cell r="D10026">
            <v>10</v>
          </cell>
          <cell r="G10026">
            <v>0.28000000000000003</v>
          </cell>
          <cell r="J10026">
            <v>25</v>
          </cell>
          <cell r="L10026" t="str">
            <v>RO</v>
          </cell>
        </row>
        <row r="10027">
          <cell r="A10027" t="str">
            <v>MSW</v>
          </cell>
          <cell r="D10027">
            <v>10</v>
          </cell>
          <cell r="G10027">
            <v>0.19</v>
          </cell>
          <cell r="J10027">
            <v>25</v>
          </cell>
          <cell r="L10027" t="str">
            <v>RO</v>
          </cell>
        </row>
        <row r="10028">
          <cell r="A10028" t="str">
            <v>MSW</v>
          </cell>
          <cell r="D10028">
            <v>10</v>
          </cell>
          <cell r="G10028">
            <v>0.32</v>
          </cell>
          <cell r="J10028">
            <v>25</v>
          </cell>
          <cell r="L10028" t="str">
            <v>RO</v>
          </cell>
        </row>
        <row r="10029">
          <cell r="A10029" t="str">
            <v>MSW</v>
          </cell>
          <cell r="D10029">
            <v>11</v>
          </cell>
          <cell r="G10029">
            <v>0.22</v>
          </cell>
          <cell r="J10029">
            <v>25</v>
          </cell>
          <cell r="L10029" t="str">
            <v>RO</v>
          </cell>
        </row>
        <row r="10030">
          <cell r="A10030" t="str">
            <v>MSW</v>
          </cell>
          <cell r="D10030">
            <v>11</v>
          </cell>
          <cell r="G10030">
            <v>0.17</v>
          </cell>
          <cell r="J10030">
            <v>25</v>
          </cell>
          <cell r="L10030" t="str">
            <v>RO</v>
          </cell>
        </row>
        <row r="10031">
          <cell r="A10031" t="str">
            <v>MSW</v>
          </cell>
          <cell r="D10031">
            <v>11</v>
          </cell>
          <cell r="G10031">
            <v>0.13</v>
          </cell>
          <cell r="J10031">
            <v>25</v>
          </cell>
          <cell r="L10031" t="str">
            <v>RO</v>
          </cell>
        </row>
        <row r="10032">
          <cell r="A10032" t="str">
            <v>MSW</v>
          </cell>
          <cell r="D10032">
            <v>11</v>
          </cell>
          <cell r="G10032">
            <v>0.28000000000000003</v>
          </cell>
          <cell r="J10032">
            <v>25</v>
          </cell>
          <cell r="L10032" t="str">
            <v>RO</v>
          </cell>
        </row>
        <row r="10033">
          <cell r="A10033" t="str">
            <v>MSW</v>
          </cell>
          <cell r="D10033">
            <v>11</v>
          </cell>
          <cell r="G10033">
            <v>0.21</v>
          </cell>
          <cell r="J10033">
            <v>25</v>
          </cell>
          <cell r="L10033" t="str">
            <v>RO</v>
          </cell>
        </row>
        <row r="10034">
          <cell r="A10034" t="str">
            <v>MSW</v>
          </cell>
          <cell r="D10034">
            <v>12</v>
          </cell>
          <cell r="G10034">
            <v>0.88</v>
          </cell>
          <cell r="J10034">
            <v>25</v>
          </cell>
          <cell r="L10034" t="str">
            <v>RO</v>
          </cell>
        </row>
        <row r="10035">
          <cell r="A10035" t="str">
            <v>MSW</v>
          </cell>
          <cell r="D10035">
            <v>12</v>
          </cell>
          <cell r="G10035">
            <v>0.78</v>
          </cell>
          <cell r="J10035">
            <v>25</v>
          </cell>
          <cell r="L10035" t="str">
            <v>RO</v>
          </cell>
        </row>
        <row r="10036">
          <cell r="A10036" t="str">
            <v>MSW</v>
          </cell>
          <cell r="D10036">
            <v>12</v>
          </cell>
          <cell r="G10036">
            <v>0.7</v>
          </cell>
          <cell r="J10036">
            <v>25</v>
          </cell>
          <cell r="L10036" t="str">
            <v>RO</v>
          </cell>
        </row>
        <row r="10037">
          <cell r="A10037" t="str">
            <v>MSW</v>
          </cell>
          <cell r="D10037">
            <v>12</v>
          </cell>
          <cell r="G10037">
            <v>0.28999999999999998</v>
          </cell>
          <cell r="J10037">
            <v>25</v>
          </cell>
          <cell r="L10037" t="str">
            <v>RO</v>
          </cell>
        </row>
        <row r="10038">
          <cell r="A10038" t="str">
            <v>MSW</v>
          </cell>
          <cell r="D10038">
            <v>8</v>
          </cell>
          <cell r="G10038">
            <v>1.23</v>
          </cell>
          <cell r="J10038">
            <v>25</v>
          </cell>
          <cell r="L10038" t="str">
            <v>RO</v>
          </cell>
        </row>
        <row r="10039">
          <cell r="A10039" t="str">
            <v>MSW</v>
          </cell>
          <cell r="D10039">
            <v>8</v>
          </cell>
          <cell r="G10039">
            <v>1.38</v>
          </cell>
          <cell r="J10039">
            <v>25</v>
          </cell>
          <cell r="L10039" t="str">
            <v>RO</v>
          </cell>
        </row>
        <row r="10040">
          <cell r="A10040" t="str">
            <v>MSW</v>
          </cell>
          <cell r="D10040">
            <v>8</v>
          </cell>
          <cell r="G10040">
            <v>2.4</v>
          </cell>
          <cell r="J10040">
            <v>25</v>
          </cell>
          <cell r="L10040" t="str">
            <v>RO</v>
          </cell>
        </row>
        <row r="10041">
          <cell r="A10041" t="str">
            <v>MSW</v>
          </cell>
          <cell r="D10041">
            <v>8</v>
          </cell>
          <cell r="G10041">
            <v>2.82</v>
          </cell>
          <cell r="J10041">
            <v>25</v>
          </cell>
          <cell r="L10041" t="str">
            <v>RO</v>
          </cell>
        </row>
        <row r="10042">
          <cell r="A10042" t="str">
            <v>MSW</v>
          </cell>
          <cell r="D10042">
            <v>8</v>
          </cell>
          <cell r="G10042">
            <v>1.59</v>
          </cell>
          <cell r="J10042">
            <v>25</v>
          </cell>
          <cell r="L10042" t="str">
            <v>RO</v>
          </cell>
        </row>
        <row r="10043">
          <cell r="A10043" t="str">
            <v>MSW</v>
          </cell>
          <cell r="D10043">
            <v>9</v>
          </cell>
          <cell r="G10043">
            <v>4.59</v>
          </cell>
          <cell r="J10043">
            <v>25</v>
          </cell>
          <cell r="L10043" t="str">
            <v>RO</v>
          </cell>
        </row>
        <row r="10044">
          <cell r="A10044" t="str">
            <v>MSW</v>
          </cell>
          <cell r="D10044">
            <v>9</v>
          </cell>
          <cell r="G10044">
            <v>0.56999999999999995</v>
          </cell>
          <cell r="J10044">
            <v>25</v>
          </cell>
          <cell r="L10044" t="str">
            <v>RO</v>
          </cell>
        </row>
        <row r="10045">
          <cell r="A10045" t="str">
            <v>RCY</v>
          </cell>
          <cell r="D10045">
            <v>11</v>
          </cell>
          <cell r="G10045">
            <v>2.99</v>
          </cell>
          <cell r="J10045" t="str">
            <v>7B</v>
          </cell>
          <cell r="L10045" t="str">
            <v>IR</v>
          </cell>
        </row>
        <row r="10046">
          <cell r="A10046" t="str">
            <v>RCY</v>
          </cell>
          <cell r="D10046">
            <v>9</v>
          </cell>
          <cell r="G10046">
            <v>10</v>
          </cell>
          <cell r="J10046" t="str">
            <v>7B</v>
          </cell>
          <cell r="L10046" t="str">
            <v>IR</v>
          </cell>
        </row>
        <row r="10047">
          <cell r="A10047" t="str">
            <v>RCY</v>
          </cell>
          <cell r="D10047">
            <v>8</v>
          </cell>
          <cell r="G10047">
            <v>3.55</v>
          </cell>
          <cell r="J10047">
            <v>72</v>
          </cell>
          <cell r="L10047" t="str">
            <v>IR</v>
          </cell>
        </row>
        <row r="10048">
          <cell r="A10048" t="str">
            <v>MSW</v>
          </cell>
          <cell r="D10048">
            <v>8</v>
          </cell>
          <cell r="G10048">
            <v>2.08</v>
          </cell>
          <cell r="J10048">
            <v>20</v>
          </cell>
          <cell r="L10048" t="str">
            <v>RO</v>
          </cell>
        </row>
        <row r="10049">
          <cell r="A10049" t="str">
            <v>MSW</v>
          </cell>
          <cell r="D10049">
            <v>8</v>
          </cell>
          <cell r="G10049">
            <v>0.61</v>
          </cell>
          <cell r="J10049">
            <v>20</v>
          </cell>
          <cell r="L10049" t="str">
            <v>RO</v>
          </cell>
        </row>
        <row r="10050">
          <cell r="A10050" t="str">
            <v>MSW</v>
          </cell>
          <cell r="D10050">
            <v>8</v>
          </cell>
          <cell r="G10050">
            <v>1.7</v>
          </cell>
          <cell r="J10050">
            <v>72</v>
          </cell>
          <cell r="L10050" t="str">
            <v>IR</v>
          </cell>
        </row>
        <row r="10051">
          <cell r="A10051" t="str">
            <v>RCY</v>
          </cell>
          <cell r="D10051">
            <v>9</v>
          </cell>
          <cell r="G10051">
            <v>3.18</v>
          </cell>
          <cell r="J10051" t="str">
            <v>7B</v>
          </cell>
          <cell r="L10051" t="str">
            <v>IR</v>
          </cell>
        </row>
        <row r="10052">
          <cell r="A10052" t="str">
            <v>RCY</v>
          </cell>
          <cell r="D10052">
            <v>9</v>
          </cell>
          <cell r="G10052">
            <v>3.64</v>
          </cell>
          <cell r="J10052" t="str">
            <v>7B</v>
          </cell>
          <cell r="L10052" t="str">
            <v>IR</v>
          </cell>
        </row>
        <row r="10053">
          <cell r="A10053" t="str">
            <v>RCY</v>
          </cell>
          <cell r="D10053">
            <v>10</v>
          </cell>
          <cell r="G10053">
            <v>2.2200000000000002</v>
          </cell>
          <cell r="J10053" t="str">
            <v>7B</v>
          </cell>
          <cell r="L10053" t="str">
            <v>IR</v>
          </cell>
        </row>
        <row r="10054">
          <cell r="A10054" t="str">
            <v>RCY</v>
          </cell>
          <cell r="D10054">
            <v>12</v>
          </cell>
          <cell r="G10054">
            <v>2.4500000000000002</v>
          </cell>
          <cell r="J10054" t="str">
            <v>7B</v>
          </cell>
          <cell r="L10054" t="str">
            <v>IR</v>
          </cell>
        </row>
        <row r="10055">
          <cell r="A10055" t="str">
            <v>RCY</v>
          </cell>
          <cell r="D10055">
            <v>9</v>
          </cell>
          <cell r="G10055">
            <v>3.61</v>
          </cell>
          <cell r="J10055" t="str">
            <v>7B</v>
          </cell>
          <cell r="L10055" t="str">
            <v>IR</v>
          </cell>
        </row>
        <row r="10056">
          <cell r="A10056" t="str">
            <v>RCY</v>
          </cell>
          <cell r="D10056">
            <v>10</v>
          </cell>
          <cell r="G10056">
            <v>1.1299999999999999</v>
          </cell>
          <cell r="J10056" t="str">
            <v>7B</v>
          </cell>
          <cell r="L10056" t="str">
            <v>IR</v>
          </cell>
        </row>
        <row r="10057">
          <cell r="A10057" t="str">
            <v>RCY</v>
          </cell>
          <cell r="D10057">
            <v>10</v>
          </cell>
          <cell r="G10057">
            <v>1.27</v>
          </cell>
          <cell r="J10057" t="str">
            <v>7B</v>
          </cell>
          <cell r="L10057" t="str">
            <v>IR</v>
          </cell>
        </row>
        <row r="10058">
          <cell r="A10058" t="str">
            <v>RCY</v>
          </cell>
          <cell r="D10058">
            <v>10</v>
          </cell>
          <cell r="G10058">
            <v>1.1399999999999999</v>
          </cell>
          <cell r="J10058" t="str">
            <v>7B</v>
          </cell>
          <cell r="L10058" t="str">
            <v>IR</v>
          </cell>
        </row>
        <row r="10059">
          <cell r="A10059" t="str">
            <v>RCY</v>
          </cell>
          <cell r="D10059">
            <v>11</v>
          </cell>
          <cell r="G10059">
            <v>3.56</v>
          </cell>
          <cell r="J10059" t="str">
            <v>7B</v>
          </cell>
          <cell r="L10059" t="str">
            <v>IR</v>
          </cell>
        </row>
        <row r="10060">
          <cell r="A10060" t="str">
            <v>RCY</v>
          </cell>
          <cell r="D10060">
            <v>11</v>
          </cell>
          <cell r="G10060">
            <v>1.55</v>
          </cell>
          <cell r="J10060" t="str">
            <v>7B</v>
          </cell>
          <cell r="L10060" t="str">
            <v>IR</v>
          </cell>
        </row>
        <row r="10061">
          <cell r="A10061" t="str">
            <v>RCY</v>
          </cell>
          <cell r="D10061">
            <v>11</v>
          </cell>
          <cell r="G10061">
            <v>3.55</v>
          </cell>
          <cell r="J10061" t="str">
            <v>7B</v>
          </cell>
          <cell r="L10061" t="str">
            <v>IR</v>
          </cell>
        </row>
        <row r="10062">
          <cell r="A10062" t="str">
            <v>RCY</v>
          </cell>
          <cell r="D10062">
            <v>11</v>
          </cell>
          <cell r="G10062">
            <v>1.9</v>
          </cell>
          <cell r="J10062" t="str">
            <v>7B</v>
          </cell>
          <cell r="L10062" t="str">
            <v>IR</v>
          </cell>
        </row>
        <row r="10063">
          <cell r="A10063" t="str">
            <v>RCY</v>
          </cell>
          <cell r="D10063">
            <v>12</v>
          </cell>
          <cell r="G10063">
            <v>2.2799999999999998</v>
          </cell>
          <cell r="J10063" t="str">
            <v>7B</v>
          </cell>
          <cell r="L10063" t="str">
            <v>IR</v>
          </cell>
        </row>
        <row r="10064">
          <cell r="A10064" t="str">
            <v>RCY</v>
          </cell>
          <cell r="D10064">
            <v>12</v>
          </cell>
          <cell r="G10064">
            <v>2.2599999999999998</v>
          </cell>
          <cell r="J10064" t="str">
            <v>7B</v>
          </cell>
          <cell r="L10064" t="str">
            <v>IR</v>
          </cell>
        </row>
        <row r="10065">
          <cell r="A10065" t="str">
            <v>RCY</v>
          </cell>
          <cell r="D10065">
            <v>12</v>
          </cell>
          <cell r="G10065">
            <v>0.53</v>
          </cell>
          <cell r="J10065" t="str">
            <v>7B</v>
          </cell>
          <cell r="L10065" t="str">
            <v>IR</v>
          </cell>
        </row>
        <row r="10066">
          <cell r="A10066" t="str">
            <v>RCY</v>
          </cell>
          <cell r="D10066">
            <v>12</v>
          </cell>
          <cell r="G10066">
            <v>2.0699999999999998</v>
          </cell>
          <cell r="J10066" t="str">
            <v>7B</v>
          </cell>
          <cell r="L10066" t="str">
            <v>IR</v>
          </cell>
        </row>
        <row r="10067">
          <cell r="A10067" t="str">
            <v>RCY</v>
          </cell>
          <cell r="D10067">
            <v>8</v>
          </cell>
          <cell r="G10067">
            <v>2.58</v>
          </cell>
          <cell r="J10067">
            <v>72</v>
          </cell>
          <cell r="L10067" t="str">
            <v>IR</v>
          </cell>
        </row>
        <row r="10068">
          <cell r="A10068" t="str">
            <v>RCY</v>
          </cell>
          <cell r="D10068">
            <v>12</v>
          </cell>
          <cell r="G10068">
            <v>1.28</v>
          </cell>
          <cell r="J10068" t="str">
            <v>7B</v>
          </cell>
          <cell r="L10068" t="str">
            <v>IR</v>
          </cell>
        </row>
        <row r="10069">
          <cell r="A10069" t="str">
            <v>RCY</v>
          </cell>
          <cell r="D10069">
            <v>8</v>
          </cell>
          <cell r="G10069">
            <v>3.53</v>
          </cell>
          <cell r="J10069">
            <v>72</v>
          </cell>
          <cell r="L10069" t="str">
            <v>IR</v>
          </cell>
        </row>
        <row r="10070">
          <cell r="A10070" t="str">
            <v>RCY</v>
          </cell>
          <cell r="D10070">
            <v>9</v>
          </cell>
          <cell r="G10070">
            <v>3.07</v>
          </cell>
          <cell r="J10070">
            <v>72</v>
          </cell>
          <cell r="L10070" t="str">
            <v>IR</v>
          </cell>
        </row>
        <row r="10071">
          <cell r="A10071" t="str">
            <v>RCY</v>
          </cell>
          <cell r="D10071">
            <v>10</v>
          </cell>
          <cell r="G10071">
            <v>2.98</v>
          </cell>
          <cell r="J10071">
            <v>72</v>
          </cell>
          <cell r="L10071" t="str">
            <v>IR</v>
          </cell>
        </row>
        <row r="10072">
          <cell r="A10072" t="str">
            <v>RCY</v>
          </cell>
          <cell r="D10072">
            <v>10</v>
          </cell>
          <cell r="G10072">
            <v>4.08</v>
          </cell>
          <cell r="J10072">
            <v>72</v>
          </cell>
          <cell r="L10072" t="str">
            <v>IR</v>
          </cell>
        </row>
        <row r="10073">
          <cell r="A10073" t="str">
            <v>RCY</v>
          </cell>
          <cell r="D10073">
            <v>11</v>
          </cell>
          <cell r="G10073">
            <v>4.9800000000000004</v>
          </cell>
          <cell r="J10073">
            <v>72</v>
          </cell>
          <cell r="L10073" t="str">
            <v>IR</v>
          </cell>
        </row>
        <row r="10074">
          <cell r="A10074" t="str">
            <v>RCY</v>
          </cell>
          <cell r="D10074">
            <v>8</v>
          </cell>
          <cell r="G10074">
            <v>1.48</v>
          </cell>
          <cell r="J10074">
            <v>25</v>
          </cell>
          <cell r="L10074" t="str">
            <v>RO</v>
          </cell>
        </row>
        <row r="10075">
          <cell r="A10075" t="str">
            <v>RCY</v>
          </cell>
          <cell r="D10075">
            <v>8</v>
          </cell>
          <cell r="G10075">
            <v>1.58</v>
          </cell>
          <cell r="J10075">
            <v>25</v>
          </cell>
          <cell r="L10075" t="str">
            <v>RO</v>
          </cell>
        </row>
        <row r="10076">
          <cell r="A10076" t="str">
            <v>RCY</v>
          </cell>
          <cell r="D10076">
            <v>8</v>
          </cell>
          <cell r="G10076">
            <v>0.01</v>
          </cell>
          <cell r="J10076">
            <v>25</v>
          </cell>
          <cell r="L10076" t="str">
            <v>RO</v>
          </cell>
        </row>
        <row r="10077">
          <cell r="A10077" t="str">
            <v>RCY</v>
          </cell>
          <cell r="D10077">
            <v>10</v>
          </cell>
          <cell r="G10077">
            <v>0.49</v>
          </cell>
          <cell r="J10077">
            <v>25</v>
          </cell>
          <cell r="L10077" t="str">
            <v>RO</v>
          </cell>
        </row>
        <row r="10078">
          <cell r="A10078" t="str">
            <v>RCY</v>
          </cell>
          <cell r="D10078">
            <v>9</v>
          </cell>
          <cell r="G10078">
            <v>9.0399999999999991</v>
          </cell>
          <cell r="J10078" t="str">
            <v>7B</v>
          </cell>
          <cell r="L10078" t="str">
            <v>IR</v>
          </cell>
        </row>
        <row r="10079">
          <cell r="A10079" t="str">
            <v>RCY</v>
          </cell>
          <cell r="D10079">
            <v>9</v>
          </cell>
          <cell r="G10079">
            <v>8.09</v>
          </cell>
          <cell r="J10079">
            <v>72</v>
          </cell>
          <cell r="L10079" t="str">
            <v>IR</v>
          </cell>
        </row>
        <row r="10080">
          <cell r="A10080" t="str">
            <v>RCY</v>
          </cell>
          <cell r="D10080">
            <v>8</v>
          </cell>
          <cell r="G10080">
            <v>0.83</v>
          </cell>
          <cell r="J10080" t="str">
            <v>7B</v>
          </cell>
          <cell r="L10080" t="str">
            <v>IR</v>
          </cell>
        </row>
        <row r="10081">
          <cell r="A10081" t="str">
            <v>RCY</v>
          </cell>
          <cell r="D10081">
            <v>8</v>
          </cell>
          <cell r="G10081">
            <v>0.68</v>
          </cell>
          <cell r="J10081" t="str">
            <v>7B</v>
          </cell>
          <cell r="L10081" t="str">
            <v>IR</v>
          </cell>
        </row>
        <row r="10082">
          <cell r="A10082" t="str">
            <v>RCY</v>
          </cell>
          <cell r="D10082">
            <v>9</v>
          </cell>
          <cell r="G10082">
            <v>0.46</v>
          </cell>
          <cell r="J10082" t="str">
            <v>7B</v>
          </cell>
          <cell r="L10082" t="str">
            <v>IR</v>
          </cell>
        </row>
        <row r="10083">
          <cell r="A10083" t="str">
            <v>RCY</v>
          </cell>
          <cell r="D10083">
            <v>9</v>
          </cell>
          <cell r="G10083">
            <v>0.14000000000000001</v>
          </cell>
          <cell r="J10083" t="str">
            <v>7B</v>
          </cell>
          <cell r="L10083" t="str">
            <v>IR</v>
          </cell>
        </row>
        <row r="10084">
          <cell r="A10084" t="str">
            <v>RCY</v>
          </cell>
          <cell r="D10084">
            <v>9</v>
          </cell>
          <cell r="G10084">
            <v>0.48</v>
          </cell>
          <cell r="J10084" t="str">
            <v>7B</v>
          </cell>
          <cell r="L10084" t="str">
            <v>IR</v>
          </cell>
        </row>
        <row r="10085">
          <cell r="A10085" t="str">
            <v>RCY</v>
          </cell>
          <cell r="D10085">
            <v>9</v>
          </cell>
          <cell r="G10085">
            <v>0.45</v>
          </cell>
          <cell r="J10085" t="str">
            <v>7B</v>
          </cell>
          <cell r="L10085" t="str">
            <v>IR</v>
          </cell>
        </row>
        <row r="10086">
          <cell r="A10086" t="str">
            <v>RCY</v>
          </cell>
          <cell r="D10086">
            <v>9</v>
          </cell>
          <cell r="G10086">
            <v>0.45</v>
          </cell>
          <cell r="J10086" t="str">
            <v>7B</v>
          </cell>
          <cell r="L10086" t="str">
            <v>IR</v>
          </cell>
        </row>
        <row r="10087">
          <cell r="A10087" t="str">
            <v>RCY</v>
          </cell>
          <cell r="D10087">
            <v>9</v>
          </cell>
          <cell r="G10087">
            <v>0.31</v>
          </cell>
          <cell r="J10087" t="str">
            <v>7B</v>
          </cell>
          <cell r="L10087" t="str">
            <v>IR</v>
          </cell>
        </row>
        <row r="10088">
          <cell r="A10088" t="str">
            <v>RCY</v>
          </cell>
          <cell r="D10088">
            <v>9</v>
          </cell>
          <cell r="G10088">
            <v>0.46</v>
          </cell>
          <cell r="J10088" t="str">
            <v>7B</v>
          </cell>
          <cell r="L10088" t="str">
            <v>IR</v>
          </cell>
        </row>
        <row r="10089">
          <cell r="A10089" t="str">
            <v>RCY</v>
          </cell>
          <cell r="D10089">
            <v>9</v>
          </cell>
          <cell r="G10089">
            <v>0.42</v>
          </cell>
          <cell r="J10089" t="str">
            <v>7B</v>
          </cell>
          <cell r="L10089" t="str">
            <v>IR</v>
          </cell>
        </row>
        <row r="10090">
          <cell r="A10090" t="str">
            <v>RCY</v>
          </cell>
          <cell r="D10090">
            <v>9</v>
          </cell>
          <cell r="G10090">
            <v>0.56000000000000005</v>
          </cell>
          <cell r="J10090" t="str">
            <v>7B</v>
          </cell>
          <cell r="L10090" t="str">
            <v>IR</v>
          </cell>
        </row>
        <row r="10091">
          <cell r="A10091" t="str">
            <v>RCY</v>
          </cell>
          <cell r="D10091">
            <v>10</v>
          </cell>
          <cell r="G10091">
            <v>0.54</v>
          </cell>
          <cell r="J10091" t="str">
            <v>7B</v>
          </cell>
          <cell r="L10091" t="str">
            <v>IR</v>
          </cell>
        </row>
        <row r="10092">
          <cell r="A10092" t="str">
            <v>RCY</v>
          </cell>
          <cell r="D10092">
            <v>10</v>
          </cell>
          <cell r="G10092">
            <v>0.5</v>
          </cell>
          <cell r="J10092" t="str">
            <v>7B</v>
          </cell>
          <cell r="L10092" t="str">
            <v>IR</v>
          </cell>
        </row>
        <row r="10093">
          <cell r="A10093" t="str">
            <v>RCY</v>
          </cell>
          <cell r="D10093">
            <v>10</v>
          </cell>
          <cell r="G10093">
            <v>0.36</v>
          </cell>
          <cell r="J10093" t="str">
            <v>7B</v>
          </cell>
          <cell r="L10093" t="str">
            <v>IR</v>
          </cell>
        </row>
        <row r="10094">
          <cell r="A10094" t="str">
            <v>RCY</v>
          </cell>
          <cell r="D10094">
            <v>10</v>
          </cell>
          <cell r="G10094">
            <v>0.68</v>
          </cell>
          <cell r="J10094" t="str">
            <v>7B</v>
          </cell>
          <cell r="L10094" t="str">
            <v>IR</v>
          </cell>
        </row>
        <row r="10095">
          <cell r="A10095" t="str">
            <v>RCY</v>
          </cell>
          <cell r="D10095">
            <v>10</v>
          </cell>
          <cell r="G10095">
            <v>0.96</v>
          </cell>
          <cell r="J10095" t="str">
            <v>7B</v>
          </cell>
          <cell r="L10095" t="str">
            <v>IR</v>
          </cell>
        </row>
        <row r="10096">
          <cell r="A10096" t="str">
            <v>RCY</v>
          </cell>
          <cell r="D10096">
            <v>10</v>
          </cell>
          <cell r="G10096">
            <v>0.52</v>
          </cell>
          <cell r="J10096" t="str">
            <v>7B</v>
          </cell>
          <cell r="L10096" t="str">
            <v>IR</v>
          </cell>
        </row>
        <row r="10097">
          <cell r="A10097" t="str">
            <v>RCY</v>
          </cell>
          <cell r="D10097">
            <v>10</v>
          </cell>
          <cell r="G10097">
            <v>0.36</v>
          </cell>
          <cell r="J10097" t="str">
            <v>7B</v>
          </cell>
          <cell r="L10097" t="str">
            <v>IR</v>
          </cell>
        </row>
        <row r="10098">
          <cell r="A10098" t="str">
            <v>RCY</v>
          </cell>
          <cell r="D10098">
            <v>10</v>
          </cell>
          <cell r="G10098">
            <v>0.42</v>
          </cell>
          <cell r="J10098" t="str">
            <v>7B</v>
          </cell>
          <cell r="L10098" t="str">
            <v>IR</v>
          </cell>
        </row>
        <row r="10099">
          <cell r="A10099" t="str">
            <v>RCY</v>
          </cell>
          <cell r="D10099">
            <v>11</v>
          </cell>
          <cell r="G10099">
            <v>0.44</v>
          </cell>
          <cell r="J10099" t="str">
            <v>7B</v>
          </cell>
          <cell r="L10099" t="str">
            <v>IR</v>
          </cell>
        </row>
        <row r="10100">
          <cell r="A10100" t="str">
            <v>RCY</v>
          </cell>
          <cell r="D10100">
            <v>11</v>
          </cell>
          <cell r="G10100">
            <v>0.56999999999999995</v>
          </cell>
          <cell r="J10100" t="str">
            <v>7B</v>
          </cell>
          <cell r="L10100" t="str">
            <v>IR</v>
          </cell>
        </row>
        <row r="10101">
          <cell r="A10101" t="str">
            <v>RCY</v>
          </cell>
          <cell r="D10101">
            <v>11</v>
          </cell>
          <cell r="G10101">
            <v>0.45</v>
          </cell>
          <cell r="J10101" t="str">
            <v>7B</v>
          </cell>
          <cell r="L10101" t="str">
            <v>IR</v>
          </cell>
        </row>
        <row r="10102">
          <cell r="A10102" t="str">
            <v>RCY</v>
          </cell>
          <cell r="D10102">
            <v>11</v>
          </cell>
          <cell r="G10102">
            <v>0.4</v>
          </cell>
          <cell r="J10102" t="str">
            <v>7B</v>
          </cell>
          <cell r="L10102" t="str">
            <v>IR</v>
          </cell>
        </row>
        <row r="10103">
          <cell r="A10103" t="str">
            <v>RCY</v>
          </cell>
          <cell r="D10103">
            <v>11</v>
          </cell>
          <cell r="G10103">
            <v>0.6</v>
          </cell>
          <cell r="J10103" t="str">
            <v>7B</v>
          </cell>
          <cell r="L10103" t="str">
            <v>IR</v>
          </cell>
        </row>
        <row r="10104">
          <cell r="A10104" t="str">
            <v>RCY</v>
          </cell>
          <cell r="D10104">
            <v>11</v>
          </cell>
          <cell r="G10104">
            <v>0.56000000000000005</v>
          </cell>
          <cell r="J10104" t="str">
            <v>7B</v>
          </cell>
          <cell r="L10104" t="str">
            <v>IR</v>
          </cell>
        </row>
        <row r="10105">
          <cell r="A10105" t="str">
            <v>RCY</v>
          </cell>
          <cell r="D10105">
            <v>11</v>
          </cell>
          <cell r="G10105">
            <v>0.2</v>
          </cell>
          <cell r="J10105" t="str">
            <v>7B</v>
          </cell>
          <cell r="L10105" t="str">
            <v>IR</v>
          </cell>
        </row>
        <row r="10106">
          <cell r="A10106" t="str">
            <v>RCY</v>
          </cell>
          <cell r="D10106">
            <v>11</v>
          </cell>
          <cell r="G10106">
            <v>0.35</v>
          </cell>
          <cell r="J10106" t="str">
            <v>7B</v>
          </cell>
          <cell r="L10106" t="str">
            <v>IR</v>
          </cell>
        </row>
        <row r="10107">
          <cell r="A10107" t="str">
            <v>RCY</v>
          </cell>
          <cell r="D10107">
            <v>11</v>
          </cell>
          <cell r="G10107">
            <v>0.31</v>
          </cell>
          <cell r="J10107" t="str">
            <v>7B</v>
          </cell>
          <cell r="L10107" t="str">
            <v>IR</v>
          </cell>
        </row>
        <row r="10108">
          <cell r="A10108" t="str">
            <v>RCY</v>
          </cell>
          <cell r="D10108">
            <v>12</v>
          </cell>
          <cell r="G10108">
            <v>0.59</v>
          </cell>
          <cell r="J10108" t="str">
            <v>7B</v>
          </cell>
          <cell r="L10108" t="str">
            <v>IR</v>
          </cell>
        </row>
        <row r="10109">
          <cell r="A10109" t="str">
            <v>RCY</v>
          </cell>
          <cell r="D10109">
            <v>12</v>
          </cell>
          <cell r="G10109">
            <v>0.57999999999999996</v>
          </cell>
          <cell r="J10109" t="str">
            <v>7B</v>
          </cell>
          <cell r="L10109" t="str">
            <v>IR</v>
          </cell>
        </row>
        <row r="10110">
          <cell r="A10110" t="str">
            <v>RCY</v>
          </cell>
          <cell r="D10110">
            <v>12</v>
          </cell>
          <cell r="G10110">
            <v>0.36</v>
          </cell>
          <cell r="J10110" t="str">
            <v>7B</v>
          </cell>
          <cell r="L10110" t="str">
            <v>IR</v>
          </cell>
        </row>
        <row r="10111">
          <cell r="A10111" t="str">
            <v>RCY</v>
          </cell>
          <cell r="D10111">
            <v>12</v>
          </cell>
          <cell r="G10111">
            <v>0.44</v>
          </cell>
          <cell r="J10111" t="str">
            <v>7B</v>
          </cell>
          <cell r="L10111" t="str">
            <v>IR</v>
          </cell>
        </row>
        <row r="10112">
          <cell r="A10112" t="str">
            <v>RCY</v>
          </cell>
          <cell r="D10112">
            <v>12</v>
          </cell>
          <cell r="G10112">
            <v>0.5</v>
          </cell>
          <cell r="J10112" t="str">
            <v>7B</v>
          </cell>
          <cell r="L10112" t="str">
            <v>IR</v>
          </cell>
        </row>
        <row r="10113">
          <cell r="A10113" t="str">
            <v>RCY</v>
          </cell>
          <cell r="D10113">
            <v>12</v>
          </cell>
          <cell r="G10113">
            <v>0.39</v>
          </cell>
          <cell r="J10113" t="str">
            <v>7B</v>
          </cell>
          <cell r="L10113" t="str">
            <v>IR</v>
          </cell>
        </row>
        <row r="10114">
          <cell r="A10114" t="str">
            <v>RCY</v>
          </cell>
          <cell r="D10114">
            <v>12</v>
          </cell>
          <cell r="G10114">
            <v>1.06</v>
          </cell>
          <cell r="J10114" t="str">
            <v>7B</v>
          </cell>
          <cell r="L10114" t="str">
            <v>IR</v>
          </cell>
        </row>
        <row r="10115">
          <cell r="A10115" t="str">
            <v>RCY</v>
          </cell>
          <cell r="D10115">
            <v>12</v>
          </cell>
          <cell r="G10115">
            <v>0.12</v>
          </cell>
          <cell r="J10115" t="str">
            <v>7B</v>
          </cell>
          <cell r="L10115" t="str">
            <v>IR</v>
          </cell>
        </row>
        <row r="10116">
          <cell r="A10116" t="str">
            <v>RCY</v>
          </cell>
          <cell r="D10116">
            <v>12</v>
          </cell>
          <cell r="G10116">
            <v>0.31</v>
          </cell>
          <cell r="J10116" t="str">
            <v>7B</v>
          </cell>
          <cell r="L10116" t="str">
            <v>IR</v>
          </cell>
        </row>
        <row r="10117">
          <cell r="A10117" t="str">
            <v>RCY</v>
          </cell>
          <cell r="D10117">
            <v>9</v>
          </cell>
          <cell r="G10117">
            <v>2.4300000000000002</v>
          </cell>
          <cell r="J10117" t="str">
            <v>7B</v>
          </cell>
          <cell r="L10117" t="str">
            <v>IR</v>
          </cell>
        </row>
        <row r="10118">
          <cell r="A10118" t="str">
            <v>RCY</v>
          </cell>
          <cell r="D10118">
            <v>10</v>
          </cell>
          <cell r="G10118">
            <v>1.26</v>
          </cell>
          <cell r="J10118" t="str">
            <v>7B</v>
          </cell>
          <cell r="L10118" t="str">
            <v>IR</v>
          </cell>
        </row>
        <row r="10119">
          <cell r="A10119" t="str">
            <v>RCY</v>
          </cell>
          <cell r="D10119">
            <v>11</v>
          </cell>
          <cell r="G10119">
            <v>2.67</v>
          </cell>
          <cell r="J10119" t="str">
            <v>7B</v>
          </cell>
          <cell r="L10119" t="str">
            <v>IR</v>
          </cell>
        </row>
        <row r="10120">
          <cell r="A10120" t="str">
            <v>RCY</v>
          </cell>
          <cell r="D10120">
            <v>11</v>
          </cell>
          <cell r="G10120">
            <v>0.92</v>
          </cell>
          <cell r="J10120" t="str">
            <v>7B</v>
          </cell>
          <cell r="L10120" t="str">
            <v>IR</v>
          </cell>
        </row>
        <row r="10121">
          <cell r="A10121" t="str">
            <v>RCY</v>
          </cell>
          <cell r="D10121">
            <v>11</v>
          </cell>
          <cell r="G10121">
            <v>10.06</v>
          </cell>
          <cell r="J10121" t="str">
            <v>7B</v>
          </cell>
          <cell r="L10121" t="str">
            <v>IR</v>
          </cell>
        </row>
        <row r="10122">
          <cell r="A10122" t="str">
            <v>RCY</v>
          </cell>
          <cell r="D10122">
            <v>9</v>
          </cell>
          <cell r="G10122">
            <v>2.69</v>
          </cell>
          <cell r="J10122" t="str">
            <v>7B</v>
          </cell>
          <cell r="L10122" t="str">
            <v>IR</v>
          </cell>
        </row>
        <row r="10123">
          <cell r="A10123" t="str">
            <v>RCY</v>
          </cell>
          <cell r="D10123">
            <v>10</v>
          </cell>
          <cell r="G10123">
            <v>3.16</v>
          </cell>
          <cell r="J10123" t="str">
            <v>7B</v>
          </cell>
          <cell r="L10123" t="str">
            <v>IR</v>
          </cell>
        </row>
        <row r="10124">
          <cell r="A10124" t="str">
            <v>RCY</v>
          </cell>
          <cell r="D10124">
            <v>12</v>
          </cell>
          <cell r="G10124">
            <v>8.5399999999999991</v>
          </cell>
          <cell r="J10124" t="str">
            <v>7B</v>
          </cell>
          <cell r="L10124" t="str">
            <v>IR</v>
          </cell>
        </row>
        <row r="10125">
          <cell r="A10125" t="str">
            <v>RCY</v>
          </cell>
          <cell r="D10125">
            <v>9</v>
          </cell>
          <cell r="G10125">
            <v>5.13</v>
          </cell>
          <cell r="J10125" t="str">
            <v>7B</v>
          </cell>
          <cell r="L10125" t="str">
            <v>IR</v>
          </cell>
        </row>
        <row r="10126">
          <cell r="A10126" t="str">
            <v>RCY</v>
          </cell>
          <cell r="D10126">
            <v>9</v>
          </cell>
          <cell r="G10126">
            <v>2.91</v>
          </cell>
          <cell r="J10126">
            <v>74</v>
          </cell>
          <cell r="L10126" t="str">
            <v>IR</v>
          </cell>
        </row>
        <row r="10127">
          <cell r="A10127" t="str">
            <v>MSW</v>
          </cell>
          <cell r="D10127">
            <v>10</v>
          </cell>
          <cell r="G10127">
            <v>2.33</v>
          </cell>
          <cell r="J10127">
            <v>25</v>
          </cell>
          <cell r="L10127" t="str">
            <v>RO</v>
          </cell>
        </row>
        <row r="10128">
          <cell r="A10128" t="str">
            <v>MSW</v>
          </cell>
          <cell r="D10128">
            <v>11</v>
          </cell>
          <cell r="G10128">
            <v>2.4500000000000002</v>
          </cell>
          <cell r="J10128">
            <v>25</v>
          </cell>
          <cell r="L10128" t="str">
            <v>RO</v>
          </cell>
        </row>
        <row r="10129">
          <cell r="A10129" t="str">
            <v>MSW</v>
          </cell>
          <cell r="D10129">
            <v>12</v>
          </cell>
          <cell r="G10129">
            <v>2.87</v>
          </cell>
          <cell r="J10129">
            <v>25</v>
          </cell>
          <cell r="L10129" t="str">
            <v>RO</v>
          </cell>
        </row>
        <row r="10130">
          <cell r="A10130" t="str">
            <v>RCY</v>
          </cell>
          <cell r="D10130">
            <v>10</v>
          </cell>
          <cell r="G10130">
            <v>0.32</v>
          </cell>
          <cell r="J10130" t="str">
            <v>7B</v>
          </cell>
          <cell r="L10130" t="str">
            <v>IR</v>
          </cell>
        </row>
        <row r="10131">
          <cell r="A10131" t="str">
            <v>RCY</v>
          </cell>
          <cell r="D10131">
            <v>9</v>
          </cell>
          <cell r="G10131">
            <v>0.21</v>
          </cell>
          <cell r="J10131" t="str">
            <v>7B</v>
          </cell>
          <cell r="L10131" t="str">
            <v>IR</v>
          </cell>
        </row>
        <row r="10132">
          <cell r="A10132" t="str">
            <v>RCY</v>
          </cell>
          <cell r="D10132">
            <v>9</v>
          </cell>
          <cell r="G10132">
            <v>0.61</v>
          </cell>
          <cell r="J10132" t="str">
            <v>7B</v>
          </cell>
          <cell r="L10132" t="str">
            <v>IR</v>
          </cell>
        </row>
        <row r="10133">
          <cell r="A10133" t="str">
            <v>RCY</v>
          </cell>
          <cell r="D10133">
            <v>9</v>
          </cell>
          <cell r="G10133">
            <v>0.62</v>
          </cell>
          <cell r="J10133" t="str">
            <v>7B</v>
          </cell>
          <cell r="L10133" t="str">
            <v>IR</v>
          </cell>
        </row>
        <row r="10134">
          <cell r="A10134" t="str">
            <v>RCY</v>
          </cell>
          <cell r="D10134">
            <v>9</v>
          </cell>
          <cell r="G10134">
            <v>0.84</v>
          </cell>
          <cell r="J10134" t="str">
            <v>7B</v>
          </cell>
          <cell r="L10134" t="str">
            <v>IR</v>
          </cell>
        </row>
        <row r="10135">
          <cell r="A10135" t="str">
            <v>RCY</v>
          </cell>
          <cell r="D10135">
            <v>9</v>
          </cell>
          <cell r="G10135">
            <v>0.98</v>
          </cell>
          <cell r="J10135" t="str">
            <v>7B</v>
          </cell>
          <cell r="L10135" t="str">
            <v>IR</v>
          </cell>
        </row>
        <row r="10136">
          <cell r="A10136" t="str">
            <v>RCY</v>
          </cell>
          <cell r="D10136">
            <v>10</v>
          </cell>
          <cell r="G10136">
            <v>2.63</v>
          </cell>
          <cell r="J10136" t="str">
            <v>7B</v>
          </cell>
          <cell r="L10136" t="str">
            <v>IR</v>
          </cell>
        </row>
        <row r="10137">
          <cell r="A10137" t="str">
            <v>RCY</v>
          </cell>
          <cell r="D10137">
            <v>9</v>
          </cell>
          <cell r="G10137">
            <v>9.43</v>
          </cell>
          <cell r="J10137">
            <v>72</v>
          </cell>
          <cell r="L10137" t="str">
            <v>IR</v>
          </cell>
        </row>
        <row r="10138">
          <cell r="A10138" t="str">
            <v>RCY</v>
          </cell>
          <cell r="D10138">
            <v>9</v>
          </cell>
          <cell r="G10138">
            <v>3.64</v>
          </cell>
          <cell r="J10138">
            <v>72</v>
          </cell>
          <cell r="L10138" t="str">
            <v>IR</v>
          </cell>
        </row>
        <row r="10139">
          <cell r="A10139" t="str">
            <v>RCY</v>
          </cell>
          <cell r="D10139">
            <v>9</v>
          </cell>
          <cell r="G10139">
            <v>1.01</v>
          </cell>
          <cell r="J10139">
            <v>72</v>
          </cell>
          <cell r="L10139" t="str">
            <v>IR</v>
          </cell>
        </row>
        <row r="10140">
          <cell r="A10140" t="str">
            <v>RCY</v>
          </cell>
          <cell r="D10140">
            <v>9</v>
          </cell>
          <cell r="G10140">
            <v>0.53</v>
          </cell>
          <cell r="J10140">
            <v>72</v>
          </cell>
          <cell r="L10140" t="str">
            <v>IR</v>
          </cell>
        </row>
        <row r="10141">
          <cell r="A10141" t="str">
            <v>RCY</v>
          </cell>
          <cell r="D10141">
            <v>9</v>
          </cell>
          <cell r="G10141">
            <v>1.43</v>
          </cell>
          <cell r="J10141">
            <v>25</v>
          </cell>
          <cell r="L10141" t="str">
            <v>RO</v>
          </cell>
        </row>
        <row r="10142">
          <cell r="A10142" t="str">
            <v>RCY</v>
          </cell>
          <cell r="D10142">
            <v>11</v>
          </cell>
          <cell r="G10142">
            <v>1.1299999999999999</v>
          </cell>
          <cell r="J10142" t="str">
            <v>7B</v>
          </cell>
          <cell r="L10142" t="str">
            <v>IR</v>
          </cell>
        </row>
        <row r="10143">
          <cell r="A10143" t="str">
            <v>RCY</v>
          </cell>
          <cell r="D10143">
            <v>11</v>
          </cell>
          <cell r="G10143">
            <v>6.4</v>
          </cell>
          <cell r="J10143" t="str">
            <v>7B</v>
          </cell>
          <cell r="L10143" t="str">
            <v>IR</v>
          </cell>
        </row>
        <row r="10144">
          <cell r="A10144" t="str">
            <v>RCY</v>
          </cell>
          <cell r="D10144">
            <v>10</v>
          </cell>
          <cell r="G10144">
            <v>4.33</v>
          </cell>
          <cell r="J10144" t="str">
            <v>7D</v>
          </cell>
          <cell r="L10144" t="str">
            <v>IR</v>
          </cell>
        </row>
        <row r="10145">
          <cell r="A10145" t="str">
            <v>MSW</v>
          </cell>
          <cell r="D10145">
            <v>9</v>
          </cell>
          <cell r="G10145">
            <v>1.99</v>
          </cell>
          <cell r="J10145">
            <v>25</v>
          </cell>
          <cell r="L10145" t="str">
            <v>RO</v>
          </cell>
        </row>
        <row r="10146">
          <cell r="A10146" t="str">
            <v>MSW</v>
          </cell>
          <cell r="D10146">
            <v>9</v>
          </cell>
          <cell r="G10146">
            <v>1.54</v>
          </cell>
          <cell r="J10146">
            <v>25</v>
          </cell>
          <cell r="L10146" t="str">
            <v>RO</v>
          </cell>
        </row>
        <row r="10147">
          <cell r="A10147" t="str">
            <v>MSW</v>
          </cell>
          <cell r="D10147">
            <v>9</v>
          </cell>
          <cell r="G10147">
            <v>2.4700000000000002</v>
          </cell>
          <cell r="J10147">
            <v>25</v>
          </cell>
          <cell r="L10147" t="str">
            <v>RO</v>
          </cell>
        </row>
        <row r="10148">
          <cell r="A10148" t="str">
            <v>MSW</v>
          </cell>
          <cell r="D10148">
            <v>10</v>
          </cell>
          <cell r="G10148">
            <v>1.98</v>
          </cell>
          <cell r="J10148">
            <v>25</v>
          </cell>
          <cell r="L10148" t="str">
            <v>RO</v>
          </cell>
        </row>
        <row r="10149">
          <cell r="A10149" t="str">
            <v>RCY</v>
          </cell>
          <cell r="D10149">
            <v>9</v>
          </cell>
          <cell r="G10149">
            <v>2.71</v>
          </cell>
          <cell r="J10149" t="str">
            <v>7B</v>
          </cell>
          <cell r="L10149" t="str">
            <v>IR</v>
          </cell>
        </row>
        <row r="10150">
          <cell r="A10150" t="str">
            <v>RCY</v>
          </cell>
          <cell r="D10150">
            <v>9</v>
          </cell>
          <cell r="G10150">
            <v>3.6</v>
          </cell>
          <cell r="J10150" t="str">
            <v>7B</v>
          </cell>
          <cell r="L10150" t="str">
            <v>IR</v>
          </cell>
        </row>
        <row r="10151">
          <cell r="A10151" t="str">
            <v>RCY</v>
          </cell>
          <cell r="D10151">
            <v>10</v>
          </cell>
          <cell r="G10151">
            <v>1.9</v>
          </cell>
          <cell r="J10151" t="str">
            <v>7B</v>
          </cell>
          <cell r="L10151" t="str">
            <v>IR</v>
          </cell>
        </row>
        <row r="10152">
          <cell r="A10152" t="str">
            <v>RCY</v>
          </cell>
          <cell r="D10152">
            <v>10</v>
          </cell>
          <cell r="G10152">
            <v>2.06</v>
          </cell>
          <cell r="J10152" t="str">
            <v>7B</v>
          </cell>
          <cell r="L10152" t="str">
            <v>IR</v>
          </cell>
        </row>
        <row r="10153">
          <cell r="A10153" t="str">
            <v>RCY</v>
          </cell>
          <cell r="D10153">
            <v>10</v>
          </cell>
          <cell r="G10153">
            <v>4.53</v>
          </cell>
          <cell r="J10153" t="str">
            <v>7B</v>
          </cell>
          <cell r="L10153" t="str">
            <v>IR</v>
          </cell>
        </row>
        <row r="10154">
          <cell r="A10154" t="str">
            <v>RCY</v>
          </cell>
          <cell r="D10154">
            <v>10</v>
          </cell>
          <cell r="G10154">
            <v>3.76</v>
          </cell>
          <cell r="J10154" t="str">
            <v>7B</v>
          </cell>
          <cell r="L10154" t="str">
            <v>IR</v>
          </cell>
        </row>
        <row r="10155">
          <cell r="A10155" t="str">
            <v>RCY</v>
          </cell>
          <cell r="D10155">
            <v>10</v>
          </cell>
          <cell r="G10155">
            <v>3.64</v>
          </cell>
          <cell r="J10155" t="str">
            <v>7B</v>
          </cell>
          <cell r="L10155" t="str">
            <v>IR</v>
          </cell>
        </row>
        <row r="10156">
          <cell r="A10156" t="str">
            <v>MSW</v>
          </cell>
          <cell r="D10156">
            <v>10</v>
          </cell>
          <cell r="G10156">
            <v>3.82</v>
          </cell>
          <cell r="J10156" t="str">
            <v>7B</v>
          </cell>
          <cell r="L10156" t="str">
            <v>IR</v>
          </cell>
        </row>
        <row r="10157">
          <cell r="A10157" t="str">
            <v>RCY</v>
          </cell>
          <cell r="D10157">
            <v>11</v>
          </cell>
          <cell r="G10157">
            <v>2.71</v>
          </cell>
          <cell r="J10157" t="str">
            <v>7B</v>
          </cell>
          <cell r="L10157" t="str">
            <v>IR</v>
          </cell>
        </row>
        <row r="10158">
          <cell r="A10158" t="str">
            <v>MSW</v>
          </cell>
          <cell r="D10158">
            <v>11</v>
          </cell>
          <cell r="G10158">
            <v>3.72</v>
          </cell>
          <cell r="J10158" t="str">
            <v>7B</v>
          </cell>
          <cell r="L10158" t="str">
            <v>IR</v>
          </cell>
        </row>
        <row r="10159">
          <cell r="A10159" t="str">
            <v>MSW</v>
          </cell>
          <cell r="D10159">
            <v>11</v>
          </cell>
          <cell r="G10159">
            <v>3.65</v>
          </cell>
          <cell r="J10159" t="str">
            <v>7B</v>
          </cell>
          <cell r="L10159" t="str">
            <v>IR</v>
          </cell>
        </row>
        <row r="10160">
          <cell r="A10160" t="str">
            <v>RCY</v>
          </cell>
          <cell r="D10160">
            <v>11</v>
          </cell>
          <cell r="G10160">
            <v>3.7</v>
          </cell>
          <cell r="J10160" t="str">
            <v>7B</v>
          </cell>
          <cell r="L10160" t="str">
            <v>IR</v>
          </cell>
        </row>
        <row r="10161">
          <cell r="A10161" t="str">
            <v>MSW</v>
          </cell>
          <cell r="D10161">
            <v>11</v>
          </cell>
          <cell r="G10161">
            <v>2.38</v>
          </cell>
          <cell r="J10161" t="str">
            <v>7B</v>
          </cell>
          <cell r="L10161" t="str">
            <v>IR</v>
          </cell>
        </row>
        <row r="10162">
          <cell r="A10162" t="str">
            <v>MSW</v>
          </cell>
          <cell r="D10162">
            <v>11</v>
          </cell>
          <cell r="G10162">
            <v>2.56</v>
          </cell>
          <cell r="J10162" t="str">
            <v>7B</v>
          </cell>
          <cell r="L10162" t="str">
            <v>IR</v>
          </cell>
        </row>
        <row r="10163">
          <cell r="A10163" t="str">
            <v>MSW</v>
          </cell>
          <cell r="D10163">
            <v>12</v>
          </cell>
          <cell r="G10163">
            <v>4.3099999999999996</v>
          </cell>
          <cell r="J10163" t="str">
            <v>7B</v>
          </cell>
          <cell r="L10163" t="str">
            <v>IR</v>
          </cell>
        </row>
        <row r="10164">
          <cell r="A10164" t="str">
            <v>MSW</v>
          </cell>
          <cell r="D10164">
            <v>12</v>
          </cell>
          <cell r="G10164">
            <v>3.77</v>
          </cell>
          <cell r="J10164" t="str">
            <v>7B</v>
          </cell>
          <cell r="L10164" t="str">
            <v>IR</v>
          </cell>
        </row>
        <row r="10165">
          <cell r="A10165" t="str">
            <v>MSW</v>
          </cell>
          <cell r="D10165">
            <v>12</v>
          </cell>
          <cell r="G10165">
            <v>5.66</v>
          </cell>
          <cell r="J10165" t="str">
            <v>7B</v>
          </cell>
          <cell r="L10165" t="str">
            <v>IR</v>
          </cell>
        </row>
        <row r="10166">
          <cell r="A10166" t="str">
            <v>MSW</v>
          </cell>
          <cell r="D10166">
            <v>12</v>
          </cell>
          <cell r="G10166">
            <v>3.55</v>
          </cell>
          <cell r="J10166" t="str">
            <v>7B</v>
          </cell>
          <cell r="L10166" t="str">
            <v>IR</v>
          </cell>
        </row>
        <row r="10167">
          <cell r="A10167" t="str">
            <v>RCY</v>
          </cell>
          <cell r="D10167">
            <v>12</v>
          </cell>
          <cell r="G10167">
            <v>5.05</v>
          </cell>
          <cell r="J10167" t="str">
            <v>7B</v>
          </cell>
          <cell r="L10167" t="str">
            <v>IR</v>
          </cell>
        </row>
        <row r="10168">
          <cell r="A10168" t="str">
            <v>MSW</v>
          </cell>
          <cell r="D10168">
            <v>10</v>
          </cell>
          <cell r="G10168">
            <v>1.1000000000000001</v>
          </cell>
          <cell r="J10168">
            <v>25</v>
          </cell>
          <cell r="L10168" t="str">
            <v>RO</v>
          </cell>
        </row>
        <row r="10169">
          <cell r="A10169" t="str">
            <v>MSW</v>
          </cell>
          <cell r="D10169">
            <v>12</v>
          </cell>
          <cell r="G10169">
            <v>1.0900000000000001</v>
          </cell>
          <cell r="J10169">
            <v>25</v>
          </cell>
          <cell r="L10169" t="str">
            <v>RO</v>
          </cell>
        </row>
        <row r="10170">
          <cell r="A10170" t="str">
            <v>RCY</v>
          </cell>
          <cell r="D10170">
            <v>9</v>
          </cell>
          <cell r="G10170">
            <v>2.52</v>
          </cell>
          <cell r="J10170">
            <v>74</v>
          </cell>
          <cell r="L10170" t="str">
            <v>IR</v>
          </cell>
        </row>
        <row r="10171">
          <cell r="A10171" t="str">
            <v>RCY</v>
          </cell>
          <cell r="D10171">
            <v>9</v>
          </cell>
          <cell r="G10171">
            <v>2.44</v>
          </cell>
          <cell r="J10171">
            <v>74</v>
          </cell>
          <cell r="L10171" t="str">
            <v>IR</v>
          </cell>
        </row>
        <row r="10172">
          <cell r="A10172" t="str">
            <v>RCY</v>
          </cell>
          <cell r="D10172">
            <v>10</v>
          </cell>
          <cell r="G10172">
            <v>2.65</v>
          </cell>
          <cell r="J10172" t="str">
            <v>7C</v>
          </cell>
          <cell r="L10172" t="str">
            <v>IR</v>
          </cell>
        </row>
        <row r="10173">
          <cell r="A10173" t="str">
            <v>RCY</v>
          </cell>
          <cell r="D10173">
            <v>10</v>
          </cell>
          <cell r="G10173">
            <v>2.17</v>
          </cell>
          <cell r="J10173" t="str">
            <v>7B</v>
          </cell>
          <cell r="L10173" t="str">
            <v>IR</v>
          </cell>
        </row>
        <row r="10174">
          <cell r="A10174" t="str">
            <v>RCY</v>
          </cell>
          <cell r="D10174">
            <v>10</v>
          </cell>
          <cell r="G10174">
            <v>1.88</v>
          </cell>
          <cell r="J10174" t="str">
            <v>7B</v>
          </cell>
          <cell r="L10174" t="str">
            <v>IR</v>
          </cell>
        </row>
        <row r="10175">
          <cell r="A10175" t="str">
            <v>RCY</v>
          </cell>
          <cell r="D10175">
            <v>11</v>
          </cell>
          <cell r="G10175">
            <v>2.77</v>
          </cell>
          <cell r="J10175" t="str">
            <v>7B</v>
          </cell>
          <cell r="L10175" t="str">
            <v>IR</v>
          </cell>
        </row>
        <row r="10176">
          <cell r="A10176" t="str">
            <v>RCY</v>
          </cell>
          <cell r="D10176">
            <v>12</v>
          </cell>
          <cell r="G10176">
            <v>2.44</v>
          </cell>
          <cell r="J10176" t="str">
            <v>7B</v>
          </cell>
          <cell r="L10176" t="str">
            <v>IR</v>
          </cell>
        </row>
        <row r="10177">
          <cell r="A10177" t="str">
            <v>RCY</v>
          </cell>
          <cell r="D10177">
            <v>10</v>
          </cell>
          <cell r="G10177">
            <v>3.09</v>
          </cell>
          <cell r="J10177">
            <v>72</v>
          </cell>
          <cell r="L10177" t="str">
            <v>IR</v>
          </cell>
        </row>
        <row r="10178">
          <cell r="A10178" t="str">
            <v>RCY</v>
          </cell>
          <cell r="D10178">
            <v>10</v>
          </cell>
          <cell r="G10178">
            <v>3.7</v>
          </cell>
          <cell r="J10178">
            <v>72</v>
          </cell>
          <cell r="L10178" t="str">
            <v>IR</v>
          </cell>
        </row>
        <row r="10179">
          <cell r="A10179" t="str">
            <v>RCY</v>
          </cell>
          <cell r="D10179">
            <v>10</v>
          </cell>
          <cell r="G10179">
            <v>6.78</v>
          </cell>
          <cell r="J10179">
            <v>72</v>
          </cell>
          <cell r="L10179" t="str">
            <v>IR</v>
          </cell>
        </row>
        <row r="10180">
          <cell r="A10180" t="str">
            <v>MSW</v>
          </cell>
          <cell r="D10180">
            <v>10</v>
          </cell>
          <cell r="G10180">
            <v>2.8</v>
          </cell>
          <cell r="J10180">
            <v>25</v>
          </cell>
          <cell r="L10180" t="str">
            <v>RO</v>
          </cell>
        </row>
        <row r="10181">
          <cell r="A10181" t="str">
            <v>RCY</v>
          </cell>
          <cell r="D10181">
            <v>11</v>
          </cell>
          <cell r="G10181">
            <v>2.73</v>
          </cell>
          <cell r="J10181">
            <v>25</v>
          </cell>
          <cell r="L10181" t="str">
            <v>RO</v>
          </cell>
        </row>
        <row r="10182">
          <cell r="A10182" t="str">
            <v>MSW</v>
          </cell>
          <cell r="D10182">
            <v>9</v>
          </cell>
          <cell r="G10182">
            <v>6.56</v>
          </cell>
          <cell r="J10182">
            <v>26</v>
          </cell>
          <cell r="L10182" t="str">
            <v>RO</v>
          </cell>
        </row>
        <row r="10183">
          <cell r="A10183" t="str">
            <v>MSW</v>
          </cell>
          <cell r="D10183">
            <v>9</v>
          </cell>
          <cell r="G10183">
            <v>8.9499999999999993</v>
          </cell>
          <cell r="J10183">
            <v>26</v>
          </cell>
          <cell r="L10183" t="str">
            <v>RO</v>
          </cell>
        </row>
        <row r="10184">
          <cell r="A10184" t="str">
            <v>MSW</v>
          </cell>
          <cell r="D10184">
            <v>9</v>
          </cell>
          <cell r="G10184">
            <v>7.79</v>
          </cell>
          <cell r="J10184">
            <v>26</v>
          </cell>
          <cell r="L10184" t="str">
            <v>RO</v>
          </cell>
        </row>
        <row r="10185">
          <cell r="A10185" t="str">
            <v>MSW</v>
          </cell>
          <cell r="D10185">
            <v>10</v>
          </cell>
          <cell r="G10185">
            <v>6.1</v>
          </cell>
          <cell r="J10185">
            <v>26</v>
          </cell>
          <cell r="L10185" t="str">
            <v>RO</v>
          </cell>
        </row>
        <row r="10186">
          <cell r="A10186" t="str">
            <v>MSW</v>
          </cell>
          <cell r="D10186">
            <v>10</v>
          </cell>
          <cell r="G10186">
            <v>6.26</v>
          </cell>
          <cell r="J10186">
            <v>26</v>
          </cell>
          <cell r="L10186" t="str">
            <v>RO</v>
          </cell>
        </row>
        <row r="10187">
          <cell r="A10187" t="str">
            <v>MSW</v>
          </cell>
          <cell r="D10187">
            <v>10</v>
          </cell>
          <cell r="G10187">
            <v>9.07</v>
          </cell>
          <cell r="J10187">
            <v>26</v>
          </cell>
          <cell r="L10187" t="str">
            <v>RO</v>
          </cell>
        </row>
        <row r="10188">
          <cell r="A10188" t="str">
            <v>RCY</v>
          </cell>
          <cell r="D10188">
            <v>11</v>
          </cell>
          <cell r="G10188">
            <v>2.71</v>
          </cell>
          <cell r="J10188">
            <v>25</v>
          </cell>
          <cell r="L10188" t="str">
            <v>RO</v>
          </cell>
        </row>
        <row r="10189">
          <cell r="A10189" t="str">
            <v>RCY</v>
          </cell>
          <cell r="D10189">
            <v>10</v>
          </cell>
          <cell r="G10189">
            <v>3.95</v>
          </cell>
          <cell r="J10189">
            <v>75</v>
          </cell>
          <cell r="L10189" t="str">
            <v>IR</v>
          </cell>
        </row>
        <row r="10190">
          <cell r="A10190" t="str">
            <v>RCY</v>
          </cell>
          <cell r="D10190">
            <v>12</v>
          </cell>
          <cell r="G10190">
            <v>0.45</v>
          </cell>
          <cell r="J10190" t="str">
            <v>7B</v>
          </cell>
          <cell r="L10190" t="str">
            <v>IR</v>
          </cell>
        </row>
        <row r="10191">
          <cell r="A10191" t="str">
            <v>RCY</v>
          </cell>
          <cell r="D10191">
            <v>11</v>
          </cell>
          <cell r="G10191">
            <v>2.69</v>
          </cell>
          <cell r="J10191" t="str">
            <v>7B</v>
          </cell>
          <cell r="L10191" t="str">
            <v>IR</v>
          </cell>
        </row>
        <row r="10192">
          <cell r="A10192" t="str">
            <v>RCY</v>
          </cell>
          <cell r="D10192">
            <v>10</v>
          </cell>
          <cell r="G10192">
            <v>7.92</v>
          </cell>
          <cell r="J10192" t="str">
            <v>7D</v>
          </cell>
          <cell r="L10192" t="str">
            <v>IR</v>
          </cell>
        </row>
        <row r="10193">
          <cell r="A10193" t="str">
            <v>RCY</v>
          </cell>
          <cell r="D10193">
            <v>12</v>
          </cell>
          <cell r="G10193">
            <v>6.53</v>
          </cell>
          <cell r="J10193" t="str">
            <v>7D</v>
          </cell>
          <cell r="L10193" t="str">
            <v>IR</v>
          </cell>
        </row>
        <row r="10194">
          <cell r="A10194" t="str">
            <v>RCY</v>
          </cell>
          <cell r="D10194">
            <v>10</v>
          </cell>
          <cell r="G10194">
            <v>0.52</v>
          </cell>
          <cell r="J10194">
            <v>72</v>
          </cell>
          <cell r="L10194" t="str">
            <v>IR</v>
          </cell>
        </row>
        <row r="10195">
          <cell r="A10195" t="str">
            <v>RCY</v>
          </cell>
          <cell r="D10195">
            <v>10</v>
          </cell>
          <cell r="G10195">
            <v>0.18</v>
          </cell>
          <cell r="J10195">
            <v>72</v>
          </cell>
          <cell r="L10195" t="str">
            <v>IR</v>
          </cell>
        </row>
        <row r="10196">
          <cell r="A10196" t="str">
            <v>RCY</v>
          </cell>
          <cell r="D10196">
            <v>11</v>
          </cell>
          <cell r="G10196">
            <v>7.19</v>
          </cell>
          <cell r="J10196">
            <v>72</v>
          </cell>
          <cell r="L10196" t="str">
            <v>IR</v>
          </cell>
        </row>
        <row r="10197">
          <cell r="A10197" t="str">
            <v>RCY</v>
          </cell>
          <cell r="D10197">
            <v>12</v>
          </cell>
          <cell r="G10197">
            <v>3.1</v>
          </cell>
          <cell r="J10197">
            <v>72</v>
          </cell>
          <cell r="L10197" t="str">
            <v>IR</v>
          </cell>
        </row>
        <row r="10198">
          <cell r="A10198" t="str">
            <v>RCY</v>
          </cell>
          <cell r="D10198">
            <v>12</v>
          </cell>
          <cell r="G10198">
            <v>4.25</v>
          </cell>
          <cell r="J10198">
            <v>72</v>
          </cell>
          <cell r="L10198" t="str">
            <v>IR</v>
          </cell>
        </row>
        <row r="10199">
          <cell r="A10199" t="str">
            <v>RCY</v>
          </cell>
          <cell r="D10199">
            <v>12</v>
          </cell>
          <cell r="G10199">
            <v>4.3099999999999996</v>
          </cell>
          <cell r="J10199">
            <v>72</v>
          </cell>
          <cell r="L10199" t="str">
            <v>IR</v>
          </cell>
        </row>
        <row r="10200">
          <cell r="A10200" t="str">
            <v>RCY</v>
          </cell>
          <cell r="D10200">
            <v>11</v>
          </cell>
          <cell r="G10200">
            <v>4.57</v>
          </cell>
          <cell r="J10200">
            <v>72</v>
          </cell>
          <cell r="L10200" t="str">
            <v>IR</v>
          </cell>
        </row>
        <row r="10201">
          <cell r="A10201" t="str">
            <v>RCY</v>
          </cell>
          <cell r="D10201">
            <v>10</v>
          </cell>
          <cell r="G10201">
            <v>5.0599999999999996</v>
          </cell>
          <cell r="J10201" t="str">
            <v>7B</v>
          </cell>
          <cell r="L10201" t="str">
            <v>IR</v>
          </cell>
        </row>
        <row r="10202">
          <cell r="A10202" t="str">
            <v>RCY</v>
          </cell>
          <cell r="D10202">
            <v>10</v>
          </cell>
          <cell r="G10202">
            <v>3.27</v>
          </cell>
          <cell r="J10202" t="str">
            <v>7B</v>
          </cell>
          <cell r="L10202" t="str">
            <v>IR</v>
          </cell>
        </row>
        <row r="10203">
          <cell r="A10203" t="str">
            <v>RCY</v>
          </cell>
          <cell r="D10203">
            <v>10</v>
          </cell>
          <cell r="G10203">
            <v>2.35</v>
          </cell>
          <cell r="J10203" t="str">
            <v>7B</v>
          </cell>
          <cell r="L10203" t="str">
            <v>IR</v>
          </cell>
        </row>
        <row r="10204">
          <cell r="A10204" t="str">
            <v>RCY</v>
          </cell>
          <cell r="D10204">
            <v>10</v>
          </cell>
          <cell r="G10204">
            <v>0.82</v>
          </cell>
          <cell r="J10204">
            <v>32</v>
          </cell>
          <cell r="L10204" t="str">
            <v>IR</v>
          </cell>
        </row>
        <row r="10205">
          <cell r="A10205" t="str">
            <v>RCY</v>
          </cell>
          <cell r="D10205">
            <v>10</v>
          </cell>
          <cell r="G10205">
            <v>0.6</v>
          </cell>
          <cell r="J10205">
            <v>32</v>
          </cell>
          <cell r="L10205" t="str">
            <v>IR</v>
          </cell>
        </row>
        <row r="10206">
          <cell r="A10206" t="str">
            <v>RCY</v>
          </cell>
          <cell r="D10206">
            <v>11</v>
          </cell>
          <cell r="G10206">
            <v>1.5</v>
          </cell>
          <cell r="J10206">
            <v>72</v>
          </cell>
          <cell r="L10206" t="str">
            <v>IR</v>
          </cell>
        </row>
        <row r="10207">
          <cell r="A10207" t="str">
            <v>RCY</v>
          </cell>
          <cell r="D10207">
            <v>11</v>
          </cell>
          <cell r="G10207">
            <v>2.33</v>
          </cell>
          <cell r="J10207" t="str">
            <v>7D</v>
          </cell>
          <cell r="L10207" t="str">
            <v>IR</v>
          </cell>
        </row>
        <row r="10208">
          <cell r="A10208" t="str">
            <v>RCY</v>
          </cell>
          <cell r="D10208">
            <v>11</v>
          </cell>
          <cell r="G10208">
            <v>2.62</v>
          </cell>
          <cell r="J10208" t="str">
            <v>7D</v>
          </cell>
          <cell r="L10208" t="str">
            <v>IR</v>
          </cell>
        </row>
        <row r="10209">
          <cell r="A10209" t="str">
            <v>RCY</v>
          </cell>
          <cell r="D10209">
            <v>12</v>
          </cell>
          <cell r="G10209">
            <v>3.16</v>
          </cell>
          <cell r="J10209" t="str">
            <v>7D</v>
          </cell>
          <cell r="L10209" t="str">
            <v>IR</v>
          </cell>
        </row>
        <row r="10210">
          <cell r="A10210" t="str">
            <v>RCY</v>
          </cell>
          <cell r="D10210">
            <v>10</v>
          </cell>
          <cell r="G10210">
            <v>1.25</v>
          </cell>
          <cell r="J10210" t="str">
            <v>7C</v>
          </cell>
          <cell r="L10210" t="str">
            <v>IR</v>
          </cell>
        </row>
        <row r="10211">
          <cell r="A10211" t="str">
            <v>RCY</v>
          </cell>
          <cell r="D10211">
            <v>10</v>
          </cell>
          <cell r="G10211">
            <v>3.01</v>
          </cell>
          <cell r="J10211">
            <v>72</v>
          </cell>
          <cell r="L10211" t="str">
            <v>IR</v>
          </cell>
        </row>
        <row r="10212">
          <cell r="A10212" t="str">
            <v>MSW</v>
          </cell>
          <cell r="D10212">
            <v>10</v>
          </cell>
          <cell r="G10212">
            <v>0.57999999999999996</v>
          </cell>
          <cell r="J10212">
            <v>25</v>
          </cell>
          <cell r="L10212" t="str">
            <v>RO</v>
          </cell>
        </row>
        <row r="10213">
          <cell r="A10213" t="str">
            <v>RCY</v>
          </cell>
          <cell r="D10213">
            <v>10</v>
          </cell>
          <cell r="G10213">
            <v>3.84</v>
          </cell>
          <cell r="J10213">
            <v>72</v>
          </cell>
          <cell r="L10213" t="str">
            <v>IR</v>
          </cell>
        </row>
        <row r="10214">
          <cell r="A10214" t="str">
            <v>RCY</v>
          </cell>
          <cell r="D10214">
            <v>10</v>
          </cell>
          <cell r="G10214">
            <v>2.9</v>
          </cell>
          <cell r="J10214">
            <v>72</v>
          </cell>
          <cell r="L10214" t="str">
            <v>IR</v>
          </cell>
        </row>
        <row r="10215">
          <cell r="A10215" t="str">
            <v>RCY</v>
          </cell>
          <cell r="D10215">
            <v>11</v>
          </cell>
          <cell r="G10215">
            <v>2.88</v>
          </cell>
          <cell r="J10215">
            <v>72</v>
          </cell>
          <cell r="L10215" t="str">
            <v>IR</v>
          </cell>
        </row>
        <row r="10216">
          <cell r="A10216" t="str">
            <v>RCY</v>
          </cell>
          <cell r="D10216">
            <v>12</v>
          </cell>
          <cell r="G10216">
            <v>3.38</v>
          </cell>
          <cell r="J10216" t="str">
            <v>7E</v>
          </cell>
          <cell r="L10216" t="str">
            <v>IR</v>
          </cell>
        </row>
        <row r="10217">
          <cell r="A10217" t="str">
            <v>RCY</v>
          </cell>
          <cell r="D10217">
            <v>10</v>
          </cell>
          <cell r="G10217">
            <v>4.74</v>
          </cell>
          <cell r="J10217">
            <v>25</v>
          </cell>
          <cell r="L10217" t="str">
            <v>RO</v>
          </cell>
        </row>
        <row r="10218">
          <cell r="A10218" t="str">
            <v>YW</v>
          </cell>
          <cell r="D10218">
            <v>10</v>
          </cell>
          <cell r="G10218">
            <v>8.23</v>
          </cell>
          <cell r="J10218" t="str">
            <v>7C</v>
          </cell>
          <cell r="L10218" t="str">
            <v>IR</v>
          </cell>
        </row>
        <row r="10219">
          <cell r="A10219" t="str">
            <v>RCY</v>
          </cell>
          <cell r="D10219">
            <v>10</v>
          </cell>
          <cell r="G10219">
            <v>7.96</v>
          </cell>
          <cell r="J10219" t="str">
            <v>7C</v>
          </cell>
          <cell r="L10219" t="str">
            <v>IR</v>
          </cell>
        </row>
        <row r="10220">
          <cell r="A10220" t="str">
            <v>RCY</v>
          </cell>
          <cell r="D10220">
            <v>10</v>
          </cell>
          <cell r="G10220">
            <v>9</v>
          </cell>
          <cell r="J10220" t="str">
            <v>7C</v>
          </cell>
          <cell r="L10220" t="str">
            <v>IR</v>
          </cell>
        </row>
        <row r="10221">
          <cell r="A10221" t="str">
            <v>YW</v>
          </cell>
          <cell r="D10221">
            <v>10</v>
          </cell>
          <cell r="G10221">
            <v>7.75</v>
          </cell>
          <cell r="J10221" t="str">
            <v>7C</v>
          </cell>
          <cell r="L10221" t="str">
            <v>IR</v>
          </cell>
        </row>
        <row r="10222">
          <cell r="A10222" t="str">
            <v>RCY</v>
          </cell>
          <cell r="D10222">
            <v>11</v>
          </cell>
          <cell r="G10222">
            <v>4.09</v>
          </cell>
          <cell r="J10222">
            <v>72</v>
          </cell>
          <cell r="L10222" t="str">
            <v>IR</v>
          </cell>
        </row>
        <row r="10223">
          <cell r="A10223" t="str">
            <v>RCY</v>
          </cell>
          <cell r="D10223">
            <v>11</v>
          </cell>
          <cell r="G10223">
            <v>7.36</v>
          </cell>
          <cell r="J10223">
            <v>72</v>
          </cell>
          <cell r="L10223" t="str">
            <v>IR</v>
          </cell>
        </row>
        <row r="10224">
          <cell r="A10224" t="str">
            <v>RCY</v>
          </cell>
          <cell r="D10224">
            <v>12</v>
          </cell>
          <cell r="G10224">
            <v>5.08</v>
          </cell>
          <cell r="J10224">
            <v>72</v>
          </cell>
          <cell r="L10224" t="str">
            <v>IR</v>
          </cell>
        </row>
        <row r="10225">
          <cell r="A10225" t="str">
            <v>RCY</v>
          </cell>
          <cell r="D10225">
            <v>11</v>
          </cell>
          <cell r="G10225">
            <v>3.14</v>
          </cell>
          <cell r="J10225">
            <v>72</v>
          </cell>
          <cell r="L10225" t="str">
            <v>IR</v>
          </cell>
        </row>
        <row r="10226">
          <cell r="A10226" t="str">
            <v>RCY</v>
          </cell>
          <cell r="D10226">
            <v>11</v>
          </cell>
          <cell r="G10226">
            <v>7.49</v>
          </cell>
          <cell r="J10226">
            <v>72</v>
          </cell>
          <cell r="L10226" t="str">
            <v>IR</v>
          </cell>
        </row>
        <row r="10227">
          <cell r="A10227" t="str">
            <v>RCY</v>
          </cell>
          <cell r="D10227">
            <v>11</v>
          </cell>
          <cell r="G10227">
            <v>4.5199999999999996</v>
          </cell>
          <cell r="J10227">
            <v>72</v>
          </cell>
          <cell r="L10227" t="str">
            <v>IR</v>
          </cell>
        </row>
        <row r="10228">
          <cell r="A10228" t="str">
            <v>RCY</v>
          </cell>
          <cell r="D10228">
            <v>11</v>
          </cell>
          <cell r="G10228">
            <v>2.2799999999999998</v>
          </cell>
          <cell r="J10228">
            <v>72</v>
          </cell>
          <cell r="L10228" t="str">
            <v>IR</v>
          </cell>
        </row>
        <row r="10229">
          <cell r="A10229" t="str">
            <v>RCY</v>
          </cell>
          <cell r="D10229">
            <v>10</v>
          </cell>
          <cell r="G10229">
            <v>1.63</v>
          </cell>
          <cell r="J10229" t="str">
            <v>7B</v>
          </cell>
          <cell r="L10229" t="str">
            <v>IR</v>
          </cell>
        </row>
        <row r="10230">
          <cell r="A10230" t="str">
            <v>RCY</v>
          </cell>
          <cell r="D10230">
            <v>10</v>
          </cell>
          <cell r="G10230">
            <v>1.53</v>
          </cell>
          <cell r="J10230" t="str">
            <v>7B</v>
          </cell>
          <cell r="L10230" t="str">
            <v>IR</v>
          </cell>
        </row>
        <row r="10231">
          <cell r="A10231" t="str">
            <v>RCY</v>
          </cell>
          <cell r="D10231">
            <v>10</v>
          </cell>
          <cell r="G10231">
            <v>1.62</v>
          </cell>
          <cell r="J10231" t="str">
            <v>7B</v>
          </cell>
          <cell r="L10231" t="str">
            <v>IR</v>
          </cell>
        </row>
        <row r="10232">
          <cell r="A10232" t="str">
            <v>RCY</v>
          </cell>
          <cell r="D10232">
            <v>11</v>
          </cell>
          <cell r="G10232">
            <v>1.49</v>
          </cell>
          <cell r="J10232" t="str">
            <v>7B</v>
          </cell>
          <cell r="L10232" t="str">
            <v>IR</v>
          </cell>
        </row>
        <row r="10233">
          <cell r="A10233" t="str">
            <v>RCY</v>
          </cell>
          <cell r="D10233">
            <v>11</v>
          </cell>
          <cell r="G10233">
            <v>1.25</v>
          </cell>
          <cell r="J10233" t="str">
            <v>7B</v>
          </cell>
          <cell r="L10233" t="str">
            <v>IR</v>
          </cell>
        </row>
        <row r="10234">
          <cell r="A10234" t="str">
            <v>RCY</v>
          </cell>
          <cell r="D10234">
            <v>11</v>
          </cell>
          <cell r="G10234">
            <v>1.51</v>
          </cell>
          <cell r="J10234" t="str">
            <v>7B</v>
          </cell>
          <cell r="L10234" t="str">
            <v>IR</v>
          </cell>
        </row>
        <row r="10235">
          <cell r="A10235" t="str">
            <v>RCY</v>
          </cell>
          <cell r="D10235">
            <v>11</v>
          </cell>
          <cell r="G10235">
            <v>1.46</v>
          </cell>
          <cell r="J10235" t="str">
            <v>7B</v>
          </cell>
          <cell r="L10235" t="str">
            <v>IR</v>
          </cell>
        </row>
        <row r="10236">
          <cell r="A10236" t="str">
            <v>RCY</v>
          </cell>
          <cell r="D10236">
            <v>11</v>
          </cell>
          <cell r="G10236">
            <v>1.48</v>
          </cell>
          <cell r="J10236" t="str">
            <v>7B</v>
          </cell>
          <cell r="L10236" t="str">
            <v>IR</v>
          </cell>
        </row>
        <row r="10237">
          <cell r="A10237" t="str">
            <v>RCY</v>
          </cell>
          <cell r="D10237">
            <v>11</v>
          </cell>
          <cell r="G10237">
            <v>1.45</v>
          </cell>
          <cell r="J10237" t="str">
            <v>7B</v>
          </cell>
          <cell r="L10237" t="str">
            <v>IR</v>
          </cell>
        </row>
        <row r="10238">
          <cell r="A10238" t="str">
            <v>RCY</v>
          </cell>
          <cell r="D10238">
            <v>11</v>
          </cell>
          <cell r="G10238">
            <v>1.78</v>
          </cell>
          <cell r="J10238" t="str">
            <v>7B</v>
          </cell>
          <cell r="L10238" t="str">
            <v>IR</v>
          </cell>
        </row>
        <row r="10239">
          <cell r="A10239" t="str">
            <v>RCY</v>
          </cell>
          <cell r="D10239">
            <v>10</v>
          </cell>
          <cell r="G10239">
            <v>0.34</v>
          </cell>
          <cell r="J10239">
            <v>72</v>
          </cell>
          <cell r="L10239" t="str">
            <v>IR</v>
          </cell>
        </row>
        <row r="10240">
          <cell r="A10240" t="str">
            <v>RCY</v>
          </cell>
          <cell r="D10240">
            <v>11</v>
          </cell>
          <cell r="G10240">
            <v>5.38</v>
          </cell>
          <cell r="J10240" t="str">
            <v>7C</v>
          </cell>
          <cell r="L10240" t="str">
            <v>IR</v>
          </cell>
        </row>
        <row r="10241">
          <cell r="A10241" t="str">
            <v>RCY</v>
          </cell>
          <cell r="D10241">
            <v>10</v>
          </cell>
          <cell r="G10241">
            <v>3.55</v>
          </cell>
          <cell r="J10241">
            <v>74</v>
          </cell>
          <cell r="L10241" t="str">
            <v>IR</v>
          </cell>
        </row>
        <row r="10242">
          <cell r="A10242" t="str">
            <v>RCY</v>
          </cell>
          <cell r="D10242">
            <v>11</v>
          </cell>
          <cell r="G10242">
            <v>1.67</v>
          </cell>
          <cell r="J10242">
            <v>20</v>
          </cell>
          <cell r="L10242" t="str">
            <v>RO</v>
          </cell>
        </row>
        <row r="10243">
          <cell r="A10243" t="str">
            <v>RCY</v>
          </cell>
          <cell r="D10243">
            <v>12</v>
          </cell>
          <cell r="G10243">
            <v>1.1599999999999999</v>
          </cell>
          <cell r="J10243">
            <v>75</v>
          </cell>
          <cell r="L10243" t="str">
            <v>IR</v>
          </cell>
        </row>
        <row r="10244">
          <cell r="A10244" t="str">
            <v>RCY</v>
          </cell>
          <cell r="D10244">
            <v>12</v>
          </cell>
          <cell r="G10244">
            <v>0.86</v>
          </cell>
          <cell r="J10244" t="str">
            <v>7B</v>
          </cell>
          <cell r="L10244" t="str">
            <v>IR</v>
          </cell>
        </row>
        <row r="10245">
          <cell r="A10245" t="str">
            <v>RCY</v>
          </cell>
          <cell r="D10245">
            <v>12</v>
          </cell>
          <cell r="G10245">
            <v>4.6100000000000003</v>
          </cell>
          <cell r="J10245" t="str">
            <v>7C</v>
          </cell>
          <cell r="L10245" t="str">
            <v>IR</v>
          </cell>
        </row>
        <row r="10246">
          <cell r="A10246" t="str">
            <v>RCY</v>
          </cell>
          <cell r="D10246">
            <v>12</v>
          </cell>
          <cell r="G10246">
            <v>5.31</v>
          </cell>
          <cell r="J10246" t="str">
            <v>7C</v>
          </cell>
          <cell r="L10246" t="str">
            <v>IR</v>
          </cell>
        </row>
        <row r="10247">
          <cell r="A10247" t="str">
            <v>RCY</v>
          </cell>
          <cell r="D10247">
            <v>11</v>
          </cell>
          <cell r="G10247">
            <v>1.34</v>
          </cell>
          <cell r="J10247">
            <v>72</v>
          </cell>
          <cell r="L10247" t="str">
            <v>IR</v>
          </cell>
        </row>
        <row r="10248">
          <cell r="A10248" t="str">
            <v>RCY</v>
          </cell>
          <cell r="D10248">
            <v>11</v>
          </cell>
          <cell r="G10248">
            <v>5.23</v>
          </cell>
          <cell r="J10248" t="str">
            <v>7B</v>
          </cell>
          <cell r="L10248" t="str">
            <v>IR</v>
          </cell>
        </row>
        <row r="10249">
          <cell r="A10249" t="str">
            <v>RCY</v>
          </cell>
          <cell r="D10249">
            <v>11</v>
          </cell>
          <cell r="G10249">
            <v>3</v>
          </cell>
          <cell r="J10249" t="str">
            <v>7B</v>
          </cell>
          <cell r="L10249" t="str">
            <v>IR</v>
          </cell>
        </row>
        <row r="10250">
          <cell r="A10250" t="str">
            <v>RCY</v>
          </cell>
          <cell r="D10250">
            <v>11</v>
          </cell>
          <cell r="G10250">
            <v>4.49</v>
          </cell>
          <cell r="J10250" t="str">
            <v>7B</v>
          </cell>
          <cell r="L10250" t="str">
            <v>IR</v>
          </cell>
        </row>
        <row r="10251">
          <cell r="A10251" t="str">
            <v>RCY</v>
          </cell>
          <cell r="D10251">
            <v>12</v>
          </cell>
          <cell r="G10251">
            <v>2.42</v>
          </cell>
          <cell r="J10251" t="str">
            <v>7B</v>
          </cell>
          <cell r="L10251" t="str">
            <v>IR</v>
          </cell>
        </row>
        <row r="10252">
          <cell r="A10252" t="str">
            <v>RCY</v>
          </cell>
          <cell r="D10252">
            <v>12</v>
          </cell>
          <cell r="G10252">
            <v>8.24</v>
          </cell>
          <cell r="J10252" t="str">
            <v>7B</v>
          </cell>
          <cell r="L10252" t="str">
            <v>IR</v>
          </cell>
        </row>
        <row r="10253">
          <cell r="A10253" t="str">
            <v>MSW</v>
          </cell>
          <cell r="D10253">
            <v>12</v>
          </cell>
          <cell r="G10253">
            <v>2.19</v>
          </cell>
          <cell r="J10253">
            <v>25</v>
          </cell>
          <cell r="L10253" t="str">
            <v>RO</v>
          </cell>
        </row>
        <row r="10254">
          <cell r="A10254" t="str">
            <v>RCY</v>
          </cell>
          <cell r="D10254">
            <v>11</v>
          </cell>
          <cell r="G10254">
            <v>1.48</v>
          </cell>
          <cell r="J10254" t="str">
            <v>7B</v>
          </cell>
          <cell r="L10254" t="str">
            <v>IR</v>
          </cell>
        </row>
        <row r="10255">
          <cell r="A10255" t="str">
            <v>RCY</v>
          </cell>
          <cell r="D10255">
            <v>11</v>
          </cell>
          <cell r="G10255">
            <v>1.9</v>
          </cell>
          <cell r="J10255" t="str">
            <v>7C</v>
          </cell>
          <cell r="L10255" t="str">
            <v>IR</v>
          </cell>
        </row>
        <row r="10256">
          <cell r="A10256" t="str">
            <v>RCY</v>
          </cell>
          <cell r="D10256">
            <v>11</v>
          </cell>
          <cell r="G10256">
            <v>1.81</v>
          </cell>
          <cell r="J10256" t="str">
            <v>7C</v>
          </cell>
          <cell r="L10256" t="str">
            <v>IR</v>
          </cell>
        </row>
        <row r="10257">
          <cell r="A10257" t="str">
            <v>RCY</v>
          </cell>
          <cell r="D10257">
            <v>11</v>
          </cell>
          <cell r="G10257">
            <v>1.58</v>
          </cell>
          <cell r="J10257" t="str">
            <v>7C</v>
          </cell>
          <cell r="L10257" t="str">
            <v>IR</v>
          </cell>
        </row>
        <row r="10258">
          <cell r="A10258" t="str">
            <v>RCY</v>
          </cell>
          <cell r="D10258">
            <v>11</v>
          </cell>
          <cell r="G10258">
            <v>1.41</v>
          </cell>
          <cell r="J10258" t="str">
            <v>7C</v>
          </cell>
          <cell r="L10258" t="str">
            <v>IR</v>
          </cell>
        </row>
        <row r="10259">
          <cell r="A10259" t="str">
            <v>RCY</v>
          </cell>
          <cell r="D10259">
            <v>11</v>
          </cell>
          <cell r="G10259">
            <v>0.61</v>
          </cell>
          <cell r="J10259" t="str">
            <v>7C</v>
          </cell>
          <cell r="L10259" t="str">
            <v>IR</v>
          </cell>
        </row>
        <row r="10260">
          <cell r="A10260" t="str">
            <v>RCY</v>
          </cell>
          <cell r="D10260">
            <v>11</v>
          </cell>
          <cell r="G10260">
            <v>2.11</v>
          </cell>
          <cell r="J10260" t="str">
            <v>7C</v>
          </cell>
          <cell r="L10260" t="str">
            <v>IR</v>
          </cell>
        </row>
        <row r="10261">
          <cell r="A10261" t="str">
            <v>RCY</v>
          </cell>
          <cell r="D10261">
            <v>12</v>
          </cell>
          <cell r="G10261">
            <v>3.09</v>
          </cell>
          <cell r="J10261" t="str">
            <v>7C</v>
          </cell>
          <cell r="L10261" t="str">
            <v>IR</v>
          </cell>
        </row>
        <row r="10262">
          <cell r="A10262" t="str">
            <v>RCY</v>
          </cell>
          <cell r="D10262">
            <v>12</v>
          </cell>
          <cell r="G10262">
            <v>2.2400000000000002</v>
          </cell>
          <cell r="J10262" t="str">
            <v>7C</v>
          </cell>
          <cell r="L10262" t="str">
            <v>IR</v>
          </cell>
        </row>
        <row r="10263">
          <cell r="A10263" t="str">
            <v>RCY</v>
          </cell>
          <cell r="D10263">
            <v>12</v>
          </cell>
          <cell r="G10263">
            <v>2.17</v>
          </cell>
          <cell r="J10263" t="str">
            <v>7C</v>
          </cell>
          <cell r="L10263" t="str">
            <v>IR</v>
          </cell>
        </row>
        <row r="10264">
          <cell r="A10264" t="str">
            <v>RCY</v>
          </cell>
          <cell r="D10264">
            <v>12</v>
          </cell>
          <cell r="G10264">
            <v>1.79</v>
          </cell>
          <cell r="J10264" t="str">
            <v>7C</v>
          </cell>
          <cell r="L10264" t="str">
            <v>IR</v>
          </cell>
        </row>
        <row r="10265">
          <cell r="A10265" t="str">
            <v>RCY</v>
          </cell>
          <cell r="D10265">
            <v>12</v>
          </cell>
          <cell r="G10265">
            <v>1.76</v>
          </cell>
          <cell r="J10265" t="str">
            <v>7C</v>
          </cell>
          <cell r="L10265" t="str">
            <v>IR</v>
          </cell>
        </row>
        <row r="10266">
          <cell r="A10266" t="str">
            <v>RCY</v>
          </cell>
          <cell r="D10266">
            <v>12</v>
          </cell>
          <cell r="G10266">
            <v>0.68</v>
          </cell>
          <cell r="J10266" t="str">
            <v>7C</v>
          </cell>
          <cell r="L10266" t="str">
            <v>IR</v>
          </cell>
        </row>
        <row r="10267">
          <cell r="A10267" t="str">
            <v>RCY</v>
          </cell>
          <cell r="D10267">
            <v>12</v>
          </cell>
          <cell r="G10267">
            <v>1.29</v>
          </cell>
          <cell r="J10267" t="str">
            <v>7C</v>
          </cell>
          <cell r="L10267" t="str">
            <v>IR</v>
          </cell>
        </row>
        <row r="10268">
          <cell r="A10268" t="str">
            <v>MSW</v>
          </cell>
          <cell r="D10268">
            <v>11</v>
          </cell>
          <cell r="G10268">
            <v>1.07</v>
          </cell>
          <cell r="J10268">
            <v>25</v>
          </cell>
          <cell r="L10268" t="str">
            <v>RO</v>
          </cell>
        </row>
        <row r="10269">
          <cell r="A10269" t="str">
            <v>RCY</v>
          </cell>
          <cell r="D10269">
            <v>12</v>
          </cell>
          <cell r="G10269">
            <v>5.65</v>
          </cell>
          <cell r="J10269">
            <v>72</v>
          </cell>
          <cell r="L10269" t="str">
            <v>IR</v>
          </cell>
        </row>
        <row r="10270">
          <cell r="A10270" t="str">
            <v>MSW</v>
          </cell>
          <cell r="D10270">
            <v>11</v>
          </cell>
          <cell r="G10270">
            <v>1.23</v>
          </cell>
          <cell r="J10270">
            <v>25</v>
          </cell>
          <cell r="L10270" t="str">
            <v>RO</v>
          </cell>
        </row>
        <row r="10271">
          <cell r="A10271" t="str">
            <v>RCY</v>
          </cell>
          <cell r="D10271">
            <v>11</v>
          </cell>
          <cell r="G10271">
            <v>1.06</v>
          </cell>
          <cell r="J10271">
            <v>72</v>
          </cell>
          <cell r="L10271" t="str">
            <v>IR</v>
          </cell>
        </row>
        <row r="10272">
          <cell r="A10272" t="str">
            <v>RCY</v>
          </cell>
          <cell r="D10272">
            <v>11</v>
          </cell>
          <cell r="G10272">
            <v>1.86</v>
          </cell>
          <cell r="J10272">
            <v>72</v>
          </cell>
          <cell r="L10272" t="str">
            <v>IR</v>
          </cell>
        </row>
        <row r="10273">
          <cell r="A10273" t="str">
            <v>RCY</v>
          </cell>
          <cell r="D10273">
            <v>11</v>
          </cell>
          <cell r="G10273">
            <v>1.08</v>
          </cell>
          <cell r="J10273">
            <v>72</v>
          </cell>
          <cell r="L10273" t="str">
            <v>IR</v>
          </cell>
        </row>
        <row r="10274">
          <cell r="A10274" t="str">
            <v>RCY</v>
          </cell>
          <cell r="D10274">
            <v>11</v>
          </cell>
          <cell r="G10274">
            <v>2.11</v>
          </cell>
          <cell r="J10274">
            <v>72</v>
          </cell>
          <cell r="L10274" t="str">
            <v>IR</v>
          </cell>
        </row>
        <row r="10275">
          <cell r="A10275" t="str">
            <v>MSW</v>
          </cell>
          <cell r="D10275">
            <v>11</v>
          </cell>
          <cell r="G10275">
            <v>4.51</v>
          </cell>
          <cell r="J10275">
            <v>25</v>
          </cell>
          <cell r="L10275" t="str">
            <v>RO</v>
          </cell>
        </row>
        <row r="10276">
          <cell r="A10276" t="str">
            <v>MSW</v>
          </cell>
          <cell r="D10276">
            <v>11</v>
          </cell>
          <cell r="G10276">
            <v>3.96</v>
          </cell>
          <cell r="J10276">
            <v>25</v>
          </cell>
          <cell r="L10276" t="str">
            <v>RO</v>
          </cell>
        </row>
        <row r="10277">
          <cell r="A10277" t="str">
            <v>MSW</v>
          </cell>
          <cell r="D10277">
            <v>12</v>
          </cell>
          <cell r="G10277">
            <v>3.8</v>
          </cell>
          <cell r="J10277">
            <v>25</v>
          </cell>
          <cell r="L10277" t="str">
            <v>RO</v>
          </cell>
        </row>
        <row r="10278">
          <cell r="A10278" t="str">
            <v>RCY</v>
          </cell>
          <cell r="D10278">
            <v>11</v>
          </cell>
          <cell r="G10278">
            <v>6.98</v>
          </cell>
          <cell r="J10278">
            <v>72</v>
          </cell>
          <cell r="L10278" t="str">
            <v>IR</v>
          </cell>
        </row>
        <row r="10279">
          <cell r="A10279" t="str">
            <v>RCY</v>
          </cell>
          <cell r="D10279">
            <v>11</v>
          </cell>
          <cell r="G10279">
            <v>5.1100000000000003</v>
          </cell>
          <cell r="J10279">
            <v>72</v>
          </cell>
          <cell r="L10279" t="str">
            <v>IR</v>
          </cell>
        </row>
        <row r="10280">
          <cell r="A10280" t="str">
            <v>RCY</v>
          </cell>
          <cell r="D10280">
            <v>11</v>
          </cell>
          <cell r="G10280">
            <v>9.94</v>
          </cell>
          <cell r="J10280">
            <v>72</v>
          </cell>
          <cell r="L10280" t="str">
            <v>IR</v>
          </cell>
        </row>
        <row r="10281">
          <cell r="A10281" t="str">
            <v>MSW</v>
          </cell>
          <cell r="D10281">
            <v>12</v>
          </cell>
          <cell r="G10281">
            <v>1.6</v>
          </cell>
          <cell r="J10281">
            <v>25</v>
          </cell>
          <cell r="L10281" t="str">
            <v>RO</v>
          </cell>
        </row>
        <row r="10282">
          <cell r="A10282" t="str">
            <v>MSW</v>
          </cell>
          <cell r="D10282">
            <v>12</v>
          </cell>
          <cell r="G10282">
            <v>1.48</v>
          </cell>
          <cell r="J10282">
            <v>25</v>
          </cell>
          <cell r="L10282" t="str">
            <v>RO</v>
          </cell>
        </row>
        <row r="10283">
          <cell r="A10283" t="str">
            <v>RCY</v>
          </cell>
          <cell r="D10283">
            <v>11</v>
          </cell>
          <cell r="G10283">
            <v>3.93</v>
          </cell>
          <cell r="J10283">
            <v>72</v>
          </cell>
          <cell r="L10283" t="str">
            <v>IR</v>
          </cell>
        </row>
        <row r="10284">
          <cell r="A10284" t="str">
            <v>RCY</v>
          </cell>
          <cell r="D10284">
            <v>12</v>
          </cell>
          <cell r="G10284">
            <v>2.78</v>
          </cell>
          <cell r="J10284">
            <v>72</v>
          </cell>
          <cell r="L10284" t="str">
            <v>IR</v>
          </cell>
        </row>
        <row r="10285">
          <cell r="A10285" t="str">
            <v>RCY</v>
          </cell>
          <cell r="D10285">
            <v>12</v>
          </cell>
          <cell r="G10285">
            <v>3.77</v>
          </cell>
          <cell r="J10285">
            <v>72</v>
          </cell>
          <cell r="L10285" t="str">
            <v>IR</v>
          </cell>
        </row>
        <row r="10286">
          <cell r="A10286" t="str">
            <v>RCY</v>
          </cell>
          <cell r="D10286">
            <v>11</v>
          </cell>
          <cell r="G10286">
            <v>3.89</v>
          </cell>
          <cell r="J10286">
            <v>72</v>
          </cell>
          <cell r="L10286" t="str">
            <v>IR</v>
          </cell>
        </row>
        <row r="10287">
          <cell r="A10287" t="str">
            <v>RCY</v>
          </cell>
          <cell r="D10287">
            <v>12</v>
          </cell>
          <cell r="G10287">
            <v>8.2200000000000006</v>
          </cell>
          <cell r="J10287">
            <v>72</v>
          </cell>
          <cell r="L10287" t="str">
            <v>IR</v>
          </cell>
        </row>
        <row r="10288">
          <cell r="A10288" t="str">
            <v>MSW</v>
          </cell>
          <cell r="D10288">
            <v>11</v>
          </cell>
          <cell r="G10288">
            <v>6.02</v>
          </cell>
          <cell r="J10288">
            <v>25</v>
          </cell>
          <cell r="L10288" t="str">
            <v>RO</v>
          </cell>
        </row>
        <row r="10289">
          <cell r="A10289" t="str">
            <v>MSW</v>
          </cell>
          <cell r="D10289">
            <v>12</v>
          </cell>
          <cell r="G10289">
            <v>4.3099999999999996</v>
          </cell>
          <cell r="J10289">
            <v>25</v>
          </cell>
          <cell r="L10289" t="str">
            <v>RO</v>
          </cell>
        </row>
        <row r="10290">
          <cell r="A10290" t="str">
            <v>MSW</v>
          </cell>
          <cell r="D10290">
            <v>12</v>
          </cell>
          <cell r="G10290">
            <v>4.29</v>
          </cell>
          <cell r="J10290">
            <v>25</v>
          </cell>
          <cell r="L10290" t="str">
            <v>RO</v>
          </cell>
        </row>
        <row r="10291">
          <cell r="A10291" t="str">
            <v>MSW</v>
          </cell>
          <cell r="D10291">
            <v>12</v>
          </cell>
          <cell r="G10291">
            <v>5.28</v>
          </cell>
          <cell r="J10291">
            <v>25</v>
          </cell>
          <cell r="L10291" t="str">
            <v>RO</v>
          </cell>
        </row>
        <row r="10292">
          <cell r="A10292" t="str">
            <v>MSW</v>
          </cell>
          <cell r="D10292">
            <v>12</v>
          </cell>
          <cell r="G10292">
            <v>2.8</v>
          </cell>
          <cell r="J10292">
            <v>25</v>
          </cell>
          <cell r="L10292" t="str">
            <v>RO</v>
          </cell>
        </row>
        <row r="10293">
          <cell r="A10293" t="str">
            <v>MSW</v>
          </cell>
          <cell r="D10293">
            <v>11</v>
          </cell>
          <cell r="G10293">
            <v>0.93</v>
          </cell>
          <cell r="J10293">
            <v>25</v>
          </cell>
          <cell r="L10293" t="str">
            <v>RO</v>
          </cell>
        </row>
        <row r="10294">
          <cell r="A10294" t="str">
            <v>RCY</v>
          </cell>
          <cell r="D10294">
            <v>11</v>
          </cell>
          <cell r="G10294">
            <v>3.1</v>
          </cell>
          <cell r="J10294">
            <v>72</v>
          </cell>
          <cell r="L10294" t="str">
            <v>IR</v>
          </cell>
        </row>
        <row r="10295">
          <cell r="A10295" t="str">
            <v>RCY</v>
          </cell>
          <cell r="D10295">
            <v>11</v>
          </cell>
          <cell r="G10295">
            <v>3.02</v>
          </cell>
          <cell r="J10295">
            <v>72</v>
          </cell>
          <cell r="L10295" t="str">
            <v>IR</v>
          </cell>
        </row>
        <row r="10296">
          <cell r="A10296" t="str">
            <v>RCY</v>
          </cell>
          <cell r="D10296">
            <v>12</v>
          </cell>
          <cell r="G10296">
            <v>2.72</v>
          </cell>
          <cell r="J10296">
            <v>72</v>
          </cell>
          <cell r="L10296" t="str">
            <v>IR</v>
          </cell>
        </row>
        <row r="10297">
          <cell r="A10297" t="str">
            <v>RCY</v>
          </cell>
          <cell r="D10297">
            <v>12</v>
          </cell>
          <cell r="G10297">
            <v>0.23</v>
          </cell>
          <cell r="J10297">
            <v>25</v>
          </cell>
          <cell r="L10297" t="str">
            <v>RO</v>
          </cell>
        </row>
        <row r="10298">
          <cell r="A10298" t="str">
            <v>RCY</v>
          </cell>
          <cell r="D10298">
            <v>12</v>
          </cell>
          <cell r="G10298">
            <v>0.15</v>
          </cell>
          <cell r="J10298">
            <v>25</v>
          </cell>
          <cell r="L10298" t="str">
            <v>RO</v>
          </cell>
        </row>
        <row r="10299">
          <cell r="A10299" t="str">
            <v>MSW</v>
          </cell>
          <cell r="D10299">
            <v>12</v>
          </cell>
          <cell r="G10299">
            <v>0.36</v>
          </cell>
          <cell r="J10299">
            <v>25</v>
          </cell>
          <cell r="L10299" t="str">
            <v>RO</v>
          </cell>
        </row>
        <row r="10300">
          <cell r="A10300" t="str">
            <v>MSW</v>
          </cell>
          <cell r="D10300">
            <v>12</v>
          </cell>
          <cell r="G10300">
            <v>0.25</v>
          </cell>
          <cell r="J10300">
            <v>25</v>
          </cell>
          <cell r="L10300" t="str">
            <v>RO</v>
          </cell>
        </row>
        <row r="10301">
          <cell r="A10301" t="str">
            <v>MSW</v>
          </cell>
          <cell r="D10301">
            <v>12</v>
          </cell>
          <cell r="G10301">
            <v>0.35</v>
          </cell>
          <cell r="J10301">
            <v>25</v>
          </cell>
          <cell r="L10301" t="str">
            <v>RO</v>
          </cell>
        </row>
        <row r="10302">
          <cell r="A10302" t="str">
            <v>RCY</v>
          </cell>
          <cell r="D10302">
            <v>12</v>
          </cell>
          <cell r="G10302">
            <v>0.1</v>
          </cell>
          <cell r="J10302">
            <v>25</v>
          </cell>
          <cell r="L10302" t="str">
            <v>RO</v>
          </cell>
        </row>
        <row r="10303">
          <cell r="A10303" t="str">
            <v>MSW</v>
          </cell>
          <cell r="D10303">
            <v>12</v>
          </cell>
          <cell r="G10303">
            <v>0.17</v>
          </cell>
          <cell r="J10303">
            <v>25</v>
          </cell>
          <cell r="L10303" t="str">
            <v>RO</v>
          </cell>
        </row>
        <row r="10304">
          <cell r="A10304" t="str">
            <v>RCY</v>
          </cell>
          <cell r="D10304">
            <v>12</v>
          </cell>
          <cell r="G10304">
            <v>0.16</v>
          </cell>
          <cell r="J10304">
            <v>25</v>
          </cell>
          <cell r="L10304" t="str">
            <v>RO</v>
          </cell>
        </row>
        <row r="10305">
          <cell r="A10305" t="str">
            <v>RCY</v>
          </cell>
          <cell r="D10305">
            <v>12</v>
          </cell>
          <cell r="G10305">
            <v>0.12</v>
          </cell>
          <cell r="J10305">
            <v>25</v>
          </cell>
          <cell r="L10305" t="str">
            <v>RO</v>
          </cell>
        </row>
        <row r="10306">
          <cell r="A10306" t="str">
            <v>MSW</v>
          </cell>
          <cell r="D10306">
            <v>12</v>
          </cell>
          <cell r="G10306">
            <v>0.13</v>
          </cell>
          <cell r="J10306">
            <v>25</v>
          </cell>
          <cell r="L10306" t="str">
            <v>RO</v>
          </cell>
        </row>
        <row r="10307">
          <cell r="A10307" t="str">
            <v>RCY</v>
          </cell>
          <cell r="D10307">
            <v>12</v>
          </cell>
          <cell r="G10307">
            <v>0.04</v>
          </cell>
          <cell r="J10307">
            <v>25</v>
          </cell>
          <cell r="L10307" t="str">
            <v>RO</v>
          </cell>
        </row>
        <row r="10308">
          <cell r="A10308" t="str">
            <v>RCY</v>
          </cell>
          <cell r="D10308">
            <v>12</v>
          </cell>
          <cell r="G10308">
            <v>0.33</v>
          </cell>
          <cell r="J10308" t="str">
            <v>7B</v>
          </cell>
          <cell r="L10308" t="str">
            <v>IR</v>
          </cell>
        </row>
        <row r="10309">
          <cell r="A10309" t="str">
            <v>RCY</v>
          </cell>
          <cell r="D10309">
            <v>12</v>
          </cell>
          <cell r="G10309">
            <v>0.62</v>
          </cell>
          <cell r="J10309" t="str">
            <v>7B</v>
          </cell>
          <cell r="L10309" t="str">
            <v>IR</v>
          </cell>
        </row>
        <row r="10310">
          <cell r="A10310" t="str">
            <v>RCY</v>
          </cell>
          <cell r="D10310">
            <v>12</v>
          </cell>
          <cell r="G10310">
            <v>0.76</v>
          </cell>
          <cell r="J10310" t="str">
            <v>7B</v>
          </cell>
          <cell r="L10310" t="str">
            <v>IR</v>
          </cell>
        </row>
        <row r="10311">
          <cell r="A10311" t="str">
            <v>RCY</v>
          </cell>
          <cell r="D10311">
            <v>12</v>
          </cell>
          <cell r="G10311">
            <v>0.46</v>
          </cell>
          <cell r="J10311" t="str">
            <v>7B</v>
          </cell>
          <cell r="L10311" t="str">
            <v>IR</v>
          </cell>
        </row>
        <row r="10312">
          <cell r="A10312" t="str">
            <v>RCY</v>
          </cell>
          <cell r="D10312">
            <v>12</v>
          </cell>
          <cell r="G10312">
            <v>0.28000000000000003</v>
          </cell>
          <cell r="J10312" t="str">
            <v>7B</v>
          </cell>
          <cell r="L10312" t="str">
            <v>IR</v>
          </cell>
        </row>
        <row r="10313">
          <cell r="A10313" t="str">
            <v>RCY</v>
          </cell>
          <cell r="D10313">
            <v>12</v>
          </cell>
          <cell r="G10313">
            <v>1.25</v>
          </cell>
          <cell r="J10313" t="str">
            <v>7B</v>
          </cell>
          <cell r="L10313" t="str">
            <v>IR</v>
          </cell>
        </row>
        <row r="10314">
          <cell r="A10314" t="str">
            <v>RCY</v>
          </cell>
          <cell r="D10314">
            <v>12</v>
          </cell>
          <cell r="G10314">
            <v>0.37</v>
          </cell>
          <cell r="J10314" t="str">
            <v>7B</v>
          </cell>
          <cell r="L10314" t="str">
            <v>IR</v>
          </cell>
        </row>
        <row r="10315">
          <cell r="A10315" t="str">
            <v>RCY</v>
          </cell>
          <cell r="D10315">
            <v>12</v>
          </cell>
          <cell r="G10315">
            <v>0.87</v>
          </cell>
          <cell r="J10315" t="str">
            <v>7B</v>
          </cell>
          <cell r="L10315" t="str">
            <v>IR</v>
          </cell>
        </row>
        <row r="10316">
          <cell r="A10316" t="str">
            <v>RCY</v>
          </cell>
          <cell r="D10316">
            <v>12</v>
          </cell>
          <cell r="G10316">
            <v>0.42</v>
          </cell>
          <cell r="J10316" t="str">
            <v>7B</v>
          </cell>
          <cell r="L10316" t="str">
            <v>IR</v>
          </cell>
        </row>
        <row r="10317">
          <cell r="A10317" t="str">
            <v>RCY</v>
          </cell>
          <cell r="D10317">
            <v>12</v>
          </cell>
          <cell r="G10317">
            <v>0.7</v>
          </cell>
          <cell r="J10317" t="str">
            <v>7B</v>
          </cell>
          <cell r="L10317" t="str">
            <v>IR</v>
          </cell>
        </row>
        <row r="10318">
          <cell r="A10318" t="str">
            <v>RCY</v>
          </cell>
          <cell r="D10318">
            <v>12</v>
          </cell>
          <cell r="G10318">
            <v>1.8</v>
          </cell>
          <cell r="J10318" t="str">
            <v>7B</v>
          </cell>
          <cell r="L10318" t="str">
            <v>IR</v>
          </cell>
        </row>
        <row r="10319">
          <cell r="A10319" t="str">
            <v>RCY</v>
          </cell>
          <cell r="D10319">
            <v>12</v>
          </cell>
          <cell r="G10319">
            <v>0.28999999999999998</v>
          </cell>
          <cell r="J10319" t="str">
            <v>7B</v>
          </cell>
          <cell r="L10319" t="str">
            <v>IR</v>
          </cell>
        </row>
        <row r="10320">
          <cell r="A10320" t="str">
            <v>RCY</v>
          </cell>
          <cell r="D10320">
            <v>12</v>
          </cell>
          <cell r="G10320">
            <v>1.67</v>
          </cell>
          <cell r="J10320" t="str">
            <v>7B</v>
          </cell>
          <cell r="L10320" t="str">
            <v>IR</v>
          </cell>
        </row>
        <row r="10321">
          <cell r="A10321" t="str">
            <v>RCY</v>
          </cell>
          <cell r="D10321">
            <v>12</v>
          </cell>
          <cell r="G10321">
            <v>3.39</v>
          </cell>
          <cell r="J10321" t="str">
            <v>7B</v>
          </cell>
          <cell r="L10321" t="str">
            <v>IR</v>
          </cell>
        </row>
        <row r="10322">
          <cell r="A10322" t="str">
            <v>RCY</v>
          </cell>
          <cell r="D10322">
            <v>12</v>
          </cell>
          <cell r="G10322">
            <v>4.9400000000000004</v>
          </cell>
          <cell r="J10322" t="str">
            <v>7B</v>
          </cell>
          <cell r="L10322" t="str">
            <v>IR</v>
          </cell>
        </row>
        <row r="10323">
          <cell r="A10323" t="str">
            <v>RCY</v>
          </cell>
          <cell r="D10323">
            <v>12</v>
          </cell>
          <cell r="G10323">
            <v>7.69</v>
          </cell>
          <cell r="J10323" t="str">
            <v>7B</v>
          </cell>
          <cell r="L10323" t="str">
            <v>IR</v>
          </cell>
        </row>
        <row r="10324">
          <cell r="A10324" t="str">
            <v>RCY</v>
          </cell>
          <cell r="D10324">
            <v>12</v>
          </cell>
          <cell r="G10324">
            <v>5.58</v>
          </cell>
          <cell r="J10324" t="str">
            <v>7B</v>
          </cell>
          <cell r="L10324" t="str">
            <v>IR</v>
          </cell>
        </row>
        <row r="10325">
          <cell r="A10325" t="str">
            <v>RCY</v>
          </cell>
          <cell r="D10325">
            <v>12</v>
          </cell>
          <cell r="G10325">
            <v>0.37</v>
          </cell>
          <cell r="J10325" t="str">
            <v>7B</v>
          </cell>
          <cell r="L10325" t="str">
            <v>IR</v>
          </cell>
        </row>
        <row r="10326">
          <cell r="A10326" t="str">
            <v>RCY</v>
          </cell>
          <cell r="D10326">
            <v>12</v>
          </cell>
          <cell r="G10326">
            <v>3.76</v>
          </cell>
          <cell r="J10326">
            <v>72</v>
          </cell>
          <cell r="L10326" t="str">
            <v>IR</v>
          </cell>
        </row>
        <row r="10327">
          <cell r="A10327" t="str">
            <v>MSW</v>
          </cell>
          <cell r="D10327">
            <v>12</v>
          </cell>
          <cell r="G10327">
            <v>7.02</v>
          </cell>
          <cell r="J10327">
            <v>25</v>
          </cell>
          <cell r="L10327" t="str">
            <v>RO</v>
          </cell>
        </row>
        <row r="10328">
          <cell r="A10328" t="str">
            <v>MSW</v>
          </cell>
          <cell r="D10328">
            <v>12</v>
          </cell>
          <cell r="G10328">
            <v>0.45</v>
          </cell>
          <cell r="J10328">
            <v>25</v>
          </cell>
          <cell r="L10328" t="str">
            <v>RO</v>
          </cell>
        </row>
        <row r="10329">
          <cell r="A10329" t="str">
            <v>RCY</v>
          </cell>
          <cell r="D10329">
            <v>12</v>
          </cell>
          <cell r="G10329">
            <v>1.1399999999999999</v>
          </cell>
          <cell r="J10329">
            <v>75</v>
          </cell>
          <cell r="L10329" t="str">
            <v>IR</v>
          </cell>
        </row>
        <row r="10330">
          <cell r="A10330" t="str">
            <v>RCY</v>
          </cell>
          <cell r="D10330">
            <v>12</v>
          </cell>
          <cell r="G10330">
            <v>1.02</v>
          </cell>
          <cell r="J10330">
            <v>75</v>
          </cell>
          <cell r="L10330" t="str">
            <v>IR</v>
          </cell>
        </row>
        <row r="10331">
          <cell r="A10331" t="str">
            <v>MSW</v>
          </cell>
          <cell r="D10331">
            <v>12</v>
          </cell>
          <cell r="G10331">
            <v>2.2599999999999998</v>
          </cell>
          <cell r="J10331">
            <v>20</v>
          </cell>
          <cell r="L10331" t="str">
            <v>RO</v>
          </cell>
        </row>
        <row r="10332">
          <cell r="A10332" t="str">
            <v>MSW</v>
          </cell>
          <cell r="D10332">
            <v>12</v>
          </cell>
          <cell r="G10332">
            <v>3.86</v>
          </cell>
          <cell r="J10332">
            <v>20</v>
          </cell>
          <cell r="L10332" t="str">
            <v>RO</v>
          </cell>
        </row>
        <row r="10333">
          <cell r="A10333" t="str">
            <v>MSW</v>
          </cell>
          <cell r="D10333">
            <v>12</v>
          </cell>
          <cell r="G10333">
            <v>0.67</v>
          </cell>
          <cell r="J10333">
            <v>20</v>
          </cell>
          <cell r="L10333" t="str">
            <v>RO</v>
          </cell>
        </row>
        <row r="10334">
          <cell r="A10334" t="str">
            <v>MSW</v>
          </cell>
          <cell r="D10334">
            <v>12</v>
          </cell>
          <cell r="G10334">
            <v>1.2</v>
          </cell>
          <cell r="J10334">
            <v>20</v>
          </cell>
          <cell r="L10334" t="str">
            <v>RO</v>
          </cell>
        </row>
        <row r="10335">
          <cell r="A10335" t="str">
            <v>MSW</v>
          </cell>
          <cell r="D10335">
            <v>12</v>
          </cell>
          <cell r="G10335">
            <v>0.97</v>
          </cell>
          <cell r="J10335">
            <v>25</v>
          </cell>
          <cell r="L10335" t="str">
            <v>RO</v>
          </cell>
        </row>
        <row r="10336">
          <cell r="A10336" t="str">
            <v>MSW</v>
          </cell>
          <cell r="D10336">
            <v>12</v>
          </cell>
          <cell r="G10336">
            <v>0.22</v>
          </cell>
          <cell r="J10336">
            <v>25</v>
          </cell>
          <cell r="L10336" t="str">
            <v>RO</v>
          </cell>
        </row>
        <row r="10337">
          <cell r="A10337" t="str">
            <v>MSW</v>
          </cell>
          <cell r="D10337">
            <v>12</v>
          </cell>
          <cell r="G10337">
            <v>0.81</v>
          </cell>
          <cell r="J10337">
            <v>25</v>
          </cell>
          <cell r="L10337" t="str">
            <v>RO</v>
          </cell>
        </row>
        <row r="10338">
          <cell r="A10338" t="str">
            <v>RCY</v>
          </cell>
          <cell r="D10338">
            <v>12</v>
          </cell>
          <cell r="G10338">
            <v>9.2899999999999991</v>
          </cell>
          <cell r="J10338">
            <v>72</v>
          </cell>
          <cell r="L10338" t="str">
            <v>IR</v>
          </cell>
        </row>
        <row r="10339">
          <cell r="A10339" t="str">
            <v>RCY</v>
          </cell>
          <cell r="D10339">
            <v>12</v>
          </cell>
          <cell r="G10339">
            <v>5.01</v>
          </cell>
          <cell r="J10339">
            <v>25</v>
          </cell>
          <cell r="L10339" t="str">
            <v>RO</v>
          </cell>
        </row>
        <row r="10340">
          <cell r="A10340" t="str">
            <v>RCY</v>
          </cell>
          <cell r="D10340">
            <v>12</v>
          </cell>
          <cell r="G10340">
            <v>5.99</v>
          </cell>
          <cell r="J10340">
            <v>72</v>
          </cell>
          <cell r="L10340" t="str">
            <v>IR</v>
          </cell>
        </row>
        <row r="10341">
          <cell r="A10341" t="str">
            <v>RCY</v>
          </cell>
          <cell r="D10341">
            <v>12</v>
          </cell>
          <cell r="G10341">
            <v>7.09</v>
          </cell>
          <cell r="J10341">
            <v>72</v>
          </cell>
          <cell r="L10341" t="str">
            <v>IR</v>
          </cell>
        </row>
        <row r="10342">
          <cell r="A10342" t="str">
            <v>RCY</v>
          </cell>
          <cell r="D10342">
            <v>12</v>
          </cell>
          <cell r="G10342">
            <v>4.8600000000000003</v>
          </cell>
          <cell r="J10342">
            <v>72</v>
          </cell>
          <cell r="L10342" t="str">
            <v>IR</v>
          </cell>
        </row>
        <row r="10343">
          <cell r="A10343" t="str">
            <v>RCY</v>
          </cell>
          <cell r="D10343">
            <v>12</v>
          </cell>
          <cell r="G10343">
            <v>6.12</v>
          </cell>
          <cell r="J10343">
            <v>72</v>
          </cell>
          <cell r="L10343" t="str">
            <v>IR</v>
          </cell>
        </row>
        <row r="10344">
          <cell r="A10344" t="str">
            <v>RCY</v>
          </cell>
          <cell r="D10344">
            <v>12</v>
          </cell>
          <cell r="G10344">
            <v>5.71</v>
          </cell>
          <cell r="J10344" t="str">
            <v>7B</v>
          </cell>
          <cell r="L10344" t="str">
            <v>IR</v>
          </cell>
        </row>
        <row r="10345">
          <cell r="A10345" t="str">
            <v>RCY</v>
          </cell>
          <cell r="D10345">
            <v>12</v>
          </cell>
          <cell r="G10345">
            <v>3.49</v>
          </cell>
          <cell r="J10345">
            <v>72</v>
          </cell>
          <cell r="L10345" t="str">
            <v>IR</v>
          </cell>
        </row>
        <row r="10346">
          <cell r="A10346" t="str">
            <v>RCY</v>
          </cell>
          <cell r="D10346">
            <v>12</v>
          </cell>
          <cell r="G10346">
            <v>10.11</v>
          </cell>
          <cell r="J10346">
            <v>72</v>
          </cell>
          <cell r="L10346" t="str">
            <v>IR</v>
          </cell>
        </row>
        <row r="10347">
          <cell r="A10347" t="str">
            <v>RCY</v>
          </cell>
          <cell r="D10347">
            <v>12</v>
          </cell>
          <cell r="G10347">
            <v>10.78</v>
          </cell>
          <cell r="J10347">
            <v>72</v>
          </cell>
          <cell r="L10347" t="str">
            <v>IR</v>
          </cell>
        </row>
        <row r="10348">
          <cell r="A10348" t="str">
            <v>MSW</v>
          </cell>
          <cell r="D10348">
            <v>12</v>
          </cell>
          <cell r="G10348">
            <v>5.43</v>
          </cell>
          <cell r="J10348">
            <v>25</v>
          </cell>
          <cell r="L10348" t="str">
            <v>RO</v>
          </cell>
        </row>
        <row r="10349">
          <cell r="A10349" t="str">
            <v/>
          </cell>
        </row>
        <row r="10350">
          <cell r="A10350" t="str">
            <v/>
          </cell>
        </row>
        <row r="10351">
          <cell r="A10351" t="str">
            <v/>
          </cell>
        </row>
        <row r="10352">
          <cell r="A10352" t="str">
            <v/>
          </cell>
        </row>
        <row r="10353">
          <cell r="A10353" t="str">
            <v/>
          </cell>
        </row>
        <row r="10354">
          <cell r="A10354" t="str">
            <v/>
          </cell>
        </row>
        <row r="10355">
          <cell r="A10355" t="str">
            <v/>
          </cell>
        </row>
        <row r="10356">
          <cell r="A10356" t="str">
            <v/>
          </cell>
        </row>
        <row r="10357">
          <cell r="A10357" t="str">
            <v/>
          </cell>
        </row>
        <row r="10358">
          <cell r="A10358" t="str">
            <v/>
          </cell>
        </row>
        <row r="10359">
          <cell r="A10359" t="str">
            <v/>
          </cell>
        </row>
        <row r="10360">
          <cell r="A10360" t="str">
            <v/>
          </cell>
        </row>
        <row r="10361">
          <cell r="A10361" t="str">
            <v/>
          </cell>
        </row>
        <row r="10362">
          <cell r="A10362" t="str">
            <v/>
          </cell>
        </row>
        <row r="10363">
          <cell r="A10363" t="str">
            <v/>
          </cell>
        </row>
        <row r="10364">
          <cell r="A10364" t="str">
            <v/>
          </cell>
        </row>
        <row r="10365">
          <cell r="A10365" t="str">
            <v/>
          </cell>
        </row>
        <row r="10366">
          <cell r="A10366" t="str">
            <v/>
          </cell>
        </row>
        <row r="10367">
          <cell r="A10367" t="str">
            <v/>
          </cell>
        </row>
        <row r="10368">
          <cell r="A10368" t="str">
            <v/>
          </cell>
        </row>
        <row r="10369">
          <cell r="A10369" t="str">
            <v/>
          </cell>
        </row>
        <row r="10370">
          <cell r="A10370" t="str">
            <v/>
          </cell>
        </row>
        <row r="10371">
          <cell r="A10371" t="str">
            <v/>
          </cell>
        </row>
        <row r="10372">
          <cell r="A10372" t="str">
            <v/>
          </cell>
        </row>
        <row r="10373">
          <cell r="A10373" t="str">
            <v/>
          </cell>
        </row>
        <row r="10374">
          <cell r="A10374" t="str">
            <v/>
          </cell>
        </row>
        <row r="10375">
          <cell r="A10375" t="str">
            <v/>
          </cell>
        </row>
        <row r="10376">
          <cell r="A10376" t="str">
            <v/>
          </cell>
        </row>
        <row r="10377">
          <cell r="A10377" t="str">
            <v/>
          </cell>
        </row>
        <row r="10378">
          <cell r="A10378" t="str">
            <v/>
          </cell>
        </row>
        <row r="10379">
          <cell r="A10379" t="str">
            <v/>
          </cell>
        </row>
        <row r="10380">
          <cell r="A10380" t="str">
            <v/>
          </cell>
        </row>
        <row r="10381">
          <cell r="A10381" t="str">
            <v/>
          </cell>
        </row>
        <row r="10382">
          <cell r="A10382" t="str">
            <v/>
          </cell>
        </row>
        <row r="10383">
          <cell r="A10383" t="str">
            <v/>
          </cell>
        </row>
        <row r="10384">
          <cell r="A10384" t="str">
            <v/>
          </cell>
        </row>
        <row r="10385">
          <cell r="A10385" t="str">
            <v/>
          </cell>
        </row>
        <row r="10386">
          <cell r="A10386" t="str">
            <v/>
          </cell>
        </row>
        <row r="10387">
          <cell r="A10387" t="str">
            <v/>
          </cell>
        </row>
        <row r="10388">
          <cell r="A10388" t="str">
            <v/>
          </cell>
        </row>
        <row r="10389">
          <cell r="A10389" t="str">
            <v/>
          </cell>
        </row>
        <row r="10390">
          <cell r="A10390" t="str">
            <v/>
          </cell>
        </row>
        <row r="10391">
          <cell r="A10391" t="str">
            <v/>
          </cell>
        </row>
        <row r="10392">
          <cell r="A10392" t="str">
            <v/>
          </cell>
        </row>
        <row r="10393">
          <cell r="A10393" t="str">
            <v/>
          </cell>
        </row>
        <row r="10394">
          <cell r="A10394" t="str">
            <v/>
          </cell>
        </row>
        <row r="10395">
          <cell r="A10395" t="str">
            <v/>
          </cell>
        </row>
        <row r="10396">
          <cell r="A10396" t="str">
            <v/>
          </cell>
        </row>
        <row r="10397">
          <cell r="A10397" t="str">
            <v/>
          </cell>
        </row>
        <row r="10398">
          <cell r="A10398" t="str">
            <v/>
          </cell>
        </row>
        <row r="10399">
          <cell r="A10399" t="str">
            <v/>
          </cell>
        </row>
        <row r="10400">
          <cell r="A10400" t="str">
            <v/>
          </cell>
        </row>
        <row r="10401">
          <cell r="A10401" t="str">
            <v/>
          </cell>
        </row>
        <row r="10402">
          <cell r="A10402" t="str">
            <v/>
          </cell>
        </row>
        <row r="10403">
          <cell r="A10403" t="str">
            <v/>
          </cell>
        </row>
        <row r="10404">
          <cell r="A10404" t="str">
            <v/>
          </cell>
        </row>
        <row r="10405">
          <cell r="A10405" t="str">
            <v/>
          </cell>
        </row>
        <row r="10406">
          <cell r="A10406" t="str">
            <v/>
          </cell>
        </row>
        <row r="10407">
          <cell r="A10407" t="str">
            <v/>
          </cell>
        </row>
        <row r="10408">
          <cell r="A10408" t="str">
            <v/>
          </cell>
        </row>
        <row r="10409">
          <cell r="A10409" t="str">
            <v/>
          </cell>
        </row>
        <row r="10410">
          <cell r="A10410" t="str">
            <v/>
          </cell>
        </row>
        <row r="10411">
          <cell r="A10411" t="str">
            <v/>
          </cell>
        </row>
        <row r="10412">
          <cell r="A10412" t="str">
            <v/>
          </cell>
        </row>
        <row r="10413">
          <cell r="A10413" t="str">
            <v/>
          </cell>
        </row>
        <row r="10414">
          <cell r="A10414" t="str">
            <v/>
          </cell>
        </row>
        <row r="10415">
          <cell r="A10415" t="str">
            <v/>
          </cell>
        </row>
        <row r="10416">
          <cell r="A10416" t="str">
            <v/>
          </cell>
        </row>
        <row r="10417">
          <cell r="A10417" t="str">
            <v/>
          </cell>
        </row>
        <row r="10418">
          <cell r="A10418" t="str">
            <v/>
          </cell>
        </row>
        <row r="10419">
          <cell r="A10419" t="str">
            <v/>
          </cell>
        </row>
        <row r="10420">
          <cell r="A10420" t="str">
            <v/>
          </cell>
        </row>
        <row r="10421">
          <cell r="A10421" t="str">
            <v/>
          </cell>
        </row>
        <row r="10422">
          <cell r="A10422" t="str">
            <v/>
          </cell>
        </row>
        <row r="10423">
          <cell r="A10423" t="str">
            <v/>
          </cell>
        </row>
        <row r="10424">
          <cell r="A10424" t="str">
            <v/>
          </cell>
        </row>
        <row r="10425">
          <cell r="A10425" t="str">
            <v/>
          </cell>
        </row>
        <row r="10426">
          <cell r="A10426" t="str">
            <v/>
          </cell>
        </row>
        <row r="10427">
          <cell r="A10427" t="str">
            <v/>
          </cell>
        </row>
        <row r="10428">
          <cell r="A10428" t="str">
            <v/>
          </cell>
        </row>
        <row r="10429">
          <cell r="A10429" t="str">
            <v/>
          </cell>
        </row>
        <row r="10430">
          <cell r="A10430" t="str">
            <v/>
          </cell>
        </row>
        <row r="10431">
          <cell r="A10431" t="str">
            <v/>
          </cell>
        </row>
        <row r="10432">
          <cell r="A10432" t="str">
            <v/>
          </cell>
        </row>
        <row r="10433">
          <cell r="A10433" t="str">
            <v/>
          </cell>
        </row>
        <row r="10434">
          <cell r="A10434" t="str">
            <v/>
          </cell>
        </row>
        <row r="10435">
          <cell r="A10435" t="str">
            <v/>
          </cell>
        </row>
        <row r="10436">
          <cell r="A10436" t="str">
            <v/>
          </cell>
        </row>
        <row r="10437">
          <cell r="A10437" t="str">
            <v/>
          </cell>
        </row>
        <row r="10438">
          <cell r="A10438" t="str">
            <v/>
          </cell>
        </row>
        <row r="10439">
          <cell r="A10439" t="str">
            <v/>
          </cell>
        </row>
        <row r="10440">
          <cell r="A10440" t="str">
            <v/>
          </cell>
        </row>
        <row r="10441">
          <cell r="A10441" t="str">
            <v/>
          </cell>
        </row>
        <row r="10442">
          <cell r="A10442" t="str">
            <v/>
          </cell>
        </row>
        <row r="10443">
          <cell r="A10443" t="str">
            <v/>
          </cell>
        </row>
        <row r="10444">
          <cell r="A10444" t="str">
            <v/>
          </cell>
        </row>
        <row r="10445">
          <cell r="A10445" t="str">
            <v/>
          </cell>
        </row>
        <row r="10446">
          <cell r="A10446" t="str">
            <v/>
          </cell>
        </row>
        <row r="10447">
          <cell r="A10447" t="str">
            <v/>
          </cell>
        </row>
        <row r="10448">
          <cell r="A10448" t="str">
            <v/>
          </cell>
        </row>
        <row r="10449">
          <cell r="A10449" t="str">
            <v/>
          </cell>
        </row>
        <row r="10450">
          <cell r="A10450" t="str">
            <v/>
          </cell>
        </row>
        <row r="10451">
          <cell r="A10451" t="str">
            <v/>
          </cell>
        </row>
        <row r="10452">
          <cell r="A10452" t="str">
            <v/>
          </cell>
        </row>
        <row r="10453">
          <cell r="A10453" t="str">
            <v/>
          </cell>
        </row>
        <row r="10454">
          <cell r="A10454" t="str">
            <v/>
          </cell>
        </row>
        <row r="10455">
          <cell r="A10455" t="str">
            <v/>
          </cell>
        </row>
        <row r="10456">
          <cell r="A10456" t="str">
            <v/>
          </cell>
        </row>
        <row r="10457">
          <cell r="A10457" t="str">
            <v/>
          </cell>
        </row>
        <row r="10458">
          <cell r="A10458" t="str">
            <v/>
          </cell>
        </row>
        <row r="10459">
          <cell r="A10459" t="str">
            <v/>
          </cell>
        </row>
        <row r="10460">
          <cell r="A10460" t="str">
            <v/>
          </cell>
        </row>
        <row r="10461">
          <cell r="A10461" t="str">
            <v/>
          </cell>
        </row>
        <row r="10462">
          <cell r="A10462" t="str">
            <v/>
          </cell>
        </row>
        <row r="10463">
          <cell r="A10463" t="str">
            <v/>
          </cell>
        </row>
        <row r="10464">
          <cell r="A10464" t="str">
            <v/>
          </cell>
        </row>
        <row r="10465">
          <cell r="A10465" t="str">
            <v/>
          </cell>
        </row>
        <row r="10466">
          <cell r="A10466" t="str">
            <v/>
          </cell>
        </row>
        <row r="10467">
          <cell r="A10467" t="str">
            <v/>
          </cell>
        </row>
        <row r="10468">
          <cell r="A10468" t="str">
            <v/>
          </cell>
        </row>
        <row r="10469">
          <cell r="A10469" t="str">
            <v/>
          </cell>
        </row>
        <row r="10470">
          <cell r="A10470" t="str">
            <v/>
          </cell>
        </row>
        <row r="10471">
          <cell r="A10471" t="str">
            <v/>
          </cell>
        </row>
        <row r="10472">
          <cell r="A10472" t="str">
            <v/>
          </cell>
        </row>
        <row r="10473">
          <cell r="A10473" t="str">
            <v/>
          </cell>
        </row>
        <row r="10474">
          <cell r="A10474" t="str">
            <v/>
          </cell>
        </row>
        <row r="10475">
          <cell r="A10475" t="str">
            <v/>
          </cell>
        </row>
        <row r="10476">
          <cell r="A10476" t="str">
            <v/>
          </cell>
        </row>
        <row r="10477">
          <cell r="A10477" t="str">
            <v/>
          </cell>
        </row>
        <row r="10478">
          <cell r="A10478" t="str">
            <v/>
          </cell>
        </row>
        <row r="10479">
          <cell r="A10479" t="str">
            <v/>
          </cell>
        </row>
        <row r="10480">
          <cell r="A10480" t="str">
            <v/>
          </cell>
        </row>
        <row r="10481">
          <cell r="A10481" t="str">
            <v/>
          </cell>
        </row>
        <row r="10482">
          <cell r="A10482" t="str">
            <v/>
          </cell>
        </row>
        <row r="10483">
          <cell r="A10483" t="str">
            <v/>
          </cell>
        </row>
        <row r="10484">
          <cell r="A10484" t="str">
            <v/>
          </cell>
        </row>
        <row r="10485">
          <cell r="A10485" t="str">
            <v/>
          </cell>
        </row>
        <row r="10486">
          <cell r="A10486" t="str">
            <v/>
          </cell>
        </row>
        <row r="10487">
          <cell r="A10487" t="str">
            <v/>
          </cell>
        </row>
        <row r="10488">
          <cell r="A10488" t="str">
            <v/>
          </cell>
        </row>
        <row r="10489">
          <cell r="A10489" t="str">
            <v/>
          </cell>
        </row>
        <row r="10490">
          <cell r="A10490" t="str">
            <v/>
          </cell>
        </row>
        <row r="10491">
          <cell r="A10491" t="str">
            <v/>
          </cell>
        </row>
        <row r="10492">
          <cell r="A10492" t="str">
            <v/>
          </cell>
        </row>
        <row r="10493">
          <cell r="A10493" t="str">
            <v/>
          </cell>
        </row>
        <row r="10494">
          <cell r="A10494" t="str">
            <v/>
          </cell>
        </row>
        <row r="10495">
          <cell r="A10495" t="str">
            <v/>
          </cell>
        </row>
        <row r="10496">
          <cell r="A10496" t="str">
            <v/>
          </cell>
        </row>
        <row r="10497">
          <cell r="A10497" t="str">
            <v/>
          </cell>
        </row>
        <row r="10498">
          <cell r="A10498" t="str">
            <v/>
          </cell>
        </row>
        <row r="10499">
          <cell r="A10499" t="str">
            <v/>
          </cell>
        </row>
        <row r="10500">
          <cell r="A10500" t="str">
            <v/>
          </cell>
        </row>
        <row r="10501">
          <cell r="A10501" t="str">
            <v/>
          </cell>
        </row>
        <row r="10502">
          <cell r="A10502" t="str">
            <v/>
          </cell>
        </row>
        <row r="10503">
          <cell r="A10503" t="str">
            <v/>
          </cell>
        </row>
        <row r="10504">
          <cell r="A10504" t="str">
            <v/>
          </cell>
        </row>
        <row r="10505">
          <cell r="A10505" t="str">
            <v/>
          </cell>
        </row>
        <row r="10506">
          <cell r="A10506" t="str">
            <v/>
          </cell>
        </row>
        <row r="10507">
          <cell r="A10507" t="str">
            <v/>
          </cell>
        </row>
        <row r="10508">
          <cell r="A10508" t="str">
            <v/>
          </cell>
        </row>
        <row r="10509">
          <cell r="A10509" t="str">
            <v/>
          </cell>
        </row>
        <row r="10510">
          <cell r="A10510" t="str">
            <v/>
          </cell>
        </row>
        <row r="10511">
          <cell r="A10511" t="str">
            <v/>
          </cell>
        </row>
        <row r="10512">
          <cell r="A10512" t="str">
            <v/>
          </cell>
        </row>
        <row r="10513">
          <cell r="A10513" t="str">
            <v/>
          </cell>
        </row>
        <row r="10514">
          <cell r="A10514" t="str">
            <v/>
          </cell>
        </row>
        <row r="10515">
          <cell r="A10515" t="str">
            <v/>
          </cell>
        </row>
        <row r="10516">
          <cell r="A10516" t="str">
            <v/>
          </cell>
        </row>
        <row r="10517">
          <cell r="A10517" t="str">
            <v/>
          </cell>
        </row>
        <row r="10518">
          <cell r="A10518" t="str">
            <v/>
          </cell>
        </row>
        <row r="10519">
          <cell r="A10519" t="str">
            <v/>
          </cell>
        </row>
        <row r="10520">
          <cell r="A10520" t="str">
            <v/>
          </cell>
        </row>
        <row r="10521">
          <cell r="A10521" t="str">
            <v/>
          </cell>
        </row>
        <row r="10522">
          <cell r="A10522" t="str">
            <v/>
          </cell>
        </row>
        <row r="10523">
          <cell r="A10523" t="str">
            <v/>
          </cell>
        </row>
        <row r="10524">
          <cell r="A10524" t="str">
            <v/>
          </cell>
        </row>
        <row r="10525">
          <cell r="A10525" t="str">
            <v/>
          </cell>
        </row>
        <row r="10526">
          <cell r="A10526" t="str">
            <v/>
          </cell>
        </row>
        <row r="10527">
          <cell r="A10527" t="str">
            <v/>
          </cell>
        </row>
        <row r="10528">
          <cell r="A10528" t="str">
            <v/>
          </cell>
        </row>
        <row r="10529">
          <cell r="A10529" t="str">
            <v/>
          </cell>
        </row>
        <row r="10530">
          <cell r="A10530" t="str">
            <v/>
          </cell>
        </row>
        <row r="10531">
          <cell r="A10531" t="str">
            <v/>
          </cell>
        </row>
        <row r="10532">
          <cell r="A10532" t="str">
            <v/>
          </cell>
        </row>
        <row r="10533">
          <cell r="A10533" t="str">
            <v/>
          </cell>
        </row>
        <row r="10534">
          <cell r="A10534" t="str">
            <v/>
          </cell>
        </row>
        <row r="10535">
          <cell r="A10535" t="str">
            <v/>
          </cell>
        </row>
        <row r="10536">
          <cell r="A10536" t="str">
            <v/>
          </cell>
        </row>
        <row r="10537">
          <cell r="A10537" t="str">
            <v/>
          </cell>
        </row>
        <row r="10538">
          <cell r="A10538" t="str">
            <v/>
          </cell>
        </row>
        <row r="10539">
          <cell r="A10539" t="str">
            <v/>
          </cell>
        </row>
        <row r="10540">
          <cell r="A10540" t="str">
            <v/>
          </cell>
        </row>
        <row r="10541">
          <cell r="A10541" t="str">
            <v/>
          </cell>
        </row>
        <row r="10542">
          <cell r="A10542" t="str">
            <v/>
          </cell>
        </row>
        <row r="10543">
          <cell r="A10543" t="str">
            <v/>
          </cell>
        </row>
        <row r="10544">
          <cell r="A10544" t="str">
            <v/>
          </cell>
        </row>
        <row r="10545">
          <cell r="A10545" t="str">
            <v/>
          </cell>
        </row>
        <row r="10546">
          <cell r="A10546" t="str">
            <v/>
          </cell>
        </row>
        <row r="10547">
          <cell r="A10547" t="str">
            <v/>
          </cell>
        </row>
        <row r="10548">
          <cell r="A10548" t="str">
            <v/>
          </cell>
        </row>
        <row r="10549">
          <cell r="A10549" t="str">
            <v/>
          </cell>
        </row>
        <row r="10550">
          <cell r="A10550" t="str">
            <v/>
          </cell>
        </row>
        <row r="10551">
          <cell r="A10551" t="str">
            <v/>
          </cell>
        </row>
        <row r="10552">
          <cell r="A10552" t="str">
            <v/>
          </cell>
        </row>
        <row r="10553">
          <cell r="A10553" t="str">
            <v/>
          </cell>
        </row>
        <row r="10554">
          <cell r="A10554" t="str">
            <v/>
          </cell>
        </row>
        <row r="10555">
          <cell r="A10555" t="str">
            <v/>
          </cell>
        </row>
        <row r="10556">
          <cell r="A10556" t="str">
            <v/>
          </cell>
        </row>
        <row r="10557">
          <cell r="A10557" t="str">
            <v/>
          </cell>
        </row>
        <row r="10558">
          <cell r="A10558" t="str">
            <v/>
          </cell>
        </row>
        <row r="10559">
          <cell r="A10559" t="str">
            <v/>
          </cell>
        </row>
        <row r="10560">
          <cell r="A10560" t="str">
            <v/>
          </cell>
        </row>
        <row r="10561">
          <cell r="A10561" t="str">
            <v/>
          </cell>
        </row>
        <row r="10562">
          <cell r="A10562" t="str">
            <v/>
          </cell>
        </row>
        <row r="10563">
          <cell r="A10563" t="str">
            <v/>
          </cell>
        </row>
        <row r="10564">
          <cell r="A10564" t="str">
            <v/>
          </cell>
        </row>
        <row r="10565">
          <cell r="A10565" t="str">
            <v/>
          </cell>
        </row>
        <row r="10566">
          <cell r="A10566" t="str">
            <v/>
          </cell>
        </row>
        <row r="10567">
          <cell r="A10567" t="str">
            <v/>
          </cell>
        </row>
        <row r="10568">
          <cell r="A10568" t="str">
            <v/>
          </cell>
        </row>
        <row r="10569">
          <cell r="A10569" t="str">
            <v/>
          </cell>
        </row>
        <row r="10570">
          <cell r="A10570" t="str">
            <v/>
          </cell>
        </row>
        <row r="10571">
          <cell r="A10571" t="str">
            <v/>
          </cell>
        </row>
        <row r="10572">
          <cell r="A10572" t="str">
            <v/>
          </cell>
        </row>
        <row r="10573">
          <cell r="A10573" t="str">
            <v/>
          </cell>
        </row>
        <row r="10574">
          <cell r="A10574" t="str">
            <v/>
          </cell>
        </row>
        <row r="10575">
          <cell r="A10575" t="str">
            <v/>
          </cell>
        </row>
        <row r="10576">
          <cell r="A10576" t="str">
            <v/>
          </cell>
        </row>
        <row r="10577">
          <cell r="A10577" t="str">
            <v/>
          </cell>
        </row>
        <row r="10578">
          <cell r="A10578" t="str">
            <v/>
          </cell>
        </row>
        <row r="10579">
          <cell r="A10579" t="str">
            <v/>
          </cell>
        </row>
        <row r="10580">
          <cell r="A10580" t="str">
            <v/>
          </cell>
        </row>
        <row r="10581">
          <cell r="A10581" t="str">
            <v/>
          </cell>
        </row>
        <row r="10582">
          <cell r="A10582" t="str">
            <v/>
          </cell>
        </row>
        <row r="10583">
          <cell r="A10583" t="str">
            <v/>
          </cell>
        </row>
        <row r="10584">
          <cell r="A10584" t="str">
            <v/>
          </cell>
        </row>
        <row r="10585">
          <cell r="A10585" t="str">
            <v/>
          </cell>
        </row>
        <row r="10586">
          <cell r="A10586" t="str">
            <v/>
          </cell>
        </row>
        <row r="10587">
          <cell r="A10587" t="str">
            <v/>
          </cell>
        </row>
        <row r="10588">
          <cell r="A10588" t="str">
            <v/>
          </cell>
        </row>
        <row r="10589">
          <cell r="A10589" t="str">
            <v/>
          </cell>
        </row>
        <row r="10590">
          <cell r="A10590" t="str">
            <v/>
          </cell>
        </row>
        <row r="10591">
          <cell r="A10591" t="str">
            <v/>
          </cell>
        </row>
        <row r="10592">
          <cell r="A10592" t="str">
            <v/>
          </cell>
        </row>
        <row r="10593">
          <cell r="A10593" t="str">
            <v/>
          </cell>
        </row>
        <row r="10594">
          <cell r="A10594" t="str">
            <v/>
          </cell>
        </row>
        <row r="10595">
          <cell r="A10595" t="str">
            <v/>
          </cell>
        </row>
        <row r="10596">
          <cell r="A10596" t="str">
            <v/>
          </cell>
        </row>
        <row r="10597">
          <cell r="A10597" t="str">
            <v/>
          </cell>
        </row>
        <row r="10598">
          <cell r="A10598" t="str">
            <v/>
          </cell>
        </row>
        <row r="10599">
          <cell r="A10599" t="str">
            <v/>
          </cell>
        </row>
        <row r="10600">
          <cell r="A10600" t="str">
            <v/>
          </cell>
        </row>
        <row r="10601">
          <cell r="A10601" t="str">
            <v/>
          </cell>
        </row>
        <row r="10602">
          <cell r="A10602" t="str">
            <v/>
          </cell>
        </row>
        <row r="10603">
          <cell r="A10603" t="str">
            <v/>
          </cell>
        </row>
        <row r="10604">
          <cell r="A10604" t="str">
            <v/>
          </cell>
        </row>
        <row r="10605">
          <cell r="A10605" t="str">
            <v/>
          </cell>
        </row>
        <row r="10606">
          <cell r="A10606" t="str">
            <v/>
          </cell>
        </row>
        <row r="10607">
          <cell r="A10607" t="str">
            <v/>
          </cell>
        </row>
        <row r="10608">
          <cell r="A10608" t="str">
            <v/>
          </cell>
        </row>
        <row r="10609">
          <cell r="A10609" t="str">
            <v/>
          </cell>
        </row>
        <row r="10610">
          <cell r="A10610" t="str">
            <v/>
          </cell>
        </row>
        <row r="10611">
          <cell r="A10611" t="str">
            <v/>
          </cell>
        </row>
        <row r="10612">
          <cell r="A10612" t="str">
            <v/>
          </cell>
        </row>
        <row r="10613">
          <cell r="A10613" t="str">
            <v/>
          </cell>
        </row>
        <row r="10614">
          <cell r="A10614" t="str">
            <v/>
          </cell>
        </row>
        <row r="10615">
          <cell r="A10615" t="str">
            <v/>
          </cell>
        </row>
        <row r="10616">
          <cell r="A10616" t="str">
            <v/>
          </cell>
        </row>
        <row r="10617">
          <cell r="A10617" t="str">
            <v/>
          </cell>
        </row>
        <row r="10618">
          <cell r="A10618" t="str">
            <v/>
          </cell>
        </row>
        <row r="10619">
          <cell r="A10619" t="str">
            <v/>
          </cell>
        </row>
        <row r="10620">
          <cell r="A10620" t="str">
            <v/>
          </cell>
        </row>
        <row r="10621">
          <cell r="A10621" t="str">
            <v/>
          </cell>
        </row>
        <row r="10622">
          <cell r="A10622" t="str">
            <v/>
          </cell>
        </row>
        <row r="10623">
          <cell r="A10623" t="str">
            <v/>
          </cell>
        </row>
        <row r="10624">
          <cell r="A10624" t="str">
            <v/>
          </cell>
        </row>
        <row r="10625">
          <cell r="A10625" t="str">
            <v/>
          </cell>
        </row>
        <row r="10626">
          <cell r="A10626" t="str">
            <v/>
          </cell>
        </row>
        <row r="10627">
          <cell r="A10627" t="str">
            <v/>
          </cell>
        </row>
        <row r="10628">
          <cell r="A10628" t="str">
            <v/>
          </cell>
        </row>
        <row r="10629">
          <cell r="A10629" t="str">
            <v/>
          </cell>
        </row>
        <row r="10630">
          <cell r="A10630" t="str">
            <v/>
          </cell>
        </row>
        <row r="10631">
          <cell r="A10631" t="str">
            <v/>
          </cell>
        </row>
        <row r="10632">
          <cell r="A10632" t="str">
            <v/>
          </cell>
        </row>
        <row r="10633">
          <cell r="A10633" t="str">
            <v/>
          </cell>
        </row>
        <row r="10634">
          <cell r="A10634" t="str">
            <v/>
          </cell>
        </row>
        <row r="10635">
          <cell r="A10635" t="str">
            <v/>
          </cell>
        </row>
        <row r="10636">
          <cell r="A10636" t="str">
            <v/>
          </cell>
        </row>
        <row r="10637">
          <cell r="A10637" t="str">
            <v/>
          </cell>
        </row>
        <row r="10638">
          <cell r="A10638" t="str">
            <v/>
          </cell>
        </row>
        <row r="10639">
          <cell r="A10639" t="str">
            <v/>
          </cell>
        </row>
        <row r="10640">
          <cell r="A10640" t="str">
            <v/>
          </cell>
        </row>
        <row r="10641">
          <cell r="A10641" t="str">
            <v/>
          </cell>
        </row>
        <row r="10642">
          <cell r="A10642" t="str">
            <v/>
          </cell>
        </row>
        <row r="10643">
          <cell r="A10643" t="str">
            <v/>
          </cell>
        </row>
        <row r="10644">
          <cell r="A10644" t="str">
            <v/>
          </cell>
        </row>
        <row r="10645">
          <cell r="A10645" t="str">
            <v/>
          </cell>
        </row>
        <row r="10646">
          <cell r="A10646" t="str">
            <v/>
          </cell>
        </row>
        <row r="10647">
          <cell r="A10647" t="str">
            <v/>
          </cell>
        </row>
        <row r="10648">
          <cell r="A10648" t="str">
            <v/>
          </cell>
        </row>
        <row r="10649">
          <cell r="A10649" t="str">
            <v/>
          </cell>
        </row>
        <row r="10650">
          <cell r="A10650" t="str">
            <v/>
          </cell>
        </row>
        <row r="10651">
          <cell r="A10651" t="str">
            <v/>
          </cell>
        </row>
        <row r="10652">
          <cell r="A10652" t="str">
            <v/>
          </cell>
        </row>
        <row r="10653">
          <cell r="A10653" t="str">
            <v/>
          </cell>
        </row>
        <row r="10654">
          <cell r="A10654" t="str">
            <v/>
          </cell>
        </row>
        <row r="10655">
          <cell r="A10655" t="str">
            <v/>
          </cell>
        </row>
        <row r="10656">
          <cell r="A10656" t="str">
            <v/>
          </cell>
        </row>
        <row r="10657">
          <cell r="A10657" t="str">
            <v/>
          </cell>
        </row>
        <row r="10658">
          <cell r="A10658" t="str">
            <v/>
          </cell>
        </row>
        <row r="10659">
          <cell r="A10659" t="str">
            <v/>
          </cell>
        </row>
        <row r="10660">
          <cell r="A10660" t="str">
            <v/>
          </cell>
        </row>
        <row r="10661">
          <cell r="A10661" t="str">
            <v/>
          </cell>
        </row>
        <row r="10662">
          <cell r="A10662" t="str">
            <v/>
          </cell>
        </row>
        <row r="10663">
          <cell r="A10663" t="str">
            <v/>
          </cell>
        </row>
        <row r="10664">
          <cell r="A10664" t="str">
            <v/>
          </cell>
        </row>
        <row r="10665">
          <cell r="A10665" t="str">
            <v/>
          </cell>
        </row>
        <row r="10666">
          <cell r="A10666" t="str">
            <v/>
          </cell>
        </row>
        <row r="10667">
          <cell r="A10667" t="str">
            <v/>
          </cell>
        </row>
        <row r="10668">
          <cell r="A10668" t="str">
            <v/>
          </cell>
        </row>
        <row r="10669">
          <cell r="A10669" t="str">
            <v/>
          </cell>
        </row>
        <row r="10670">
          <cell r="A10670" t="str">
            <v/>
          </cell>
        </row>
        <row r="10671">
          <cell r="A10671" t="str">
            <v/>
          </cell>
        </row>
        <row r="10672">
          <cell r="A10672" t="str">
            <v/>
          </cell>
        </row>
        <row r="10673">
          <cell r="A10673" t="str">
            <v/>
          </cell>
        </row>
        <row r="10674">
          <cell r="A10674" t="str">
            <v/>
          </cell>
        </row>
        <row r="10675">
          <cell r="A10675" t="str">
            <v/>
          </cell>
        </row>
        <row r="10676">
          <cell r="A10676" t="str">
            <v/>
          </cell>
        </row>
        <row r="10677">
          <cell r="A10677" t="str">
            <v/>
          </cell>
        </row>
        <row r="10678">
          <cell r="A10678" t="str">
            <v/>
          </cell>
        </row>
        <row r="10679">
          <cell r="A10679" t="str">
            <v/>
          </cell>
        </row>
        <row r="10680">
          <cell r="A10680" t="str">
            <v/>
          </cell>
        </row>
        <row r="10681">
          <cell r="A10681" t="str">
            <v/>
          </cell>
        </row>
        <row r="10682">
          <cell r="A10682" t="str">
            <v/>
          </cell>
        </row>
        <row r="10683">
          <cell r="A10683" t="str">
            <v/>
          </cell>
        </row>
        <row r="10684">
          <cell r="A10684" t="str">
            <v/>
          </cell>
        </row>
        <row r="10685">
          <cell r="A10685" t="str">
            <v/>
          </cell>
        </row>
        <row r="10686">
          <cell r="A10686" t="str">
            <v/>
          </cell>
        </row>
        <row r="10687">
          <cell r="A10687" t="str">
            <v/>
          </cell>
        </row>
        <row r="10688">
          <cell r="A10688" t="str">
            <v/>
          </cell>
        </row>
        <row r="10689">
          <cell r="A10689" t="str">
            <v/>
          </cell>
        </row>
        <row r="10690">
          <cell r="A10690" t="str">
            <v/>
          </cell>
        </row>
        <row r="10691">
          <cell r="A10691" t="str">
            <v/>
          </cell>
        </row>
        <row r="10692">
          <cell r="A10692" t="str">
            <v/>
          </cell>
        </row>
        <row r="10693">
          <cell r="A10693" t="str">
            <v/>
          </cell>
        </row>
        <row r="10694">
          <cell r="A10694" t="str">
            <v/>
          </cell>
        </row>
        <row r="10695">
          <cell r="A10695" t="str">
            <v/>
          </cell>
        </row>
        <row r="10696">
          <cell r="A10696" t="str">
            <v/>
          </cell>
        </row>
        <row r="10697">
          <cell r="A10697" t="str">
            <v/>
          </cell>
        </row>
        <row r="10698">
          <cell r="A10698" t="str">
            <v/>
          </cell>
        </row>
        <row r="10699">
          <cell r="A10699" t="str">
            <v/>
          </cell>
        </row>
        <row r="10700">
          <cell r="A10700" t="str">
            <v/>
          </cell>
        </row>
        <row r="10701">
          <cell r="A10701" t="str">
            <v/>
          </cell>
        </row>
        <row r="10702">
          <cell r="A10702" t="str">
            <v/>
          </cell>
        </row>
        <row r="10703">
          <cell r="A10703" t="str">
            <v/>
          </cell>
        </row>
        <row r="10704">
          <cell r="A10704" t="str">
            <v/>
          </cell>
        </row>
        <row r="10705">
          <cell r="A10705" t="str">
            <v/>
          </cell>
        </row>
        <row r="10706">
          <cell r="A10706" t="str">
            <v/>
          </cell>
        </row>
        <row r="10707">
          <cell r="A10707" t="str">
            <v/>
          </cell>
        </row>
        <row r="10708">
          <cell r="A10708" t="str">
            <v/>
          </cell>
        </row>
        <row r="10709">
          <cell r="A10709" t="str">
            <v/>
          </cell>
        </row>
        <row r="10710">
          <cell r="A10710" t="str">
            <v/>
          </cell>
        </row>
        <row r="10711">
          <cell r="A10711" t="str">
            <v/>
          </cell>
        </row>
        <row r="10712">
          <cell r="A10712" t="str">
            <v/>
          </cell>
        </row>
        <row r="10713">
          <cell r="A10713" t="str">
            <v/>
          </cell>
        </row>
        <row r="10714">
          <cell r="A10714" t="str">
            <v/>
          </cell>
        </row>
        <row r="10715">
          <cell r="A10715" t="str">
            <v/>
          </cell>
        </row>
        <row r="10716">
          <cell r="A10716" t="str">
            <v/>
          </cell>
        </row>
        <row r="10717">
          <cell r="A10717" t="str">
            <v/>
          </cell>
        </row>
        <row r="10718">
          <cell r="A10718" t="str">
            <v/>
          </cell>
        </row>
        <row r="10719">
          <cell r="A10719" t="str">
            <v/>
          </cell>
        </row>
        <row r="10720">
          <cell r="A10720" t="str">
            <v/>
          </cell>
        </row>
        <row r="10721">
          <cell r="A10721" t="str">
            <v/>
          </cell>
        </row>
        <row r="10722">
          <cell r="A10722" t="str">
            <v/>
          </cell>
        </row>
        <row r="10723">
          <cell r="A10723" t="str">
            <v/>
          </cell>
        </row>
        <row r="10724">
          <cell r="A10724" t="str">
            <v/>
          </cell>
        </row>
        <row r="10725">
          <cell r="A10725" t="str">
            <v/>
          </cell>
        </row>
        <row r="10726">
          <cell r="A10726" t="str">
            <v/>
          </cell>
        </row>
        <row r="10727">
          <cell r="A10727" t="str">
            <v/>
          </cell>
        </row>
        <row r="10728">
          <cell r="A10728" t="str">
            <v/>
          </cell>
        </row>
        <row r="10729">
          <cell r="A10729" t="str">
            <v/>
          </cell>
        </row>
        <row r="10730">
          <cell r="A10730" t="str">
            <v/>
          </cell>
        </row>
        <row r="10731">
          <cell r="A10731" t="str">
            <v/>
          </cell>
        </row>
        <row r="10732">
          <cell r="A10732" t="str">
            <v/>
          </cell>
        </row>
        <row r="10733">
          <cell r="A10733" t="str">
            <v/>
          </cell>
        </row>
        <row r="10734">
          <cell r="A10734" t="str">
            <v/>
          </cell>
        </row>
        <row r="10735">
          <cell r="A10735" t="str">
            <v/>
          </cell>
        </row>
        <row r="10736">
          <cell r="A10736" t="str">
            <v/>
          </cell>
        </row>
        <row r="10737">
          <cell r="A10737" t="str">
            <v/>
          </cell>
        </row>
        <row r="10738">
          <cell r="A10738" t="str">
            <v/>
          </cell>
        </row>
        <row r="10739">
          <cell r="A10739" t="str">
            <v/>
          </cell>
        </row>
        <row r="10740">
          <cell r="A10740" t="str">
            <v/>
          </cell>
        </row>
        <row r="10741">
          <cell r="A10741" t="str">
            <v/>
          </cell>
        </row>
        <row r="10742">
          <cell r="A10742" t="str">
            <v/>
          </cell>
        </row>
        <row r="10743">
          <cell r="A10743" t="str">
            <v/>
          </cell>
        </row>
        <row r="10744">
          <cell r="A10744" t="str">
            <v/>
          </cell>
        </row>
        <row r="10745">
          <cell r="A10745" t="str">
            <v/>
          </cell>
        </row>
        <row r="10746">
          <cell r="A10746" t="str">
            <v/>
          </cell>
        </row>
        <row r="10747">
          <cell r="A10747" t="str">
            <v/>
          </cell>
        </row>
        <row r="10748">
          <cell r="A10748" t="str">
            <v/>
          </cell>
        </row>
        <row r="10749">
          <cell r="A10749" t="str">
            <v/>
          </cell>
        </row>
        <row r="10750">
          <cell r="A10750" t="str">
            <v/>
          </cell>
        </row>
        <row r="10751">
          <cell r="A10751" t="str">
            <v/>
          </cell>
        </row>
        <row r="10752">
          <cell r="A10752" t="str">
            <v/>
          </cell>
        </row>
        <row r="10753">
          <cell r="A10753" t="str">
            <v/>
          </cell>
        </row>
        <row r="10754">
          <cell r="A10754" t="str">
            <v/>
          </cell>
        </row>
        <row r="10755">
          <cell r="A10755" t="str">
            <v/>
          </cell>
        </row>
        <row r="10756">
          <cell r="A10756" t="str">
            <v/>
          </cell>
        </row>
        <row r="10757">
          <cell r="A10757" t="str">
            <v/>
          </cell>
        </row>
        <row r="10758">
          <cell r="A10758" t="str">
            <v/>
          </cell>
        </row>
        <row r="10759">
          <cell r="A10759" t="str">
            <v/>
          </cell>
        </row>
        <row r="10760">
          <cell r="A10760" t="str">
            <v/>
          </cell>
        </row>
        <row r="10761">
          <cell r="A10761" t="str">
            <v/>
          </cell>
        </row>
        <row r="10762">
          <cell r="A10762" t="str">
            <v/>
          </cell>
        </row>
        <row r="10763">
          <cell r="A10763" t="str">
            <v/>
          </cell>
        </row>
        <row r="10764">
          <cell r="A10764" t="str">
            <v/>
          </cell>
        </row>
        <row r="10765">
          <cell r="A10765" t="str">
            <v/>
          </cell>
        </row>
        <row r="10766">
          <cell r="A10766" t="str">
            <v/>
          </cell>
        </row>
        <row r="10767">
          <cell r="A10767" t="str">
            <v/>
          </cell>
        </row>
        <row r="10768">
          <cell r="A10768" t="str">
            <v/>
          </cell>
        </row>
        <row r="10769">
          <cell r="A10769" t="str">
            <v/>
          </cell>
        </row>
        <row r="10770">
          <cell r="A10770" t="str">
            <v/>
          </cell>
        </row>
        <row r="10771">
          <cell r="A10771" t="str">
            <v/>
          </cell>
        </row>
        <row r="10772">
          <cell r="A10772" t="str">
            <v/>
          </cell>
        </row>
        <row r="10773">
          <cell r="A10773" t="str">
            <v/>
          </cell>
        </row>
        <row r="10774">
          <cell r="A10774" t="str">
            <v/>
          </cell>
        </row>
        <row r="10775">
          <cell r="A10775" t="str">
            <v/>
          </cell>
        </row>
        <row r="10776">
          <cell r="A10776" t="str">
            <v/>
          </cell>
        </row>
        <row r="10777">
          <cell r="A10777" t="str">
            <v/>
          </cell>
        </row>
        <row r="10778">
          <cell r="A10778" t="str">
            <v/>
          </cell>
        </row>
        <row r="10779">
          <cell r="A10779" t="str">
            <v/>
          </cell>
        </row>
        <row r="10780">
          <cell r="A10780" t="str">
            <v/>
          </cell>
        </row>
        <row r="10781">
          <cell r="A10781" t="str">
            <v/>
          </cell>
        </row>
        <row r="10782">
          <cell r="A10782" t="str">
            <v/>
          </cell>
        </row>
        <row r="10783">
          <cell r="A10783" t="str">
            <v/>
          </cell>
        </row>
        <row r="10784">
          <cell r="A10784" t="str">
            <v/>
          </cell>
        </row>
        <row r="10785">
          <cell r="A10785" t="str">
            <v/>
          </cell>
        </row>
        <row r="10786">
          <cell r="A10786" t="str">
            <v/>
          </cell>
        </row>
        <row r="10787">
          <cell r="A10787" t="str">
            <v/>
          </cell>
        </row>
        <row r="10788">
          <cell r="A10788" t="str">
            <v/>
          </cell>
        </row>
        <row r="10789">
          <cell r="A10789" t="str">
            <v/>
          </cell>
        </row>
        <row r="10790">
          <cell r="A10790" t="str">
            <v/>
          </cell>
        </row>
        <row r="10791">
          <cell r="A10791" t="str">
            <v/>
          </cell>
        </row>
        <row r="10792">
          <cell r="A10792" t="str">
            <v/>
          </cell>
        </row>
        <row r="10793">
          <cell r="A10793" t="str">
            <v/>
          </cell>
        </row>
        <row r="10794">
          <cell r="A10794" t="str">
            <v/>
          </cell>
        </row>
        <row r="10795">
          <cell r="A10795" t="str">
            <v/>
          </cell>
        </row>
        <row r="10796">
          <cell r="A10796" t="str">
            <v/>
          </cell>
        </row>
        <row r="10797">
          <cell r="A10797" t="str">
            <v/>
          </cell>
        </row>
        <row r="10798">
          <cell r="A10798" t="str">
            <v/>
          </cell>
        </row>
        <row r="10799">
          <cell r="A10799" t="str">
            <v/>
          </cell>
        </row>
        <row r="10800">
          <cell r="A10800" t="str">
            <v/>
          </cell>
        </row>
        <row r="10801">
          <cell r="A10801" t="str">
            <v/>
          </cell>
        </row>
        <row r="10802">
          <cell r="A10802" t="str">
            <v/>
          </cell>
        </row>
        <row r="10803">
          <cell r="A10803" t="str">
            <v/>
          </cell>
        </row>
        <row r="10804">
          <cell r="A10804" t="str">
            <v/>
          </cell>
        </row>
        <row r="10805">
          <cell r="A10805" t="str">
            <v/>
          </cell>
        </row>
        <row r="10806">
          <cell r="A10806" t="str">
            <v/>
          </cell>
        </row>
        <row r="10807">
          <cell r="A10807" t="str">
            <v/>
          </cell>
        </row>
        <row r="10808">
          <cell r="A10808" t="str">
            <v/>
          </cell>
        </row>
        <row r="10809">
          <cell r="A10809" t="str">
            <v/>
          </cell>
        </row>
        <row r="10810">
          <cell r="A10810" t="str">
            <v/>
          </cell>
        </row>
        <row r="10811">
          <cell r="A10811" t="str">
            <v/>
          </cell>
        </row>
        <row r="10812">
          <cell r="A10812" t="str">
            <v/>
          </cell>
        </row>
        <row r="10813">
          <cell r="A10813" t="str">
            <v/>
          </cell>
        </row>
        <row r="10814">
          <cell r="A10814" t="str">
            <v/>
          </cell>
        </row>
        <row r="10815">
          <cell r="A10815" t="str">
            <v/>
          </cell>
        </row>
        <row r="10816">
          <cell r="A10816" t="str">
            <v/>
          </cell>
        </row>
        <row r="10817">
          <cell r="A10817" t="str">
            <v/>
          </cell>
        </row>
        <row r="10818">
          <cell r="A10818" t="str">
            <v/>
          </cell>
        </row>
        <row r="10819">
          <cell r="A10819" t="str">
            <v/>
          </cell>
        </row>
        <row r="10820">
          <cell r="A10820" t="str">
            <v/>
          </cell>
        </row>
        <row r="10821">
          <cell r="A10821" t="str">
            <v/>
          </cell>
        </row>
        <row r="10822">
          <cell r="A10822" t="str">
            <v/>
          </cell>
        </row>
        <row r="10823">
          <cell r="A10823" t="str">
            <v/>
          </cell>
        </row>
        <row r="10824">
          <cell r="A10824" t="str">
            <v/>
          </cell>
        </row>
        <row r="10825">
          <cell r="A10825" t="str">
            <v/>
          </cell>
        </row>
        <row r="10826">
          <cell r="A10826" t="str">
            <v/>
          </cell>
        </row>
        <row r="10827">
          <cell r="A10827" t="str">
            <v/>
          </cell>
        </row>
        <row r="10828">
          <cell r="A10828" t="str">
            <v/>
          </cell>
        </row>
        <row r="10829">
          <cell r="A10829" t="str">
            <v/>
          </cell>
        </row>
        <row r="10830">
          <cell r="A10830" t="str">
            <v/>
          </cell>
        </row>
        <row r="10831">
          <cell r="A10831" t="str">
            <v/>
          </cell>
        </row>
        <row r="10832">
          <cell r="A10832" t="str">
            <v/>
          </cell>
        </row>
        <row r="10833">
          <cell r="A10833" t="str">
            <v/>
          </cell>
        </row>
        <row r="10834">
          <cell r="A10834" t="str">
            <v/>
          </cell>
        </row>
        <row r="10835">
          <cell r="A10835" t="str">
            <v/>
          </cell>
        </row>
        <row r="10836">
          <cell r="A10836" t="str">
            <v/>
          </cell>
        </row>
        <row r="10837">
          <cell r="A10837" t="str">
            <v/>
          </cell>
        </row>
        <row r="10838">
          <cell r="A10838" t="str">
            <v/>
          </cell>
        </row>
        <row r="10839">
          <cell r="A10839" t="str">
            <v/>
          </cell>
        </row>
        <row r="10840">
          <cell r="A10840" t="str">
            <v/>
          </cell>
        </row>
        <row r="10841">
          <cell r="A10841" t="str">
            <v/>
          </cell>
        </row>
        <row r="10842">
          <cell r="A10842" t="str">
            <v/>
          </cell>
        </row>
        <row r="10843">
          <cell r="A10843" t="str">
            <v/>
          </cell>
        </row>
        <row r="10844">
          <cell r="A10844" t="str">
            <v/>
          </cell>
        </row>
        <row r="10845">
          <cell r="A10845" t="str">
            <v/>
          </cell>
        </row>
        <row r="10846">
          <cell r="A10846" t="str">
            <v/>
          </cell>
        </row>
        <row r="10847">
          <cell r="A10847" t="str">
            <v/>
          </cell>
        </row>
        <row r="10848">
          <cell r="A10848" t="str">
            <v/>
          </cell>
        </row>
        <row r="10849">
          <cell r="A10849" t="str">
            <v/>
          </cell>
        </row>
        <row r="10850">
          <cell r="A10850" t="str">
            <v/>
          </cell>
        </row>
        <row r="10851">
          <cell r="A10851" t="str">
            <v/>
          </cell>
        </row>
        <row r="10852">
          <cell r="A10852" t="str">
            <v/>
          </cell>
        </row>
        <row r="10853">
          <cell r="A10853" t="str">
            <v/>
          </cell>
        </row>
        <row r="10854">
          <cell r="A10854" t="str">
            <v/>
          </cell>
        </row>
        <row r="10855">
          <cell r="A10855" t="str">
            <v/>
          </cell>
        </row>
        <row r="10856">
          <cell r="A10856" t="str">
            <v/>
          </cell>
        </row>
        <row r="10857">
          <cell r="A10857" t="str">
            <v/>
          </cell>
        </row>
        <row r="10858">
          <cell r="A10858" t="str">
            <v/>
          </cell>
        </row>
        <row r="10859">
          <cell r="A10859" t="str">
            <v/>
          </cell>
        </row>
        <row r="10860">
          <cell r="A10860" t="str">
            <v/>
          </cell>
        </row>
        <row r="10861">
          <cell r="A10861" t="str">
            <v/>
          </cell>
        </row>
        <row r="10862">
          <cell r="A10862" t="str">
            <v/>
          </cell>
        </row>
        <row r="10863">
          <cell r="A10863" t="str">
            <v/>
          </cell>
        </row>
        <row r="10864">
          <cell r="A10864" t="str">
            <v/>
          </cell>
        </row>
        <row r="10865">
          <cell r="A10865" t="str">
            <v/>
          </cell>
        </row>
        <row r="10866">
          <cell r="A10866" t="str">
            <v/>
          </cell>
        </row>
        <row r="10867">
          <cell r="A10867" t="str">
            <v/>
          </cell>
        </row>
        <row r="10868">
          <cell r="A10868" t="str">
            <v/>
          </cell>
        </row>
        <row r="10869">
          <cell r="A10869" t="str">
            <v/>
          </cell>
        </row>
        <row r="10870">
          <cell r="A10870" t="str">
            <v/>
          </cell>
        </row>
        <row r="10871">
          <cell r="A10871" t="str">
            <v/>
          </cell>
        </row>
        <row r="10872">
          <cell r="A10872" t="str">
            <v/>
          </cell>
        </row>
        <row r="10873">
          <cell r="A10873" t="str">
            <v/>
          </cell>
        </row>
        <row r="10874">
          <cell r="A10874" t="str">
            <v/>
          </cell>
        </row>
        <row r="10875">
          <cell r="A10875" t="str">
            <v/>
          </cell>
        </row>
        <row r="10876">
          <cell r="A10876" t="str">
            <v/>
          </cell>
        </row>
        <row r="10877">
          <cell r="A10877" t="str">
            <v/>
          </cell>
        </row>
        <row r="10878">
          <cell r="A10878" t="str">
            <v/>
          </cell>
        </row>
        <row r="10879">
          <cell r="A10879" t="str">
            <v/>
          </cell>
        </row>
        <row r="10880">
          <cell r="A10880" t="str">
            <v/>
          </cell>
        </row>
        <row r="10881">
          <cell r="A10881" t="str">
            <v/>
          </cell>
        </row>
        <row r="10882">
          <cell r="A10882" t="str">
            <v/>
          </cell>
        </row>
        <row r="10883">
          <cell r="A10883" t="str">
            <v/>
          </cell>
        </row>
        <row r="10884">
          <cell r="A10884" t="str">
            <v/>
          </cell>
        </row>
        <row r="10885">
          <cell r="A10885" t="str">
            <v/>
          </cell>
        </row>
        <row r="10886">
          <cell r="A10886" t="str">
            <v/>
          </cell>
        </row>
        <row r="10887">
          <cell r="A10887" t="str">
            <v/>
          </cell>
        </row>
        <row r="10888">
          <cell r="A10888" t="str">
            <v/>
          </cell>
        </row>
        <row r="10889">
          <cell r="A10889" t="str">
            <v/>
          </cell>
        </row>
        <row r="10890">
          <cell r="A10890" t="str">
            <v/>
          </cell>
        </row>
        <row r="10891">
          <cell r="A10891" t="str">
            <v/>
          </cell>
        </row>
        <row r="10892">
          <cell r="A10892" t="str">
            <v/>
          </cell>
        </row>
        <row r="10893">
          <cell r="A10893" t="str">
            <v/>
          </cell>
        </row>
        <row r="10894">
          <cell r="A10894" t="str">
            <v/>
          </cell>
        </row>
        <row r="10895">
          <cell r="A10895" t="str">
            <v/>
          </cell>
        </row>
        <row r="10896">
          <cell r="A10896" t="str">
            <v/>
          </cell>
        </row>
        <row r="10897">
          <cell r="A10897" t="str">
            <v/>
          </cell>
        </row>
        <row r="10898">
          <cell r="A10898" t="str">
            <v/>
          </cell>
        </row>
        <row r="10899">
          <cell r="A10899" t="str">
            <v/>
          </cell>
        </row>
        <row r="10900">
          <cell r="A10900" t="str">
            <v/>
          </cell>
        </row>
        <row r="10901">
          <cell r="A10901" t="str">
            <v/>
          </cell>
        </row>
        <row r="10902">
          <cell r="A10902" t="str">
            <v/>
          </cell>
        </row>
        <row r="10903">
          <cell r="A10903" t="str">
            <v/>
          </cell>
        </row>
        <row r="10904">
          <cell r="A10904" t="str">
            <v/>
          </cell>
        </row>
        <row r="10905">
          <cell r="A10905" t="str">
            <v/>
          </cell>
        </row>
        <row r="10906">
          <cell r="A10906" t="str">
            <v/>
          </cell>
        </row>
        <row r="10907">
          <cell r="A10907" t="str">
            <v/>
          </cell>
        </row>
        <row r="10908">
          <cell r="A10908" t="str">
            <v/>
          </cell>
        </row>
        <row r="10909">
          <cell r="A10909" t="str">
            <v/>
          </cell>
        </row>
        <row r="10910">
          <cell r="A10910" t="str">
            <v/>
          </cell>
        </row>
        <row r="10911">
          <cell r="A10911" t="str">
            <v/>
          </cell>
        </row>
        <row r="10912">
          <cell r="A10912" t="str">
            <v/>
          </cell>
        </row>
        <row r="10913">
          <cell r="A10913" t="str">
            <v/>
          </cell>
        </row>
        <row r="10914">
          <cell r="A10914" t="str">
            <v/>
          </cell>
        </row>
        <row r="10915">
          <cell r="A10915" t="str">
            <v/>
          </cell>
        </row>
        <row r="10916">
          <cell r="A10916" t="str">
            <v/>
          </cell>
        </row>
        <row r="10917">
          <cell r="A10917" t="str">
            <v/>
          </cell>
        </row>
        <row r="10918">
          <cell r="A10918" t="str">
            <v/>
          </cell>
        </row>
        <row r="10919">
          <cell r="A10919" t="str">
            <v/>
          </cell>
        </row>
        <row r="10920">
          <cell r="A10920" t="str">
            <v/>
          </cell>
        </row>
        <row r="10921">
          <cell r="A10921" t="str">
            <v/>
          </cell>
        </row>
        <row r="10922">
          <cell r="A10922" t="str">
            <v/>
          </cell>
        </row>
        <row r="10923">
          <cell r="A10923" t="str">
            <v/>
          </cell>
        </row>
        <row r="10924">
          <cell r="A10924" t="str">
            <v/>
          </cell>
        </row>
        <row r="10925">
          <cell r="A10925" t="str">
            <v/>
          </cell>
        </row>
        <row r="10926">
          <cell r="A10926" t="str">
            <v/>
          </cell>
        </row>
        <row r="10927">
          <cell r="A10927" t="str">
            <v/>
          </cell>
        </row>
        <row r="10928">
          <cell r="A10928" t="str">
            <v/>
          </cell>
        </row>
        <row r="10929">
          <cell r="A10929" t="str">
            <v/>
          </cell>
        </row>
        <row r="10930">
          <cell r="A10930" t="str">
            <v/>
          </cell>
        </row>
        <row r="10931">
          <cell r="A10931" t="str">
            <v/>
          </cell>
        </row>
        <row r="10932">
          <cell r="A10932" t="str">
            <v/>
          </cell>
        </row>
        <row r="10933">
          <cell r="A10933" t="str">
            <v/>
          </cell>
        </row>
        <row r="10934">
          <cell r="A10934" t="str">
            <v/>
          </cell>
        </row>
        <row r="10935">
          <cell r="A10935" t="str">
            <v/>
          </cell>
        </row>
        <row r="10936">
          <cell r="A10936" t="str">
            <v/>
          </cell>
        </row>
        <row r="10937">
          <cell r="A10937" t="str">
            <v/>
          </cell>
        </row>
        <row r="10938">
          <cell r="A10938" t="str">
            <v/>
          </cell>
        </row>
        <row r="10939">
          <cell r="A10939" t="str">
            <v/>
          </cell>
        </row>
        <row r="10940">
          <cell r="A10940" t="str">
            <v/>
          </cell>
        </row>
        <row r="10941">
          <cell r="A10941" t="str">
            <v/>
          </cell>
        </row>
        <row r="10942">
          <cell r="A10942" t="str">
            <v/>
          </cell>
        </row>
        <row r="10943">
          <cell r="A10943" t="str">
            <v/>
          </cell>
        </row>
        <row r="10944">
          <cell r="A10944" t="str">
            <v/>
          </cell>
        </row>
        <row r="10945">
          <cell r="A10945" t="str">
            <v/>
          </cell>
        </row>
        <row r="10946">
          <cell r="A10946" t="str">
            <v/>
          </cell>
        </row>
        <row r="10947">
          <cell r="A10947" t="str">
            <v/>
          </cell>
        </row>
        <row r="10948">
          <cell r="A10948" t="str">
            <v/>
          </cell>
        </row>
        <row r="10949">
          <cell r="A10949" t="str">
            <v/>
          </cell>
        </row>
        <row r="10950">
          <cell r="A10950" t="str">
            <v/>
          </cell>
        </row>
        <row r="10951">
          <cell r="A10951" t="str">
            <v/>
          </cell>
        </row>
        <row r="10952">
          <cell r="A10952" t="str">
            <v/>
          </cell>
        </row>
        <row r="10953">
          <cell r="A10953" t="str">
            <v/>
          </cell>
        </row>
        <row r="10954">
          <cell r="A10954" t="str">
            <v/>
          </cell>
        </row>
        <row r="10955">
          <cell r="A10955" t="str">
            <v/>
          </cell>
        </row>
        <row r="10956">
          <cell r="A10956" t="str">
            <v/>
          </cell>
        </row>
        <row r="10957">
          <cell r="A10957" t="str">
            <v/>
          </cell>
        </row>
        <row r="10958">
          <cell r="A10958" t="str">
            <v/>
          </cell>
        </row>
        <row r="10959">
          <cell r="A10959" t="str">
            <v/>
          </cell>
        </row>
        <row r="10960">
          <cell r="A10960" t="str">
            <v/>
          </cell>
        </row>
        <row r="10961">
          <cell r="A10961" t="str">
            <v/>
          </cell>
        </row>
        <row r="10962">
          <cell r="A10962" t="str">
            <v/>
          </cell>
        </row>
        <row r="10963">
          <cell r="A10963" t="str">
            <v/>
          </cell>
        </row>
        <row r="10964">
          <cell r="A10964" t="str">
            <v/>
          </cell>
        </row>
        <row r="10965">
          <cell r="A10965" t="str">
            <v/>
          </cell>
        </row>
        <row r="10966">
          <cell r="A10966" t="str">
            <v/>
          </cell>
        </row>
        <row r="10967">
          <cell r="A10967" t="str">
            <v/>
          </cell>
        </row>
        <row r="10968">
          <cell r="A10968" t="str">
            <v/>
          </cell>
        </row>
        <row r="10969">
          <cell r="A10969" t="str">
            <v/>
          </cell>
        </row>
        <row r="10970">
          <cell r="A10970" t="str">
            <v/>
          </cell>
        </row>
        <row r="10971">
          <cell r="A10971" t="str">
            <v/>
          </cell>
        </row>
        <row r="10972">
          <cell r="A10972" t="str">
            <v/>
          </cell>
        </row>
        <row r="10973">
          <cell r="A10973" t="str">
            <v/>
          </cell>
        </row>
        <row r="10974">
          <cell r="A10974" t="str">
            <v/>
          </cell>
        </row>
        <row r="10975">
          <cell r="A10975" t="str">
            <v/>
          </cell>
        </row>
        <row r="10976">
          <cell r="A10976" t="str">
            <v/>
          </cell>
        </row>
        <row r="10977">
          <cell r="A10977" t="str">
            <v/>
          </cell>
        </row>
        <row r="10978">
          <cell r="A10978" t="str">
            <v/>
          </cell>
        </row>
        <row r="10979">
          <cell r="A10979" t="str">
            <v/>
          </cell>
        </row>
        <row r="10980">
          <cell r="A10980" t="str">
            <v/>
          </cell>
        </row>
        <row r="10981">
          <cell r="A10981" t="str">
            <v/>
          </cell>
        </row>
        <row r="10982">
          <cell r="A10982" t="str">
            <v/>
          </cell>
        </row>
        <row r="10983">
          <cell r="A10983" t="str">
            <v/>
          </cell>
        </row>
        <row r="10984">
          <cell r="A10984" t="str">
            <v/>
          </cell>
        </row>
        <row r="10985">
          <cell r="A10985" t="str">
            <v/>
          </cell>
        </row>
        <row r="10986">
          <cell r="A10986" t="str">
            <v/>
          </cell>
        </row>
        <row r="10987">
          <cell r="A10987" t="str">
            <v/>
          </cell>
        </row>
        <row r="10988">
          <cell r="A10988" t="str">
            <v/>
          </cell>
        </row>
        <row r="10989">
          <cell r="A10989" t="str">
            <v/>
          </cell>
        </row>
        <row r="10990">
          <cell r="A10990" t="str">
            <v/>
          </cell>
        </row>
        <row r="10991">
          <cell r="A10991" t="str">
            <v/>
          </cell>
        </row>
        <row r="10992">
          <cell r="A10992" t="str">
            <v/>
          </cell>
        </row>
        <row r="10993">
          <cell r="A10993" t="str">
            <v/>
          </cell>
        </row>
        <row r="10994">
          <cell r="A10994" t="str">
            <v/>
          </cell>
        </row>
        <row r="10995">
          <cell r="A10995" t="str">
            <v/>
          </cell>
        </row>
        <row r="10996">
          <cell r="A10996" t="str">
            <v/>
          </cell>
        </row>
        <row r="10997">
          <cell r="A10997" t="str">
            <v/>
          </cell>
        </row>
        <row r="10998">
          <cell r="A10998" t="str">
            <v/>
          </cell>
        </row>
        <row r="10999">
          <cell r="A10999" t="str">
            <v/>
          </cell>
        </row>
        <row r="11000">
          <cell r="A11000" t="str">
            <v/>
          </cell>
        </row>
        <row r="11001">
          <cell r="A11001" t="str">
            <v/>
          </cell>
        </row>
        <row r="11002">
          <cell r="A11002" t="str">
            <v/>
          </cell>
        </row>
        <row r="11003">
          <cell r="A11003" t="str">
            <v/>
          </cell>
        </row>
        <row r="11004">
          <cell r="A11004" t="str">
            <v/>
          </cell>
        </row>
        <row r="11005">
          <cell r="A11005" t="str">
            <v/>
          </cell>
        </row>
        <row r="11006">
          <cell r="A11006" t="str">
            <v/>
          </cell>
        </row>
        <row r="11007">
          <cell r="A11007" t="str">
            <v/>
          </cell>
        </row>
        <row r="11008">
          <cell r="A11008" t="str">
            <v/>
          </cell>
        </row>
        <row r="11009">
          <cell r="A11009" t="str">
            <v/>
          </cell>
        </row>
        <row r="11010">
          <cell r="A11010" t="str">
            <v/>
          </cell>
        </row>
        <row r="11011">
          <cell r="A11011" t="str">
            <v/>
          </cell>
        </row>
        <row r="11012">
          <cell r="A11012" t="str">
            <v/>
          </cell>
        </row>
        <row r="11013">
          <cell r="A11013" t="str">
            <v/>
          </cell>
        </row>
        <row r="11014">
          <cell r="A11014" t="str">
            <v/>
          </cell>
        </row>
        <row r="11015">
          <cell r="A11015" t="str">
            <v/>
          </cell>
        </row>
        <row r="11016">
          <cell r="A11016" t="str">
            <v/>
          </cell>
        </row>
        <row r="11017">
          <cell r="A11017" t="str">
            <v/>
          </cell>
        </row>
        <row r="11018">
          <cell r="A11018" t="str">
            <v/>
          </cell>
        </row>
        <row r="11019">
          <cell r="A11019" t="str">
            <v/>
          </cell>
        </row>
        <row r="11020">
          <cell r="A11020" t="str">
            <v/>
          </cell>
        </row>
        <row r="11021">
          <cell r="A11021" t="str">
            <v/>
          </cell>
        </row>
        <row r="11022">
          <cell r="A11022" t="str">
            <v/>
          </cell>
        </row>
        <row r="11023">
          <cell r="A11023" t="str">
            <v/>
          </cell>
        </row>
        <row r="11024">
          <cell r="A11024" t="str">
            <v/>
          </cell>
        </row>
        <row r="11025">
          <cell r="A11025" t="str">
            <v/>
          </cell>
        </row>
        <row r="11026">
          <cell r="A11026" t="str">
            <v/>
          </cell>
        </row>
        <row r="11027">
          <cell r="A11027" t="str">
            <v/>
          </cell>
        </row>
        <row r="11028">
          <cell r="A11028" t="str">
            <v/>
          </cell>
        </row>
        <row r="11029">
          <cell r="A11029" t="str">
            <v/>
          </cell>
        </row>
        <row r="11030">
          <cell r="A11030" t="str">
            <v/>
          </cell>
        </row>
        <row r="11031">
          <cell r="A11031" t="str">
            <v/>
          </cell>
        </row>
        <row r="11032">
          <cell r="A11032" t="str">
            <v/>
          </cell>
        </row>
        <row r="11033">
          <cell r="A11033" t="str">
            <v/>
          </cell>
        </row>
        <row r="11034">
          <cell r="A11034" t="str">
            <v/>
          </cell>
        </row>
        <row r="11035">
          <cell r="A11035" t="str">
            <v/>
          </cell>
        </row>
        <row r="11036">
          <cell r="A11036" t="str">
            <v/>
          </cell>
        </row>
        <row r="11037">
          <cell r="A11037" t="str">
            <v/>
          </cell>
        </row>
        <row r="11038">
          <cell r="A11038" t="str">
            <v/>
          </cell>
        </row>
        <row r="11039">
          <cell r="A11039" t="str">
            <v/>
          </cell>
        </row>
        <row r="11040">
          <cell r="A11040" t="str">
            <v/>
          </cell>
        </row>
        <row r="11041">
          <cell r="A11041" t="str">
            <v/>
          </cell>
        </row>
        <row r="11042">
          <cell r="A11042" t="str">
            <v/>
          </cell>
        </row>
        <row r="11043">
          <cell r="A11043" t="str">
            <v/>
          </cell>
        </row>
        <row r="11044">
          <cell r="A11044" t="str">
            <v/>
          </cell>
        </row>
        <row r="11045">
          <cell r="A11045" t="str">
            <v/>
          </cell>
        </row>
        <row r="11046">
          <cell r="A11046" t="str">
            <v/>
          </cell>
        </row>
        <row r="11047">
          <cell r="A11047" t="str">
            <v/>
          </cell>
        </row>
        <row r="11048">
          <cell r="A11048" t="str">
            <v/>
          </cell>
        </row>
        <row r="11049">
          <cell r="A11049" t="str">
            <v/>
          </cell>
        </row>
        <row r="11050">
          <cell r="A11050" t="str">
            <v/>
          </cell>
        </row>
        <row r="11051">
          <cell r="A11051" t="str">
            <v/>
          </cell>
        </row>
        <row r="11052">
          <cell r="A11052" t="str">
            <v/>
          </cell>
        </row>
        <row r="11053">
          <cell r="A11053" t="str">
            <v/>
          </cell>
        </row>
        <row r="11054">
          <cell r="A11054" t="str">
            <v/>
          </cell>
        </row>
        <row r="11055">
          <cell r="A11055" t="str">
            <v/>
          </cell>
        </row>
        <row r="11056">
          <cell r="A11056" t="str">
            <v/>
          </cell>
        </row>
        <row r="11057">
          <cell r="A11057" t="str">
            <v/>
          </cell>
        </row>
        <row r="11058">
          <cell r="A11058" t="str">
            <v/>
          </cell>
        </row>
        <row r="11059">
          <cell r="A11059" t="str">
            <v/>
          </cell>
        </row>
        <row r="11060">
          <cell r="A11060" t="str">
            <v/>
          </cell>
        </row>
        <row r="11061">
          <cell r="A11061" t="str">
            <v/>
          </cell>
        </row>
        <row r="11062">
          <cell r="A11062" t="str">
            <v/>
          </cell>
        </row>
        <row r="11063">
          <cell r="A11063" t="str">
            <v/>
          </cell>
        </row>
        <row r="11064">
          <cell r="A11064" t="str">
            <v/>
          </cell>
        </row>
        <row r="11065">
          <cell r="A11065" t="str">
            <v/>
          </cell>
        </row>
        <row r="11066">
          <cell r="A11066" t="str">
            <v/>
          </cell>
        </row>
        <row r="11067">
          <cell r="A11067" t="str">
            <v/>
          </cell>
        </row>
        <row r="11068">
          <cell r="A11068" t="str">
            <v/>
          </cell>
        </row>
        <row r="11069">
          <cell r="A11069" t="str">
            <v/>
          </cell>
        </row>
        <row r="11070">
          <cell r="A11070" t="str">
            <v/>
          </cell>
        </row>
        <row r="11071">
          <cell r="A11071" t="str">
            <v/>
          </cell>
        </row>
        <row r="11072">
          <cell r="A11072" t="str">
            <v/>
          </cell>
        </row>
        <row r="11073">
          <cell r="A11073" t="str">
            <v/>
          </cell>
        </row>
        <row r="11074">
          <cell r="A11074" t="str">
            <v/>
          </cell>
        </row>
        <row r="11075">
          <cell r="A11075" t="str">
            <v/>
          </cell>
        </row>
        <row r="11076">
          <cell r="A11076" t="str">
            <v/>
          </cell>
        </row>
        <row r="11077">
          <cell r="A11077" t="str">
            <v/>
          </cell>
        </row>
        <row r="11078">
          <cell r="A11078" t="str">
            <v/>
          </cell>
        </row>
        <row r="11079">
          <cell r="A11079" t="str">
            <v/>
          </cell>
        </row>
        <row r="11080">
          <cell r="A11080" t="str">
            <v/>
          </cell>
        </row>
        <row r="11081">
          <cell r="A11081" t="str">
            <v/>
          </cell>
        </row>
        <row r="11082">
          <cell r="A11082" t="str">
            <v/>
          </cell>
        </row>
        <row r="11083">
          <cell r="A11083" t="str">
            <v/>
          </cell>
        </row>
        <row r="11084">
          <cell r="A11084" t="str">
            <v/>
          </cell>
        </row>
        <row r="11085">
          <cell r="A11085" t="str">
            <v/>
          </cell>
        </row>
        <row r="11086">
          <cell r="A11086" t="str">
            <v/>
          </cell>
        </row>
        <row r="11087">
          <cell r="A11087" t="str">
            <v/>
          </cell>
        </row>
        <row r="11088">
          <cell r="A11088" t="str">
            <v/>
          </cell>
        </row>
        <row r="11089">
          <cell r="A11089" t="str">
            <v/>
          </cell>
        </row>
        <row r="11090">
          <cell r="A11090" t="str">
            <v/>
          </cell>
        </row>
        <row r="11091">
          <cell r="A11091" t="str">
            <v/>
          </cell>
        </row>
        <row r="11092">
          <cell r="A11092" t="str">
            <v/>
          </cell>
        </row>
        <row r="11093">
          <cell r="A11093" t="str">
            <v/>
          </cell>
        </row>
        <row r="11094">
          <cell r="A11094" t="str">
            <v/>
          </cell>
        </row>
        <row r="11095">
          <cell r="A11095" t="str">
            <v/>
          </cell>
        </row>
        <row r="11096">
          <cell r="A11096" t="str">
            <v/>
          </cell>
        </row>
        <row r="11097">
          <cell r="A11097" t="str">
            <v/>
          </cell>
        </row>
        <row r="11098">
          <cell r="A11098" t="str">
            <v/>
          </cell>
        </row>
        <row r="11099">
          <cell r="A11099" t="str">
            <v/>
          </cell>
        </row>
        <row r="11100">
          <cell r="A11100" t="str">
            <v/>
          </cell>
        </row>
        <row r="11101">
          <cell r="A11101" t="str">
            <v/>
          </cell>
        </row>
        <row r="11102">
          <cell r="A11102" t="str">
            <v/>
          </cell>
        </row>
        <row r="11103">
          <cell r="A11103" t="str">
            <v/>
          </cell>
        </row>
        <row r="11104">
          <cell r="A11104" t="str">
            <v/>
          </cell>
        </row>
        <row r="11105">
          <cell r="A11105" t="str">
            <v/>
          </cell>
        </row>
        <row r="11106">
          <cell r="A11106" t="str">
            <v/>
          </cell>
        </row>
        <row r="11107">
          <cell r="A11107" t="str">
            <v/>
          </cell>
        </row>
        <row r="11108">
          <cell r="A11108" t="str">
            <v/>
          </cell>
        </row>
        <row r="11109">
          <cell r="A11109" t="str">
            <v/>
          </cell>
        </row>
        <row r="11110">
          <cell r="A11110" t="str">
            <v/>
          </cell>
        </row>
        <row r="11111">
          <cell r="A11111" t="str">
            <v/>
          </cell>
        </row>
        <row r="11112">
          <cell r="A11112" t="str">
            <v/>
          </cell>
        </row>
        <row r="11113">
          <cell r="A11113" t="str">
            <v/>
          </cell>
        </row>
        <row r="11114">
          <cell r="A11114" t="str">
            <v/>
          </cell>
        </row>
        <row r="11115">
          <cell r="A11115" t="str">
            <v/>
          </cell>
        </row>
        <row r="11116">
          <cell r="A11116" t="str">
            <v/>
          </cell>
        </row>
        <row r="11117">
          <cell r="A11117" t="str">
            <v/>
          </cell>
        </row>
        <row r="11118">
          <cell r="A11118" t="str">
            <v/>
          </cell>
        </row>
        <row r="11119">
          <cell r="A11119" t="str">
            <v/>
          </cell>
        </row>
        <row r="11120">
          <cell r="A11120" t="str">
            <v/>
          </cell>
        </row>
        <row r="11121">
          <cell r="A11121" t="str">
            <v/>
          </cell>
        </row>
        <row r="11122">
          <cell r="A11122" t="str">
            <v/>
          </cell>
        </row>
        <row r="11123">
          <cell r="A11123" t="str">
            <v/>
          </cell>
        </row>
        <row r="11124">
          <cell r="A11124" t="str">
            <v/>
          </cell>
        </row>
        <row r="11125">
          <cell r="A11125" t="str">
            <v/>
          </cell>
        </row>
        <row r="11126">
          <cell r="A11126" t="str">
            <v/>
          </cell>
        </row>
        <row r="11127">
          <cell r="A11127" t="str">
            <v/>
          </cell>
        </row>
        <row r="11128">
          <cell r="A11128" t="str">
            <v/>
          </cell>
        </row>
        <row r="11129">
          <cell r="A11129" t="str">
            <v/>
          </cell>
        </row>
        <row r="11130">
          <cell r="A11130" t="str">
            <v/>
          </cell>
        </row>
        <row r="11131">
          <cell r="A11131" t="str">
            <v/>
          </cell>
        </row>
        <row r="11132">
          <cell r="A11132" t="str">
            <v/>
          </cell>
        </row>
        <row r="11133">
          <cell r="A11133" t="str">
            <v/>
          </cell>
        </row>
        <row r="11134">
          <cell r="A11134" t="str">
            <v/>
          </cell>
        </row>
        <row r="11135">
          <cell r="A11135" t="str">
            <v/>
          </cell>
        </row>
        <row r="11136">
          <cell r="A11136" t="str">
            <v/>
          </cell>
        </row>
        <row r="11137">
          <cell r="A11137" t="str">
            <v/>
          </cell>
        </row>
        <row r="11138">
          <cell r="A11138" t="str">
            <v/>
          </cell>
        </row>
        <row r="11139">
          <cell r="A11139" t="str">
            <v/>
          </cell>
        </row>
        <row r="11140">
          <cell r="A11140" t="str">
            <v/>
          </cell>
        </row>
        <row r="11141">
          <cell r="A11141" t="str">
            <v/>
          </cell>
        </row>
        <row r="11142">
          <cell r="A11142" t="str">
            <v/>
          </cell>
        </row>
        <row r="11143">
          <cell r="A11143" t="str">
            <v/>
          </cell>
        </row>
        <row r="11144">
          <cell r="A11144" t="str">
            <v/>
          </cell>
        </row>
        <row r="11145">
          <cell r="A11145" t="str">
            <v/>
          </cell>
        </row>
        <row r="11146">
          <cell r="A11146" t="str">
            <v/>
          </cell>
        </row>
        <row r="11147">
          <cell r="A11147" t="str">
            <v/>
          </cell>
        </row>
        <row r="11148">
          <cell r="A11148" t="str">
            <v/>
          </cell>
        </row>
        <row r="11149">
          <cell r="A11149" t="str">
            <v/>
          </cell>
        </row>
        <row r="11150">
          <cell r="A11150" t="str">
            <v/>
          </cell>
        </row>
        <row r="11151">
          <cell r="A11151" t="str">
            <v/>
          </cell>
        </row>
        <row r="11152">
          <cell r="A11152" t="str">
            <v/>
          </cell>
        </row>
        <row r="11153">
          <cell r="A11153" t="str">
            <v/>
          </cell>
        </row>
        <row r="11154">
          <cell r="A11154" t="str">
            <v/>
          </cell>
        </row>
        <row r="11155">
          <cell r="A11155" t="str">
            <v/>
          </cell>
        </row>
        <row r="11156">
          <cell r="A11156" t="str">
            <v/>
          </cell>
        </row>
        <row r="11157">
          <cell r="A11157" t="str">
            <v/>
          </cell>
        </row>
        <row r="11158">
          <cell r="A11158" t="str">
            <v/>
          </cell>
        </row>
        <row r="11159">
          <cell r="A11159" t="str">
            <v/>
          </cell>
        </row>
        <row r="11160">
          <cell r="A11160" t="str">
            <v/>
          </cell>
        </row>
        <row r="11161">
          <cell r="A11161" t="str">
            <v/>
          </cell>
        </row>
        <row r="11162">
          <cell r="A11162" t="str">
            <v/>
          </cell>
        </row>
        <row r="11163">
          <cell r="A11163" t="str">
            <v/>
          </cell>
        </row>
        <row r="11164">
          <cell r="A11164" t="str">
            <v/>
          </cell>
        </row>
        <row r="11165">
          <cell r="A11165" t="str">
            <v/>
          </cell>
        </row>
        <row r="11166">
          <cell r="A11166" t="str">
            <v/>
          </cell>
        </row>
        <row r="11167">
          <cell r="A11167" t="str">
            <v/>
          </cell>
        </row>
        <row r="11168">
          <cell r="A11168" t="str">
            <v/>
          </cell>
        </row>
        <row r="11169">
          <cell r="A11169" t="str">
            <v/>
          </cell>
        </row>
        <row r="11170">
          <cell r="A11170" t="str">
            <v/>
          </cell>
        </row>
        <row r="11171">
          <cell r="A11171" t="str">
            <v/>
          </cell>
        </row>
        <row r="11172">
          <cell r="A11172" t="str">
            <v/>
          </cell>
        </row>
        <row r="11173">
          <cell r="A11173" t="str">
            <v/>
          </cell>
        </row>
        <row r="11174">
          <cell r="A11174" t="str">
            <v/>
          </cell>
        </row>
        <row r="11175">
          <cell r="A11175" t="str">
            <v/>
          </cell>
        </row>
        <row r="11176">
          <cell r="A11176" t="str">
            <v/>
          </cell>
        </row>
        <row r="11177">
          <cell r="A11177" t="str">
            <v/>
          </cell>
        </row>
        <row r="11178">
          <cell r="A11178" t="str">
            <v/>
          </cell>
        </row>
        <row r="11179">
          <cell r="A11179" t="str">
            <v/>
          </cell>
        </row>
        <row r="11180">
          <cell r="A11180" t="str">
            <v/>
          </cell>
        </row>
        <row r="11181">
          <cell r="A11181" t="str">
            <v/>
          </cell>
        </row>
        <row r="11182">
          <cell r="A11182" t="str">
            <v/>
          </cell>
        </row>
        <row r="11183">
          <cell r="A11183" t="str">
            <v/>
          </cell>
        </row>
        <row r="11184">
          <cell r="A11184" t="str">
            <v/>
          </cell>
        </row>
        <row r="11185">
          <cell r="A11185" t="str">
            <v/>
          </cell>
        </row>
        <row r="11186">
          <cell r="A11186" t="str">
            <v/>
          </cell>
        </row>
        <row r="11187">
          <cell r="A11187" t="str">
            <v/>
          </cell>
        </row>
        <row r="11188">
          <cell r="A11188" t="str">
            <v/>
          </cell>
        </row>
        <row r="11189">
          <cell r="A11189" t="str">
            <v/>
          </cell>
        </row>
        <row r="11190">
          <cell r="A11190" t="str">
            <v/>
          </cell>
        </row>
        <row r="11191">
          <cell r="A11191" t="str">
            <v/>
          </cell>
        </row>
        <row r="11192">
          <cell r="A11192" t="str">
            <v/>
          </cell>
        </row>
        <row r="11193">
          <cell r="A11193" t="str">
            <v/>
          </cell>
        </row>
        <row r="11194">
          <cell r="A11194" t="str">
            <v/>
          </cell>
        </row>
        <row r="11195">
          <cell r="A11195" t="str">
            <v/>
          </cell>
        </row>
        <row r="11196">
          <cell r="A11196" t="str">
            <v/>
          </cell>
        </row>
        <row r="11197">
          <cell r="A11197" t="str">
            <v/>
          </cell>
        </row>
        <row r="11198">
          <cell r="A11198" t="str">
            <v/>
          </cell>
        </row>
        <row r="11199">
          <cell r="A11199" t="str">
            <v/>
          </cell>
        </row>
        <row r="11200">
          <cell r="A11200" t="str">
            <v/>
          </cell>
        </row>
        <row r="11201">
          <cell r="A11201" t="str">
            <v/>
          </cell>
        </row>
        <row r="11202">
          <cell r="A11202" t="str">
            <v/>
          </cell>
        </row>
        <row r="11203">
          <cell r="A11203" t="str">
            <v/>
          </cell>
        </row>
        <row r="11204">
          <cell r="A11204" t="str">
            <v/>
          </cell>
        </row>
        <row r="11205">
          <cell r="A11205" t="str">
            <v/>
          </cell>
        </row>
        <row r="11206">
          <cell r="A11206" t="str">
            <v/>
          </cell>
        </row>
        <row r="11207">
          <cell r="A11207" t="str">
            <v/>
          </cell>
        </row>
        <row r="11208">
          <cell r="A11208" t="str">
            <v/>
          </cell>
        </row>
        <row r="11209">
          <cell r="A11209" t="str">
            <v/>
          </cell>
        </row>
        <row r="11210">
          <cell r="A11210" t="str">
            <v/>
          </cell>
        </row>
        <row r="11211">
          <cell r="A11211" t="str">
            <v/>
          </cell>
        </row>
        <row r="11212">
          <cell r="A11212" t="str">
            <v/>
          </cell>
        </row>
        <row r="11213">
          <cell r="A11213" t="str">
            <v/>
          </cell>
        </row>
        <row r="11214">
          <cell r="A11214" t="str">
            <v/>
          </cell>
        </row>
        <row r="11215">
          <cell r="A11215" t="str">
            <v/>
          </cell>
        </row>
        <row r="11216">
          <cell r="A11216" t="str">
            <v/>
          </cell>
        </row>
        <row r="11217">
          <cell r="A11217" t="str">
            <v/>
          </cell>
        </row>
        <row r="11218">
          <cell r="A11218" t="str">
            <v/>
          </cell>
        </row>
        <row r="11219">
          <cell r="A11219" t="str">
            <v/>
          </cell>
        </row>
        <row r="11220">
          <cell r="A11220" t="str">
            <v/>
          </cell>
        </row>
        <row r="11221">
          <cell r="A11221" t="str">
            <v/>
          </cell>
        </row>
        <row r="11222">
          <cell r="A11222" t="str">
            <v/>
          </cell>
        </row>
        <row r="11223">
          <cell r="A11223" t="str">
            <v/>
          </cell>
        </row>
        <row r="11224">
          <cell r="A11224" t="str">
            <v/>
          </cell>
        </row>
        <row r="11225">
          <cell r="A11225" t="str">
            <v/>
          </cell>
        </row>
        <row r="11226">
          <cell r="A11226" t="str">
            <v/>
          </cell>
        </row>
        <row r="11227">
          <cell r="A11227" t="str">
            <v/>
          </cell>
        </row>
        <row r="11228">
          <cell r="A11228" t="str">
            <v/>
          </cell>
        </row>
        <row r="11229">
          <cell r="A11229" t="str">
            <v/>
          </cell>
        </row>
        <row r="11230">
          <cell r="A11230" t="str">
            <v/>
          </cell>
        </row>
        <row r="11231">
          <cell r="A11231" t="str">
            <v/>
          </cell>
        </row>
        <row r="11232">
          <cell r="A11232" t="str">
            <v/>
          </cell>
        </row>
        <row r="11233">
          <cell r="A11233" t="str">
            <v/>
          </cell>
        </row>
        <row r="11234">
          <cell r="A11234" t="str">
            <v/>
          </cell>
        </row>
        <row r="11235">
          <cell r="A11235" t="str">
            <v/>
          </cell>
        </row>
        <row r="11236">
          <cell r="A11236" t="str">
            <v/>
          </cell>
        </row>
        <row r="11237">
          <cell r="A11237" t="str">
            <v/>
          </cell>
        </row>
        <row r="11238">
          <cell r="A11238" t="str">
            <v/>
          </cell>
        </row>
        <row r="11239">
          <cell r="A11239" t="str">
            <v/>
          </cell>
        </row>
        <row r="11240">
          <cell r="A11240" t="str">
            <v/>
          </cell>
        </row>
        <row r="11241">
          <cell r="A11241" t="str">
            <v/>
          </cell>
        </row>
        <row r="11242">
          <cell r="A11242" t="str">
            <v/>
          </cell>
        </row>
        <row r="11243">
          <cell r="A11243" t="str">
            <v/>
          </cell>
        </row>
        <row r="11244">
          <cell r="A11244" t="str">
            <v/>
          </cell>
        </row>
        <row r="11245">
          <cell r="A11245" t="str">
            <v/>
          </cell>
        </row>
        <row r="11246">
          <cell r="A11246" t="str">
            <v/>
          </cell>
        </row>
        <row r="11247">
          <cell r="A11247" t="str">
            <v/>
          </cell>
        </row>
        <row r="11248">
          <cell r="A11248" t="str">
            <v/>
          </cell>
        </row>
        <row r="11249">
          <cell r="A11249" t="str">
            <v/>
          </cell>
        </row>
        <row r="11250">
          <cell r="A11250" t="str">
            <v/>
          </cell>
        </row>
        <row r="11251">
          <cell r="A11251" t="str">
            <v/>
          </cell>
        </row>
        <row r="11252">
          <cell r="A11252" t="str">
            <v/>
          </cell>
        </row>
        <row r="11253">
          <cell r="A11253" t="str">
            <v/>
          </cell>
        </row>
        <row r="11254">
          <cell r="A11254" t="str">
            <v/>
          </cell>
        </row>
        <row r="11255">
          <cell r="A11255" t="str">
            <v/>
          </cell>
        </row>
        <row r="11256">
          <cell r="A11256" t="str">
            <v/>
          </cell>
        </row>
        <row r="11257">
          <cell r="A11257" t="str">
            <v/>
          </cell>
        </row>
        <row r="11258">
          <cell r="A11258" t="str">
            <v/>
          </cell>
        </row>
        <row r="11259">
          <cell r="A11259" t="str">
            <v/>
          </cell>
        </row>
        <row r="11260">
          <cell r="A11260" t="str">
            <v/>
          </cell>
        </row>
        <row r="11261">
          <cell r="A11261" t="str">
            <v/>
          </cell>
        </row>
        <row r="11262">
          <cell r="A11262" t="str">
            <v/>
          </cell>
        </row>
        <row r="11263">
          <cell r="A11263" t="str">
            <v/>
          </cell>
        </row>
        <row r="11264">
          <cell r="A11264" t="str">
            <v/>
          </cell>
        </row>
        <row r="11265">
          <cell r="A11265" t="str">
            <v/>
          </cell>
        </row>
        <row r="11266">
          <cell r="A11266" t="str">
            <v/>
          </cell>
        </row>
        <row r="11267">
          <cell r="A11267" t="str">
            <v/>
          </cell>
        </row>
        <row r="11268">
          <cell r="A11268" t="str">
            <v/>
          </cell>
        </row>
        <row r="11269">
          <cell r="A11269" t="str">
            <v/>
          </cell>
        </row>
        <row r="11270">
          <cell r="A11270" t="str">
            <v/>
          </cell>
        </row>
        <row r="11271">
          <cell r="A11271" t="str">
            <v/>
          </cell>
        </row>
        <row r="11272">
          <cell r="A11272" t="str">
            <v/>
          </cell>
        </row>
        <row r="11273">
          <cell r="A11273" t="str">
            <v/>
          </cell>
        </row>
        <row r="11274">
          <cell r="A11274" t="str">
            <v/>
          </cell>
        </row>
        <row r="11275">
          <cell r="A11275" t="str">
            <v/>
          </cell>
        </row>
        <row r="11276">
          <cell r="A11276" t="str">
            <v/>
          </cell>
        </row>
        <row r="11277">
          <cell r="A11277" t="str">
            <v/>
          </cell>
        </row>
        <row r="11278">
          <cell r="A11278" t="str">
            <v/>
          </cell>
        </row>
        <row r="11279">
          <cell r="A11279" t="str">
            <v/>
          </cell>
        </row>
        <row r="11280">
          <cell r="A11280" t="str">
            <v/>
          </cell>
        </row>
        <row r="11281">
          <cell r="A11281" t="str">
            <v/>
          </cell>
        </row>
        <row r="11282">
          <cell r="A11282" t="str">
            <v/>
          </cell>
        </row>
        <row r="11283">
          <cell r="A11283" t="str">
            <v/>
          </cell>
        </row>
        <row r="11284">
          <cell r="A11284" t="str">
            <v/>
          </cell>
        </row>
        <row r="11285">
          <cell r="A11285" t="str">
            <v/>
          </cell>
        </row>
        <row r="11286">
          <cell r="A11286" t="str">
            <v/>
          </cell>
        </row>
        <row r="11287">
          <cell r="A11287" t="str">
            <v/>
          </cell>
        </row>
        <row r="11288">
          <cell r="A11288" t="str">
            <v/>
          </cell>
        </row>
        <row r="11289">
          <cell r="A11289" t="str">
            <v/>
          </cell>
        </row>
        <row r="11290">
          <cell r="A11290" t="str">
            <v/>
          </cell>
        </row>
        <row r="11291">
          <cell r="A11291" t="str">
            <v/>
          </cell>
        </row>
        <row r="11292">
          <cell r="A11292" t="str">
            <v/>
          </cell>
        </row>
        <row r="11293">
          <cell r="A11293" t="str">
            <v/>
          </cell>
        </row>
        <row r="11294">
          <cell r="A11294" t="str">
            <v/>
          </cell>
        </row>
        <row r="11295">
          <cell r="A11295" t="str">
            <v/>
          </cell>
        </row>
        <row r="11296">
          <cell r="A11296" t="str">
            <v/>
          </cell>
        </row>
        <row r="11297">
          <cell r="A11297" t="str">
            <v/>
          </cell>
        </row>
        <row r="11298">
          <cell r="A11298" t="str">
            <v/>
          </cell>
        </row>
        <row r="11299">
          <cell r="A11299" t="str">
            <v/>
          </cell>
        </row>
        <row r="11300">
          <cell r="A11300" t="str">
            <v/>
          </cell>
        </row>
        <row r="11301">
          <cell r="A11301" t="str">
            <v/>
          </cell>
        </row>
        <row r="11302">
          <cell r="A11302" t="str">
            <v/>
          </cell>
        </row>
        <row r="11303">
          <cell r="A11303" t="str">
            <v/>
          </cell>
        </row>
        <row r="11304">
          <cell r="A11304" t="str">
            <v/>
          </cell>
        </row>
        <row r="11305">
          <cell r="A11305" t="str">
            <v/>
          </cell>
        </row>
        <row r="11306">
          <cell r="A11306" t="str">
            <v/>
          </cell>
        </row>
        <row r="11307">
          <cell r="A11307" t="str">
            <v/>
          </cell>
        </row>
        <row r="11308">
          <cell r="A11308" t="str">
            <v/>
          </cell>
        </row>
        <row r="11309">
          <cell r="A11309" t="str">
            <v/>
          </cell>
        </row>
        <row r="11310">
          <cell r="A11310" t="str">
            <v/>
          </cell>
        </row>
        <row r="11311">
          <cell r="A11311" t="str">
            <v/>
          </cell>
        </row>
        <row r="11312">
          <cell r="A11312" t="str">
            <v/>
          </cell>
        </row>
        <row r="11313">
          <cell r="A11313" t="str">
            <v/>
          </cell>
        </row>
        <row r="11314">
          <cell r="A11314" t="str">
            <v/>
          </cell>
        </row>
        <row r="11315">
          <cell r="A11315" t="str">
            <v/>
          </cell>
        </row>
        <row r="11316">
          <cell r="A11316" t="str">
            <v/>
          </cell>
        </row>
        <row r="11317">
          <cell r="A11317" t="str">
            <v/>
          </cell>
        </row>
        <row r="11318">
          <cell r="A11318" t="str">
            <v/>
          </cell>
        </row>
        <row r="11319">
          <cell r="A11319" t="str">
            <v/>
          </cell>
        </row>
        <row r="11320">
          <cell r="A11320" t="str">
            <v/>
          </cell>
        </row>
        <row r="11321">
          <cell r="A11321" t="str">
            <v/>
          </cell>
        </row>
        <row r="11322">
          <cell r="A11322" t="str">
            <v/>
          </cell>
        </row>
        <row r="11323">
          <cell r="A11323" t="str">
            <v/>
          </cell>
        </row>
        <row r="11324">
          <cell r="A11324" t="str">
            <v/>
          </cell>
        </row>
        <row r="11325">
          <cell r="A11325" t="str">
            <v/>
          </cell>
        </row>
        <row r="11326">
          <cell r="A11326" t="str">
            <v/>
          </cell>
        </row>
        <row r="11327">
          <cell r="A11327" t="str">
            <v/>
          </cell>
        </row>
        <row r="11328">
          <cell r="A11328" t="str">
            <v/>
          </cell>
        </row>
        <row r="11329">
          <cell r="A11329" t="str">
            <v/>
          </cell>
        </row>
        <row r="11330">
          <cell r="A11330" t="str">
            <v/>
          </cell>
        </row>
        <row r="11331">
          <cell r="A11331" t="str">
            <v/>
          </cell>
        </row>
        <row r="11332">
          <cell r="A11332" t="str">
            <v/>
          </cell>
        </row>
        <row r="11333">
          <cell r="A11333" t="str">
            <v/>
          </cell>
        </row>
        <row r="11334">
          <cell r="A11334" t="str">
            <v/>
          </cell>
        </row>
        <row r="11335">
          <cell r="A11335" t="str">
            <v/>
          </cell>
        </row>
        <row r="11336">
          <cell r="A11336" t="str">
            <v/>
          </cell>
        </row>
        <row r="11337">
          <cell r="A11337" t="str">
            <v/>
          </cell>
        </row>
        <row r="11338">
          <cell r="A11338" t="str">
            <v/>
          </cell>
        </row>
        <row r="11339">
          <cell r="A11339" t="str">
            <v/>
          </cell>
        </row>
        <row r="11340">
          <cell r="A11340" t="str">
            <v/>
          </cell>
        </row>
        <row r="11341">
          <cell r="A11341" t="str">
            <v/>
          </cell>
        </row>
        <row r="11342">
          <cell r="A11342" t="str">
            <v/>
          </cell>
        </row>
        <row r="11343">
          <cell r="A11343" t="str">
            <v/>
          </cell>
        </row>
        <row r="11344">
          <cell r="A11344" t="str">
            <v/>
          </cell>
        </row>
        <row r="11345">
          <cell r="A11345" t="str">
            <v/>
          </cell>
        </row>
        <row r="11346">
          <cell r="A11346" t="str">
            <v/>
          </cell>
        </row>
        <row r="11347">
          <cell r="A11347" t="str">
            <v/>
          </cell>
        </row>
        <row r="11348">
          <cell r="A11348" t="str">
            <v/>
          </cell>
        </row>
        <row r="11349">
          <cell r="A11349" t="str">
            <v/>
          </cell>
        </row>
        <row r="11350">
          <cell r="A11350" t="str">
            <v/>
          </cell>
        </row>
        <row r="11351">
          <cell r="A11351" t="str">
            <v/>
          </cell>
        </row>
        <row r="11352">
          <cell r="A11352" t="str">
            <v/>
          </cell>
        </row>
        <row r="11353">
          <cell r="A11353" t="str">
            <v/>
          </cell>
        </row>
        <row r="11354">
          <cell r="A11354" t="str">
            <v/>
          </cell>
        </row>
        <row r="11355">
          <cell r="A11355" t="str">
            <v/>
          </cell>
        </row>
        <row r="11356">
          <cell r="A11356" t="str">
            <v/>
          </cell>
        </row>
        <row r="11357">
          <cell r="A11357" t="str">
            <v/>
          </cell>
        </row>
        <row r="11358">
          <cell r="A11358" t="str">
            <v/>
          </cell>
        </row>
        <row r="11359">
          <cell r="A11359" t="str">
            <v/>
          </cell>
        </row>
        <row r="11360">
          <cell r="A11360" t="str">
            <v/>
          </cell>
        </row>
        <row r="11361">
          <cell r="A11361" t="str">
            <v/>
          </cell>
        </row>
        <row r="11362">
          <cell r="A11362" t="str">
            <v/>
          </cell>
        </row>
        <row r="11363">
          <cell r="A11363" t="str">
            <v/>
          </cell>
        </row>
        <row r="11364">
          <cell r="A11364" t="str">
            <v/>
          </cell>
        </row>
        <row r="11365">
          <cell r="A11365" t="str">
            <v/>
          </cell>
        </row>
        <row r="11366">
          <cell r="A11366" t="str">
            <v/>
          </cell>
        </row>
        <row r="11367">
          <cell r="A11367" t="str">
            <v/>
          </cell>
        </row>
        <row r="11368">
          <cell r="A11368" t="str">
            <v/>
          </cell>
        </row>
        <row r="11369">
          <cell r="A11369" t="str">
            <v/>
          </cell>
        </row>
        <row r="11370">
          <cell r="A11370" t="str">
            <v/>
          </cell>
        </row>
        <row r="11371">
          <cell r="A11371" t="str">
            <v/>
          </cell>
        </row>
        <row r="11372">
          <cell r="A11372" t="str">
            <v/>
          </cell>
        </row>
        <row r="11373">
          <cell r="A11373" t="str">
            <v/>
          </cell>
        </row>
        <row r="11374">
          <cell r="A11374" t="str">
            <v/>
          </cell>
        </row>
        <row r="11375">
          <cell r="A11375" t="str">
            <v/>
          </cell>
        </row>
        <row r="11376">
          <cell r="A11376" t="str">
            <v/>
          </cell>
        </row>
        <row r="11377">
          <cell r="A11377" t="str">
            <v/>
          </cell>
        </row>
        <row r="11378">
          <cell r="A11378" t="str">
            <v/>
          </cell>
        </row>
        <row r="11379">
          <cell r="A11379" t="str">
            <v/>
          </cell>
        </row>
        <row r="11380">
          <cell r="A11380" t="str">
            <v/>
          </cell>
        </row>
        <row r="11381">
          <cell r="A11381" t="str">
            <v/>
          </cell>
        </row>
        <row r="11382">
          <cell r="A11382" t="str">
            <v/>
          </cell>
        </row>
        <row r="11383">
          <cell r="A11383" t="str">
            <v/>
          </cell>
        </row>
        <row r="11384">
          <cell r="A11384" t="str">
            <v/>
          </cell>
        </row>
        <row r="11385">
          <cell r="A11385" t="str">
            <v/>
          </cell>
        </row>
        <row r="11386">
          <cell r="A11386" t="str">
            <v/>
          </cell>
        </row>
        <row r="11387">
          <cell r="A11387" t="str">
            <v/>
          </cell>
        </row>
        <row r="11388">
          <cell r="A11388" t="str">
            <v/>
          </cell>
        </row>
        <row r="11389">
          <cell r="A11389" t="str">
            <v/>
          </cell>
        </row>
        <row r="11390">
          <cell r="A11390" t="str">
            <v/>
          </cell>
        </row>
        <row r="11391">
          <cell r="A11391" t="str">
            <v/>
          </cell>
        </row>
        <row r="11392">
          <cell r="A11392" t="str">
            <v/>
          </cell>
        </row>
        <row r="11393">
          <cell r="A11393" t="str">
            <v/>
          </cell>
        </row>
        <row r="11394">
          <cell r="A11394" t="str">
            <v/>
          </cell>
        </row>
        <row r="11395">
          <cell r="A11395" t="str">
            <v/>
          </cell>
        </row>
        <row r="11396">
          <cell r="A11396" t="str">
            <v/>
          </cell>
        </row>
        <row r="11397">
          <cell r="A11397" t="str">
            <v/>
          </cell>
        </row>
        <row r="11398">
          <cell r="A11398" t="str">
            <v/>
          </cell>
        </row>
        <row r="11399">
          <cell r="A11399" t="str">
            <v/>
          </cell>
        </row>
        <row r="11400">
          <cell r="A11400" t="str">
            <v/>
          </cell>
        </row>
        <row r="11401">
          <cell r="A11401" t="str">
            <v/>
          </cell>
        </row>
        <row r="11402">
          <cell r="A11402" t="str">
            <v/>
          </cell>
        </row>
        <row r="11403">
          <cell r="A11403" t="str">
            <v/>
          </cell>
        </row>
        <row r="11404">
          <cell r="A11404" t="str">
            <v/>
          </cell>
        </row>
        <row r="11405">
          <cell r="A11405" t="str">
            <v/>
          </cell>
        </row>
        <row r="11406">
          <cell r="A11406" t="str">
            <v/>
          </cell>
        </row>
        <row r="11407">
          <cell r="A11407" t="str">
            <v/>
          </cell>
        </row>
        <row r="11408">
          <cell r="A11408" t="str">
            <v/>
          </cell>
        </row>
        <row r="11409">
          <cell r="A11409" t="str">
            <v/>
          </cell>
        </row>
        <row r="11410">
          <cell r="A11410" t="str">
            <v/>
          </cell>
        </row>
        <row r="11411">
          <cell r="A11411" t="str">
            <v/>
          </cell>
        </row>
        <row r="11412">
          <cell r="A11412" t="str">
            <v/>
          </cell>
        </row>
        <row r="11413">
          <cell r="A11413" t="str">
            <v/>
          </cell>
        </row>
        <row r="11414">
          <cell r="A11414" t="str">
            <v/>
          </cell>
        </row>
        <row r="11415">
          <cell r="A11415" t="str">
            <v/>
          </cell>
        </row>
        <row r="11416">
          <cell r="A11416" t="str">
            <v/>
          </cell>
        </row>
        <row r="11417">
          <cell r="A11417" t="str">
            <v/>
          </cell>
        </row>
        <row r="11418">
          <cell r="A11418" t="str">
            <v/>
          </cell>
        </row>
        <row r="11419">
          <cell r="A11419" t="str">
            <v/>
          </cell>
        </row>
        <row r="11420">
          <cell r="A11420" t="str">
            <v/>
          </cell>
        </row>
        <row r="11421">
          <cell r="A11421" t="str">
            <v/>
          </cell>
        </row>
        <row r="11422">
          <cell r="A11422" t="str">
            <v/>
          </cell>
        </row>
        <row r="11423">
          <cell r="A11423" t="str">
            <v/>
          </cell>
        </row>
        <row r="11424">
          <cell r="A11424" t="str">
            <v/>
          </cell>
        </row>
        <row r="11425">
          <cell r="A11425" t="str">
            <v/>
          </cell>
        </row>
        <row r="11426">
          <cell r="A11426" t="str">
            <v/>
          </cell>
        </row>
        <row r="11427">
          <cell r="A11427" t="str">
            <v/>
          </cell>
        </row>
        <row r="11428">
          <cell r="A11428" t="str">
            <v/>
          </cell>
        </row>
        <row r="11429">
          <cell r="A11429" t="str">
            <v/>
          </cell>
        </row>
        <row r="11430">
          <cell r="A11430" t="str">
            <v/>
          </cell>
        </row>
        <row r="11431">
          <cell r="A11431" t="str">
            <v/>
          </cell>
        </row>
        <row r="11432">
          <cell r="A11432" t="str">
            <v/>
          </cell>
        </row>
        <row r="11433">
          <cell r="A11433" t="str">
            <v/>
          </cell>
        </row>
        <row r="11434">
          <cell r="A11434" t="str">
            <v/>
          </cell>
        </row>
        <row r="11435">
          <cell r="A11435" t="str">
            <v/>
          </cell>
        </row>
        <row r="11436">
          <cell r="A11436" t="str">
            <v/>
          </cell>
        </row>
        <row r="11437">
          <cell r="A11437" t="str">
            <v/>
          </cell>
        </row>
        <row r="11438">
          <cell r="A11438" t="str">
            <v/>
          </cell>
        </row>
        <row r="11439">
          <cell r="A11439" t="str">
            <v/>
          </cell>
        </row>
        <row r="11440">
          <cell r="A11440" t="str">
            <v/>
          </cell>
        </row>
        <row r="11441">
          <cell r="A11441" t="str">
            <v/>
          </cell>
        </row>
        <row r="11442">
          <cell r="A11442" t="str">
            <v/>
          </cell>
        </row>
        <row r="11443">
          <cell r="A11443" t="str">
            <v/>
          </cell>
        </row>
        <row r="11444">
          <cell r="A11444" t="str">
            <v/>
          </cell>
        </row>
        <row r="11445">
          <cell r="A11445" t="str">
            <v/>
          </cell>
        </row>
        <row r="11446">
          <cell r="A11446" t="str">
            <v/>
          </cell>
        </row>
        <row r="11447">
          <cell r="A11447" t="str">
            <v/>
          </cell>
        </row>
        <row r="11448">
          <cell r="A11448" t="str">
            <v/>
          </cell>
        </row>
        <row r="11449">
          <cell r="A11449" t="str">
            <v/>
          </cell>
        </row>
        <row r="11450">
          <cell r="A11450" t="str">
            <v/>
          </cell>
        </row>
        <row r="11451">
          <cell r="A11451" t="str">
            <v/>
          </cell>
        </row>
        <row r="11452">
          <cell r="A11452" t="str">
            <v/>
          </cell>
        </row>
        <row r="11453">
          <cell r="A11453" t="str">
            <v/>
          </cell>
        </row>
        <row r="11454">
          <cell r="A11454" t="str">
            <v/>
          </cell>
        </row>
        <row r="11455">
          <cell r="A11455" t="str">
            <v/>
          </cell>
        </row>
        <row r="11456">
          <cell r="A11456" t="str">
            <v/>
          </cell>
        </row>
        <row r="11457">
          <cell r="A11457" t="str">
            <v/>
          </cell>
        </row>
        <row r="11458">
          <cell r="A11458" t="str">
            <v/>
          </cell>
        </row>
        <row r="11459">
          <cell r="A11459" t="str">
            <v/>
          </cell>
        </row>
        <row r="11460">
          <cell r="A11460" t="str">
            <v/>
          </cell>
        </row>
        <row r="11461">
          <cell r="A11461" t="str">
            <v/>
          </cell>
        </row>
        <row r="11462">
          <cell r="A11462" t="str">
            <v/>
          </cell>
        </row>
        <row r="11463">
          <cell r="A11463" t="str">
            <v/>
          </cell>
        </row>
        <row r="11464">
          <cell r="A11464" t="str">
            <v/>
          </cell>
        </row>
        <row r="11465">
          <cell r="A11465" t="str">
            <v/>
          </cell>
        </row>
        <row r="11466">
          <cell r="A11466" t="str">
            <v/>
          </cell>
        </row>
        <row r="11467">
          <cell r="A11467" t="str">
            <v/>
          </cell>
        </row>
        <row r="11468">
          <cell r="A11468" t="str">
            <v/>
          </cell>
        </row>
        <row r="11469">
          <cell r="A11469" t="str">
            <v/>
          </cell>
        </row>
        <row r="11470">
          <cell r="A11470" t="str">
            <v/>
          </cell>
        </row>
        <row r="11471">
          <cell r="A11471" t="str">
            <v/>
          </cell>
        </row>
        <row r="11472">
          <cell r="A11472" t="str">
            <v/>
          </cell>
        </row>
        <row r="11473">
          <cell r="A11473" t="str">
            <v/>
          </cell>
        </row>
        <row r="11474">
          <cell r="A11474" t="str">
            <v/>
          </cell>
        </row>
        <row r="11475">
          <cell r="A11475" t="str">
            <v/>
          </cell>
        </row>
        <row r="11476">
          <cell r="A11476" t="str">
            <v/>
          </cell>
        </row>
        <row r="11477">
          <cell r="A11477" t="str">
            <v/>
          </cell>
        </row>
        <row r="11478">
          <cell r="A11478" t="str">
            <v/>
          </cell>
        </row>
        <row r="11479">
          <cell r="A11479" t="str">
            <v/>
          </cell>
        </row>
        <row r="11480">
          <cell r="A11480" t="str">
            <v/>
          </cell>
        </row>
        <row r="11481">
          <cell r="A11481" t="str">
            <v/>
          </cell>
        </row>
        <row r="11482">
          <cell r="A11482" t="str">
            <v/>
          </cell>
        </row>
        <row r="11483">
          <cell r="A11483" t="str">
            <v/>
          </cell>
        </row>
        <row r="11484">
          <cell r="A11484" t="str">
            <v/>
          </cell>
        </row>
        <row r="11485">
          <cell r="A11485" t="str">
            <v/>
          </cell>
        </row>
        <row r="11486">
          <cell r="A11486" t="str">
            <v/>
          </cell>
        </row>
        <row r="11487">
          <cell r="A11487" t="str">
            <v/>
          </cell>
        </row>
        <row r="11488">
          <cell r="A11488" t="str">
            <v/>
          </cell>
        </row>
        <row r="11489">
          <cell r="A11489" t="str">
            <v/>
          </cell>
        </row>
        <row r="11490">
          <cell r="A11490" t="str">
            <v/>
          </cell>
        </row>
        <row r="11491">
          <cell r="A11491" t="str">
            <v/>
          </cell>
        </row>
        <row r="11492">
          <cell r="A11492" t="str">
            <v/>
          </cell>
        </row>
        <row r="11493">
          <cell r="A11493" t="str">
            <v/>
          </cell>
        </row>
        <row r="11494">
          <cell r="A11494" t="str">
            <v/>
          </cell>
        </row>
        <row r="11495">
          <cell r="A11495" t="str">
            <v/>
          </cell>
        </row>
        <row r="11496">
          <cell r="A11496" t="str">
            <v/>
          </cell>
        </row>
        <row r="11497">
          <cell r="A11497" t="str">
            <v/>
          </cell>
        </row>
        <row r="11498">
          <cell r="A11498" t="str">
            <v/>
          </cell>
        </row>
        <row r="11499">
          <cell r="A11499" t="str">
            <v/>
          </cell>
        </row>
        <row r="11500">
          <cell r="A11500" t="str">
            <v/>
          </cell>
        </row>
        <row r="11501">
          <cell r="A11501" t="str">
            <v/>
          </cell>
        </row>
        <row r="11502">
          <cell r="A11502" t="str">
            <v/>
          </cell>
        </row>
        <row r="11503">
          <cell r="A11503" t="str">
            <v/>
          </cell>
        </row>
        <row r="11504">
          <cell r="A11504" t="str">
            <v/>
          </cell>
        </row>
        <row r="11505">
          <cell r="A11505" t="str">
            <v/>
          </cell>
        </row>
        <row r="11506">
          <cell r="A11506" t="str">
            <v/>
          </cell>
        </row>
        <row r="11507">
          <cell r="A11507" t="str">
            <v/>
          </cell>
        </row>
        <row r="11508">
          <cell r="A11508" t="str">
            <v/>
          </cell>
        </row>
        <row r="11509">
          <cell r="A11509" t="str">
            <v/>
          </cell>
        </row>
        <row r="11510">
          <cell r="A11510" t="str">
            <v/>
          </cell>
        </row>
        <row r="11511">
          <cell r="A11511" t="str">
            <v/>
          </cell>
        </row>
        <row r="11512">
          <cell r="A11512" t="str">
            <v/>
          </cell>
        </row>
        <row r="11513">
          <cell r="A11513" t="str">
            <v/>
          </cell>
        </row>
        <row r="11514">
          <cell r="A11514" t="str">
            <v/>
          </cell>
        </row>
        <row r="11515">
          <cell r="A11515" t="str">
            <v/>
          </cell>
        </row>
        <row r="11516">
          <cell r="A11516" t="str">
            <v/>
          </cell>
        </row>
        <row r="11517">
          <cell r="A11517" t="str">
            <v/>
          </cell>
        </row>
        <row r="11518">
          <cell r="A11518" t="str">
            <v/>
          </cell>
        </row>
        <row r="11519">
          <cell r="A11519" t="str">
            <v/>
          </cell>
        </row>
        <row r="11520">
          <cell r="A11520" t="str">
            <v/>
          </cell>
        </row>
        <row r="11521">
          <cell r="A11521" t="str">
            <v/>
          </cell>
        </row>
        <row r="11522">
          <cell r="A11522" t="str">
            <v/>
          </cell>
        </row>
        <row r="11523">
          <cell r="A11523" t="str">
            <v/>
          </cell>
        </row>
        <row r="11524">
          <cell r="A11524" t="str">
            <v/>
          </cell>
        </row>
        <row r="11525">
          <cell r="A11525" t="str">
            <v/>
          </cell>
        </row>
        <row r="11526">
          <cell r="A11526" t="str">
            <v/>
          </cell>
        </row>
        <row r="11527">
          <cell r="A11527" t="str">
            <v/>
          </cell>
        </row>
        <row r="11528">
          <cell r="A11528" t="str">
            <v/>
          </cell>
        </row>
        <row r="11529">
          <cell r="A11529" t="str">
            <v/>
          </cell>
        </row>
        <row r="11530">
          <cell r="A11530" t="str">
            <v/>
          </cell>
        </row>
        <row r="11531">
          <cell r="A11531" t="str">
            <v/>
          </cell>
        </row>
        <row r="11532">
          <cell r="A11532" t="str">
            <v/>
          </cell>
        </row>
        <row r="11533">
          <cell r="A11533" t="str">
            <v/>
          </cell>
        </row>
        <row r="11534">
          <cell r="A11534" t="str">
            <v/>
          </cell>
        </row>
        <row r="11535">
          <cell r="A11535" t="str">
            <v/>
          </cell>
        </row>
        <row r="11536">
          <cell r="A11536" t="str">
            <v/>
          </cell>
        </row>
        <row r="11537">
          <cell r="A11537" t="str">
            <v/>
          </cell>
        </row>
        <row r="11538">
          <cell r="A11538" t="str">
            <v/>
          </cell>
        </row>
        <row r="11539">
          <cell r="A11539" t="str">
            <v/>
          </cell>
        </row>
        <row r="11540">
          <cell r="A11540" t="str">
            <v/>
          </cell>
        </row>
        <row r="11541">
          <cell r="A11541" t="str">
            <v/>
          </cell>
        </row>
        <row r="11542">
          <cell r="A11542" t="str">
            <v/>
          </cell>
        </row>
        <row r="11543">
          <cell r="A11543" t="str">
            <v/>
          </cell>
        </row>
        <row r="11544">
          <cell r="A11544" t="str">
            <v/>
          </cell>
        </row>
        <row r="11545">
          <cell r="A11545" t="str">
            <v/>
          </cell>
        </row>
        <row r="11546">
          <cell r="A11546" t="str">
            <v/>
          </cell>
        </row>
        <row r="11547">
          <cell r="A11547" t="str">
            <v/>
          </cell>
        </row>
        <row r="11548">
          <cell r="A11548" t="str">
            <v/>
          </cell>
        </row>
        <row r="11549">
          <cell r="A11549" t="str">
            <v/>
          </cell>
        </row>
        <row r="11550">
          <cell r="A11550" t="str">
            <v/>
          </cell>
        </row>
        <row r="11551">
          <cell r="A11551" t="str">
            <v/>
          </cell>
        </row>
        <row r="11552">
          <cell r="A11552" t="str">
            <v/>
          </cell>
        </row>
        <row r="11553">
          <cell r="A11553" t="str">
            <v/>
          </cell>
        </row>
        <row r="11554">
          <cell r="A11554" t="str">
            <v/>
          </cell>
        </row>
        <row r="11555">
          <cell r="A11555" t="str">
            <v/>
          </cell>
        </row>
        <row r="11556">
          <cell r="A11556" t="str">
            <v/>
          </cell>
        </row>
        <row r="11557">
          <cell r="A11557" t="str">
            <v/>
          </cell>
        </row>
        <row r="11558">
          <cell r="A11558" t="str">
            <v/>
          </cell>
        </row>
        <row r="11559">
          <cell r="A11559" t="str">
            <v/>
          </cell>
        </row>
        <row r="11560">
          <cell r="A11560" t="str">
            <v/>
          </cell>
        </row>
        <row r="11561">
          <cell r="A11561" t="str">
            <v/>
          </cell>
        </row>
        <row r="11562">
          <cell r="A11562" t="str">
            <v/>
          </cell>
        </row>
        <row r="11563">
          <cell r="A11563" t="str">
            <v/>
          </cell>
        </row>
        <row r="11564">
          <cell r="A11564" t="str">
            <v/>
          </cell>
        </row>
        <row r="11565">
          <cell r="A11565" t="str">
            <v/>
          </cell>
        </row>
        <row r="11566">
          <cell r="A11566" t="str">
            <v/>
          </cell>
        </row>
        <row r="11567">
          <cell r="A11567" t="str">
            <v/>
          </cell>
        </row>
        <row r="11568">
          <cell r="A11568" t="str">
            <v/>
          </cell>
        </row>
        <row r="11569">
          <cell r="A11569" t="str">
            <v/>
          </cell>
        </row>
        <row r="11570">
          <cell r="A11570" t="str">
            <v/>
          </cell>
        </row>
        <row r="11571">
          <cell r="A11571" t="str">
            <v/>
          </cell>
        </row>
        <row r="11572">
          <cell r="A11572" t="str">
            <v/>
          </cell>
        </row>
        <row r="11573">
          <cell r="A11573" t="str">
            <v/>
          </cell>
        </row>
        <row r="11574">
          <cell r="A11574" t="str">
            <v/>
          </cell>
        </row>
        <row r="11575">
          <cell r="A11575" t="str">
            <v/>
          </cell>
        </row>
        <row r="11576">
          <cell r="A11576" t="str">
            <v/>
          </cell>
        </row>
        <row r="11577">
          <cell r="A11577" t="str">
            <v/>
          </cell>
        </row>
        <row r="11578">
          <cell r="A11578" t="str">
            <v/>
          </cell>
        </row>
        <row r="11579">
          <cell r="A11579" t="str">
            <v/>
          </cell>
        </row>
        <row r="11580">
          <cell r="A11580" t="str">
            <v/>
          </cell>
        </row>
        <row r="11581">
          <cell r="A11581" t="str">
            <v/>
          </cell>
        </row>
        <row r="11582">
          <cell r="A11582" t="str">
            <v/>
          </cell>
        </row>
        <row r="11583">
          <cell r="A11583" t="str">
            <v/>
          </cell>
        </row>
        <row r="11584">
          <cell r="A11584" t="str">
            <v/>
          </cell>
        </row>
        <row r="11585">
          <cell r="A11585" t="str">
            <v/>
          </cell>
        </row>
        <row r="11586">
          <cell r="A11586" t="str">
            <v/>
          </cell>
        </row>
        <row r="11587">
          <cell r="A11587" t="str">
            <v/>
          </cell>
        </row>
        <row r="11588">
          <cell r="A11588" t="str">
            <v/>
          </cell>
        </row>
        <row r="11589">
          <cell r="A11589" t="str">
            <v/>
          </cell>
        </row>
        <row r="11590">
          <cell r="A11590" t="str">
            <v/>
          </cell>
        </row>
        <row r="11591">
          <cell r="A11591" t="str">
            <v/>
          </cell>
        </row>
        <row r="11592">
          <cell r="A11592" t="str">
            <v/>
          </cell>
        </row>
        <row r="11593">
          <cell r="A11593" t="str">
            <v/>
          </cell>
        </row>
        <row r="11594">
          <cell r="A11594" t="str">
            <v/>
          </cell>
        </row>
        <row r="11595">
          <cell r="A11595" t="str">
            <v/>
          </cell>
        </row>
        <row r="11596">
          <cell r="A11596" t="str">
            <v/>
          </cell>
        </row>
        <row r="11597">
          <cell r="A11597" t="str">
            <v/>
          </cell>
        </row>
        <row r="11598">
          <cell r="A11598" t="str">
            <v/>
          </cell>
        </row>
        <row r="11599">
          <cell r="A11599" t="str">
            <v/>
          </cell>
        </row>
        <row r="11600">
          <cell r="A11600" t="str">
            <v/>
          </cell>
        </row>
        <row r="11601">
          <cell r="A11601" t="str">
            <v/>
          </cell>
        </row>
        <row r="11602">
          <cell r="A11602" t="str">
            <v/>
          </cell>
        </row>
        <row r="11603">
          <cell r="A11603" t="str">
            <v/>
          </cell>
        </row>
        <row r="11604">
          <cell r="A11604" t="str">
            <v/>
          </cell>
        </row>
        <row r="11605">
          <cell r="A11605" t="str">
            <v/>
          </cell>
        </row>
        <row r="11606">
          <cell r="A11606" t="str">
            <v/>
          </cell>
        </row>
        <row r="11607">
          <cell r="A11607" t="str">
            <v/>
          </cell>
        </row>
        <row r="11608">
          <cell r="A11608" t="str">
            <v/>
          </cell>
        </row>
        <row r="11609">
          <cell r="A11609" t="str">
            <v/>
          </cell>
        </row>
        <row r="11610">
          <cell r="A11610" t="str">
            <v/>
          </cell>
        </row>
        <row r="11611">
          <cell r="A11611" t="str">
            <v/>
          </cell>
        </row>
        <row r="11612">
          <cell r="A11612" t="str">
            <v/>
          </cell>
        </row>
        <row r="11613">
          <cell r="A11613" t="str">
            <v/>
          </cell>
        </row>
        <row r="11614">
          <cell r="A11614" t="str">
            <v/>
          </cell>
        </row>
        <row r="11615">
          <cell r="A11615" t="str">
            <v/>
          </cell>
        </row>
        <row r="11616">
          <cell r="A11616" t="str">
            <v/>
          </cell>
        </row>
        <row r="11617">
          <cell r="A11617" t="str">
            <v/>
          </cell>
        </row>
        <row r="11618">
          <cell r="A11618" t="str">
            <v/>
          </cell>
        </row>
        <row r="11619">
          <cell r="A11619" t="str">
            <v/>
          </cell>
        </row>
        <row r="11620">
          <cell r="A11620" t="str">
            <v/>
          </cell>
        </row>
        <row r="11621">
          <cell r="A11621" t="str">
            <v/>
          </cell>
        </row>
        <row r="11622">
          <cell r="A11622" t="str">
            <v/>
          </cell>
        </row>
        <row r="11623">
          <cell r="A11623" t="str">
            <v/>
          </cell>
        </row>
        <row r="11624">
          <cell r="A11624" t="str">
            <v/>
          </cell>
        </row>
        <row r="11625">
          <cell r="A11625" t="str">
            <v/>
          </cell>
        </row>
        <row r="11626">
          <cell r="A11626" t="str">
            <v/>
          </cell>
        </row>
        <row r="11627">
          <cell r="A11627" t="str">
            <v/>
          </cell>
        </row>
        <row r="11628">
          <cell r="A11628" t="str">
            <v/>
          </cell>
        </row>
        <row r="11629">
          <cell r="A11629" t="str">
            <v/>
          </cell>
        </row>
        <row r="11630">
          <cell r="A11630" t="str">
            <v/>
          </cell>
        </row>
        <row r="11631">
          <cell r="A11631" t="str">
            <v/>
          </cell>
        </row>
        <row r="11632">
          <cell r="A11632" t="str">
            <v/>
          </cell>
        </row>
        <row r="11633">
          <cell r="A11633" t="str">
            <v/>
          </cell>
        </row>
        <row r="11634">
          <cell r="A11634" t="str">
            <v/>
          </cell>
        </row>
        <row r="11635">
          <cell r="A11635" t="str">
            <v/>
          </cell>
        </row>
        <row r="11636">
          <cell r="A11636" t="str">
            <v/>
          </cell>
        </row>
        <row r="11637">
          <cell r="A11637" t="str">
            <v/>
          </cell>
        </row>
        <row r="11638">
          <cell r="A11638" t="str">
            <v/>
          </cell>
        </row>
        <row r="11639">
          <cell r="A11639" t="str">
            <v/>
          </cell>
        </row>
        <row r="11640">
          <cell r="A11640" t="str">
            <v/>
          </cell>
        </row>
        <row r="11641">
          <cell r="A11641" t="str">
            <v/>
          </cell>
        </row>
        <row r="11642">
          <cell r="A11642" t="str">
            <v/>
          </cell>
        </row>
        <row r="11643">
          <cell r="A11643" t="str">
            <v/>
          </cell>
        </row>
        <row r="11644">
          <cell r="A11644" t="str">
            <v/>
          </cell>
        </row>
        <row r="11645">
          <cell r="A11645" t="str">
            <v/>
          </cell>
        </row>
        <row r="11646">
          <cell r="A11646" t="str">
            <v/>
          </cell>
        </row>
        <row r="11647">
          <cell r="A11647" t="str">
            <v/>
          </cell>
        </row>
        <row r="11648">
          <cell r="A11648" t="str">
            <v/>
          </cell>
        </row>
        <row r="11649">
          <cell r="A11649" t="str">
            <v/>
          </cell>
        </row>
        <row r="11650">
          <cell r="A11650" t="str">
            <v/>
          </cell>
        </row>
        <row r="11651">
          <cell r="A11651" t="str">
            <v/>
          </cell>
        </row>
        <row r="11652">
          <cell r="A11652" t="str">
            <v/>
          </cell>
        </row>
        <row r="11653">
          <cell r="A11653" t="str">
            <v/>
          </cell>
        </row>
        <row r="11654">
          <cell r="A11654" t="str">
            <v/>
          </cell>
        </row>
        <row r="11655">
          <cell r="A11655" t="str">
            <v/>
          </cell>
        </row>
        <row r="11656">
          <cell r="A11656" t="str">
            <v/>
          </cell>
        </row>
        <row r="11657">
          <cell r="A11657" t="str">
            <v/>
          </cell>
        </row>
        <row r="11658">
          <cell r="A11658" t="str">
            <v/>
          </cell>
        </row>
        <row r="11659">
          <cell r="A11659" t="str">
            <v/>
          </cell>
        </row>
        <row r="11660">
          <cell r="A11660" t="str">
            <v/>
          </cell>
        </row>
        <row r="11661">
          <cell r="A11661" t="str">
            <v/>
          </cell>
        </row>
        <row r="11662">
          <cell r="A11662" t="str">
            <v/>
          </cell>
        </row>
        <row r="11663">
          <cell r="A11663" t="str">
            <v/>
          </cell>
        </row>
        <row r="11664">
          <cell r="A11664" t="str">
            <v/>
          </cell>
        </row>
        <row r="11665">
          <cell r="A11665" t="str">
            <v/>
          </cell>
        </row>
        <row r="11666">
          <cell r="A11666" t="str">
            <v/>
          </cell>
        </row>
        <row r="11667">
          <cell r="A11667" t="str">
            <v/>
          </cell>
        </row>
        <row r="11668">
          <cell r="A11668" t="str">
            <v/>
          </cell>
        </row>
        <row r="11669">
          <cell r="A11669" t="str">
            <v/>
          </cell>
        </row>
        <row r="11670">
          <cell r="A11670" t="str">
            <v/>
          </cell>
        </row>
        <row r="11671">
          <cell r="A11671" t="str">
            <v/>
          </cell>
        </row>
        <row r="11672">
          <cell r="A11672" t="str">
            <v/>
          </cell>
        </row>
        <row r="11673">
          <cell r="A11673" t="str">
            <v/>
          </cell>
        </row>
        <row r="11674">
          <cell r="A11674" t="str">
            <v/>
          </cell>
        </row>
        <row r="11675">
          <cell r="A11675" t="str">
            <v/>
          </cell>
        </row>
        <row r="11676">
          <cell r="A11676" t="str">
            <v/>
          </cell>
        </row>
        <row r="11677">
          <cell r="A11677" t="str">
            <v/>
          </cell>
        </row>
        <row r="11678">
          <cell r="A11678" t="str">
            <v/>
          </cell>
        </row>
        <row r="11679">
          <cell r="A11679" t="str">
            <v/>
          </cell>
        </row>
        <row r="11680">
          <cell r="A11680" t="str">
            <v/>
          </cell>
        </row>
        <row r="11681">
          <cell r="A11681" t="str">
            <v/>
          </cell>
        </row>
        <row r="11682">
          <cell r="A11682" t="str">
            <v/>
          </cell>
        </row>
        <row r="11683">
          <cell r="A11683" t="str">
            <v/>
          </cell>
        </row>
        <row r="11684">
          <cell r="A11684" t="str">
            <v/>
          </cell>
        </row>
        <row r="11685">
          <cell r="A11685" t="str">
            <v/>
          </cell>
        </row>
        <row r="11686">
          <cell r="A11686" t="str">
            <v/>
          </cell>
        </row>
        <row r="11687">
          <cell r="A11687" t="str">
            <v/>
          </cell>
        </row>
        <row r="11688">
          <cell r="A11688" t="str">
            <v/>
          </cell>
        </row>
        <row r="11689">
          <cell r="A11689" t="str">
            <v/>
          </cell>
        </row>
        <row r="11690">
          <cell r="A11690" t="str">
            <v/>
          </cell>
        </row>
        <row r="11691">
          <cell r="A11691" t="str">
            <v/>
          </cell>
        </row>
        <row r="11692">
          <cell r="A11692" t="str">
            <v/>
          </cell>
        </row>
        <row r="11693">
          <cell r="A11693" t="str">
            <v/>
          </cell>
        </row>
        <row r="11694">
          <cell r="A11694" t="str">
            <v/>
          </cell>
        </row>
        <row r="11695">
          <cell r="A11695" t="str">
            <v/>
          </cell>
        </row>
        <row r="11696">
          <cell r="A11696" t="str">
            <v/>
          </cell>
        </row>
        <row r="11697">
          <cell r="A11697" t="str">
            <v/>
          </cell>
        </row>
        <row r="11698">
          <cell r="A11698" t="str">
            <v/>
          </cell>
        </row>
        <row r="11699">
          <cell r="A11699" t="str">
            <v/>
          </cell>
        </row>
        <row r="11700">
          <cell r="A11700" t="str">
            <v/>
          </cell>
        </row>
        <row r="11701">
          <cell r="A11701" t="str">
            <v/>
          </cell>
        </row>
        <row r="11702">
          <cell r="A11702" t="str">
            <v/>
          </cell>
        </row>
        <row r="11703">
          <cell r="A11703" t="str">
            <v/>
          </cell>
        </row>
        <row r="11704">
          <cell r="A11704" t="str">
            <v/>
          </cell>
        </row>
        <row r="11705">
          <cell r="A11705" t="str">
            <v/>
          </cell>
        </row>
        <row r="11706">
          <cell r="A11706" t="str">
            <v/>
          </cell>
        </row>
        <row r="11707">
          <cell r="A11707" t="str">
            <v/>
          </cell>
        </row>
        <row r="11708">
          <cell r="A11708" t="str">
            <v/>
          </cell>
        </row>
        <row r="11709">
          <cell r="A11709" t="str">
            <v/>
          </cell>
        </row>
        <row r="11710">
          <cell r="A11710" t="str">
            <v/>
          </cell>
        </row>
        <row r="11711">
          <cell r="A11711" t="str">
            <v/>
          </cell>
        </row>
        <row r="11712">
          <cell r="A11712" t="str">
            <v/>
          </cell>
        </row>
        <row r="11713">
          <cell r="A11713" t="str">
            <v/>
          </cell>
        </row>
        <row r="11714">
          <cell r="A11714" t="str">
            <v/>
          </cell>
        </row>
        <row r="11715">
          <cell r="A11715" t="str">
            <v/>
          </cell>
        </row>
        <row r="11716">
          <cell r="A11716" t="str">
            <v/>
          </cell>
        </row>
        <row r="11717">
          <cell r="A11717" t="str">
            <v/>
          </cell>
        </row>
        <row r="11718">
          <cell r="A11718" t="str">
            <v/>
          </cell>
        </row>
        <row r="11719">
          <cell r="A11719" t="str">
            <v/>
          </cell>
        </row>
        <row r="11720">
          <cell r="A11720" t="str">
            <v/>
          </cell>
        </row>
        <row r="11721">
          <cell r="A11721" t="str">
            <v/>
          </cell>
        </row>
        <row r="11722">
          <cell r="A11722" t="str">
            <v/>
          </cell>
        </row>
        <row r="11723">
          <cell r="A11723" t="str">
            <v/>
          </cell>
        </row>
        <row r="11724">
          <cell r="A11724" t="str">
            <v/>
          </cell>
        </row>
        <row r="11725">
          <cell r="A11725" t="str">
            <v/>
          </cell>
        </row>
        <row r="11726">
          <cell r="A11726" t="str">
            <v/>
          </cell>
        </row>
        <row r="11727">
          <cell r="A11727" t="str">
            <v/>
          </cell>
        </row>
        <row r="11728">
          <cell r="A11728" t="str">
            <v/>
          </cell>
        </row>
        <row r="11729">
          <cell r="A11729" t="str">
            <v/>
          </cell>
        </row>
        <row r="11730">
          <cell r="A11730" t="str">
            <v/>
          </cell>
        </row>
        <row r="11731">
          <cell r="A11731" t="str">
            <v/>
          </cell>
        </row>
        <row r="11732">
          <cell r="A11732" t="str">
            <v/>
          </cell>
        </row>
        <row r="11733">
          <cell r="A11733" t="str">
            <v/>
          </cell>
        </row>
        <row r="11734">
          <cell r="A11734" t="str">
            <v/>
          </cell>
        </row>
        <row r="11735">
          <cell r="A11735" t="str">
            <v/>
          </cell>
        </row>
        <row r="11736">
          <cell r="A11736" t="str">
            <v/>
          </cell>
        </row>
        <row r="11737">
          <cell r="A11737" t="str">
            <v/>
          </cell>
        </row>
        <row r="11738">
          <cell r="A11738" t="str">
            <v/>
          </cell>
        </row>
        <row r="11739">
          <cell r="A11739" t="str">
            <v/>
          </cell>
        </row>
        <row r="11740">
          <cell r="A11740" t="str">
            <v/>
          </cell>
        </row>
        <row r="11741">
          <cell r="A11741" t="str">
            <v/>
          </cell>
        </row>
        <row r="11742">
          <cell r="A11742" t="str">
            <v/>
          </cell>
        </row>
        <row r="11743">
          <cell r="A11743" t="str">
            <v/>
          </cell>
        </row>
        <row r="11744">
          <cell r="A11744" t="str">
            <v/>
          </cell>
        </row>
        <row r="11745">
          <cell r="A11745" t="str">
            <v/>
          </cell>
        </row>
        <row r="11746">
          <cell r="A11746" t="str">
            <v/>
          </cell>
        </row>
        <row r="11747">
          <cell r="A11747" t="str">
            <v/>
          </cell>
        </row>
        <row r="11748">
          <cell r="A11748" t="str">
            <v/>
          </cell>
        </row>
        <row r="11749">
          <cell r="A11749" t="str">
            <v/>
          </cell>
        </row>
        <row r="11750">
          <cell r="A11750" t="str">
            <v/>
          </cell>
        </row>
        <row r="11751">
          <cell r="A11751" t="str">
            <v/>
          </cell>
        </row>
        <row r="11752">
          <cell r="A11752" t="str">
            <v/>
          </cell>
        </row>
        <row r="11753">
          <cell r="A11753" t="str">
            <v/>
          </cell>
        </row>
        <row r="11754">
          <cell r="A11754" t="str">
            <v/>
          </cell>
        </row>
        <row r="11755">
          <cell r="A11755" t="str">
            <v/>
          </cell>
        </row>
        <row r="11756">
          <cell r="A11756" t="str">
            <v/>
          </cell>
        </row>
        <row r="11757">
          <cell r="A11757" t="str">
            <v/>
          </cell>
        </row>
        <row r="11758">
          <cell r="A11758" t="str">
            <v/>
          </cell>
        </row>
        <row r="11759">
          <cell r="A11759" t="str">
            <v/>
          </cell>
        </row>
        <row r="11760">
          <cell r="A11760" t="str">
            <v/>
          </cell>
        </row>
        <row r="11761">
          <cell r="A11761" t="str">
            <v/>
          </cell>
        </row>
        <row r="11762">
          <cell r="A11762" t="str">
            <v/>
          </cell>
        </row>
        <row r="11763">
          <cell r="A11763" t="str">
            <v/>
          </cell>
        </row>
        <row r="11764">
          <cell r="A11764" t="str">
            <v/>
          </cell>
        </row>
        <row r="11765">
          <cell r="A11765" t="str">
            <v/>
          </cell>
        </row>
        <row r="11766">
          <cell r="A11766" t="str">
            <v/>
          </cell>
        </row>
        <row r="11767">
          <cell r="A11767" t="str">
            <v/>
          </cell>
        </row>
        <row r="11768">
          <cell r="A11768" t="str">
            <v/>
          </cell>
        </row>
        <row r="11769">
          <cell r="A11769" t="str">
            <v/>
          </cell>
        </row>
        <row r="11770">
          <cell r="A11770" t="str">
            <v/>
          </cell>
        </row>
        <row r="11771">
          <cell r="A11771" t="str">
            <v/>
          </cell>
        </row>
        <row r="11772">
          <cell r="A11772" t="str">
            <v/>
          </cell>
        </row>
        <row r="11773">
          <cell r="A11773" t="str">
            <v/>
          </cell>
        </row>
        <row r="11774">
          <cell r="A11774" t="str">
            <v/>
          </cell>
        </row>
        <row r="11775">
          <cell r="A11775" t="str">
            <v/>
          </cell>
        </row>
        <row r="11776">
          <cell r="A11776" t="str">
            <v/>
          </cell>
        </row>
        <row r="11777">
          <cell r="A11777" t="str">
            <v/>
          </cell>
        </row>
        <row r="11778">
          <cell r="A11778" t="str">
            <v/>
          </cell>
        </row>
        <row r="11779">
          <cell r="A11779" t="str">
            <v/>
          </cell>
        </row>
        <row r="11780">
          <cell r="A11780" t="str">
            <v/>
          </cell>
        </row>
        <row r="11781">
          <cell r="A11781" t="str">
            <v/>
          </cell>
        </row>
        <row r="11782">
          <cell r="A11782" t="str">
            <v/>
          </cell>
        </row>
        <row r="11783">
          <cell r="A11783" t="str">
            <v/>
          </cell>
        </row>
        <row r="11784">
          <cell r="A11784" t="str">
            <v/>
          </cell>
        </row>
        <row r="11785">
          <cell r="A11785" t="str">
            <v/>
          </cell>
        </row>
        <row r="11786">
          <cell r="A11786" t="str">
            <v/>
          </cell>
        </row>
        <row r="11787">
          <cell r="A11787" t="str">
            <v/>
          </cell>
        </row>
        <row r="11788">
          <cell r="A11788" t="str">
            <v/>
          </cell>
        </row>
        <row r="11789">
          <cell r="A11789" t="str">
            <v/>
          </cell>
        </row>
        <row r="11790">
          <cell r="A11790" t="str">
            <v/>
          </cell>
        </row>
        <row r="11791">
          <cell r="A11791" t="str">
            <v/>
          </cell>
        </row>
        <row r="11792">
          <cell r="A11792" t="str">
            <v/>
          </cell>
        </row>
        <row r="11793">
          <cell r="A11793" t="str">
            <v/>
          </cell>
        </row>
        <row r="11794">
          <cell r="A11794" t="str">
            <v/>
          </cell>
        </row>
        <row r="11795">
          <cell r="A11795" t="str">
            <v/>
          </cell>
        </row>
        <row r="11796">
          <cell r="A11796" t="str">
            <v/>
          </cell>
        </row>
        <row r="11797">
          <cell r="A11797" t="str">
            <v/>
          </cell>
        </row>
        <row r="11798">
          <cell r="A11798" t="str">
            <v/>
          </cell>
        </row>
        <row r="11799">
          <cell r="A11799" t="str">
            <v/>
          </cell>
        </row>
        <row r="11800">
          <cell r="A11800" t="str">
            <v/>
          </cell>
        </row>
        <row r="11801">
          <cell r="A11801" t="str">
            <v/>
          </cell>
        </row>
        <row r="11802">
          <cell r="A11802" t="str">
            <v/>
          </cell>
        </row>
        <row r="11803">
          <cell r="A11803" t="str">
            <v/>
          </cell>
        </row>
        <row r="11804">
          <cell r="A11804" t="str">
            <v/>
          </cell>
        </row>
        <row r="11805">
          <cell r="A11805" t="str">
            <v/>
          </cell>
        </row>
        <row r="11806">
          <cell r="A11806" t="str">
            <v/>
          </cell>
        </row>
        <row r="11807">
          <cell r="A11807" t="str">
            <v/>
          </cell>
        </row>
        <row r="11808">
          <cell r="A11808" t="str">
            <v/>
          </cell>
        </row>
        <row r="11809">
          <cell r="A11809" t="str">
            <v/>
          </cell>
        </row>
        <row r="11810">
          <cell r="A11810" t="str">
            <v/>
          </cell>
        </row>
        <row r="11811">
          <cell r="A11811" t="str">
            <v/>
          </cell>
        </row>
        <row r="11812">
          <cell r="A11812" t="str">
            <v/>
          </cell>
        </row>
        <row r="11813">
          <cell r="A11813" t="str">
            <v/>
          </cell>
        </row>
        <row r="11814">
          <cell r="A11814" t="str">
            <v/>
          </cell>
        </row>
        <row r="11815">
          <cell r="A11815" t="str">
            <v/>
          </cell>
        </row>
        <row r="11816">
          <cell r="A11816" t="str">
            <v/>
          </cell>
        </row>
        <row r="11817">
          <cell r="A11817" t="str">
            <v/>
          </cell>
        </row>
        <row r="11818">
          <cell r="A11818" t="str">
            <v/>
          </cell>
        </row>
        <row r="11819">
          <cell r="A11819" t="str">
            <v/>
          </cell>
        </row>
        <row r="11820">
          <cell r="A11820" t="str">
            <v/>
          </cell>
        </row>
        <row r="11821">
          <cell r="A11821" t="str">
            <v/>
          </cell>
        </row>
        <row r="11822">
          <cell r="A11822" t="str">
            <v/>
          </cell>
        </row>
        <row r="11823">
          <cell r="A11823" t="str">
            <v/>
          </cell>
        </row>
        <row r="11824">
          <cell r="A11824" t="str">
            <v/>
          </cell>
        </row>
        <row r="11825">
          <cell r="A11825" t="str">
            <v/>
          </cell>
        </row>
        <row r="11826">
          <cell r="A11826" t="str">
            <v/>
          </cell>
        </row>
        <row r="11827">
          <cell r="A11827" t="str">
            <v/>
          </cell>
        </row>
        <row r="11828">
          <cell r="A11828" t="str">
            <v/>
          </cell>
        </row>
        <row r="11829">
          <cell r="A11829" t="str">
            <v/>
          </cell>
        </row>
        <row r="11830">
          <cell r="A11830" t="str">
            <v/>
          </cell>
        </row>
        <row r="11831">
          <cell r="A11831" t="str">
            <v/>
          </cell>
        </row>
        <row r="11832">
          <cell r="A11832" t="str">
            <v/>
          </cell>
        </row>
        <row r="11833">
          <cell r="A11833" t="str">
            <v/>
          </cell>
        </row>
        <row r="11834">
          <cell r="A11834" t="str">
            <v/>
          </cell>
        </row>
        <row r="11835">
          <cell r="A11835" t="str">
            <v/>
          </cell>
        </row>
        <row r="11836">
          <cell r="A11836" t="str">
            <v/>
          </cell>
        </row>
        <row r="11837">
          <cell r="A11837" t="str">
            <v/>
          </cell>
        </row>
        <row r="11838">
          <cell r="A11838" t="str">
            <v/>
          </cell>
        </row>
        <row r="11839">
          <cell r="A11839" t="str">
            <v/>
          </cell>
        </row>
        <row r="11840">
          <cell r="A11840" t="str">
            <v/>
          </cell>
        </row>
        <row r="11841">
          <cell r="A11841" t="str">
            <v/>
          </cell>
        </row>
        <row r="11842">
          <cell r="A11842" t="str">
            <v/>
          </cell>
        </row>
        <row r="11843">
          <cell r="A11843" t="str">
            <v/>
          </cell>
        </row>
        <row r="11844">
          <cell r="A11844" t="str">
            <v/>
          </cell>
        </row>
        <row r="11845">
          <cell r="A11845" t="str">
            <v/>
          </cell>
        </row>
        <row r="11846">
          <cell r="A11846" t="str">
            <v/>
          </cell>
        </row>
        <row r="11847">
          <cell r="A11847" t="str">
            <v/>
          </cell>
        </row>
        <row r="11848">
          <cell r="A11848" t="str">
            <v/>
          </cell>
        </row>
        <row r="11849">
          <cell r="A11849" t="str">
            <v/>
          </cell>
        </row>
        <row r="11850">
          <cell r="A11850" t="str">
            <v/>
          </cell>
        </row>
        <row r="11851">
          <cell r="A11851" t="str">
            <v/>
          </cell>
        </row>
        <row r="11852">
          <cell r="A11852" t="str">
            <v/>
          </cell>
        </row>
        <row r="11853">
          <cell r="A11853" t="str">
            <v/>
          </cell>
        </row>
        <row r="11854">
          <cell r="A11854" t="str">
            <v/>
          </cell>
        </row>
        <row r="11855">
          <cell r="A11855" t="str">
            <v/>
          </cell>
        </row>
        <row r="11856">
          <cell r="A11856" t="str">
            <v/>
          </cell>
        </row>
        <row r="11857">
          <cell r="A11857" t="str">
            <v/>
          </cell>
        </row>
        <row r="11858">
          <cell r="A11858" t="str">
            <v/>
          </cell>
        </row>
        <row r="11859">
          <cell r="A11859" t="str">
            <v/>
          </cell>
        </row>
        <row r="11860">
          <cell r="A11860" t="str">
            <v/>
          </cell>
        </row>
        <row r="11861">
          <cell r="A11861" t="str">
            <v/>
          </cell>
        </row>
        <row r="11862">
          <cell r="A11862" t="str">
            <v/>
          </cell>
        </row>
        <row r="11863">
          <cell r="A11863" t="str">
            <v/>
          </cell>
        </row>
        <row r="11864">
          <cell r="A11864" t="str">
            <v/>
          </cell>
        </row>
        <row r="11865">
          <cell r="A11865" t="str">
            <v/>
          </cell>
        </row>
        <row r="11866">
          <cell r="A11866" t="str">
            <v/>
          </cell>
        </row>
        <row r="11867">
          <cell r="A11867" t="str">
            <v/>
          </cell>
        </row>
        <row r="11868">
          <cell r="A11868" t="str">
            <v/>
          </cell>
        </row>
        <row r="11869">
          <cell r="A11869" t="str">
            <v/>
          </cell>
        </row>
        <row r="11870">
          <cell r="A11870" t="str">
            <v/>
          </cell>
        </row>
        <row r="11871">
          <cell r="A11871" t="str">
            <v/>
          </cell>
        </row>
        <row r="11872">
          <cell r="A11872" t="str">
            <v/>
          </cell>
        </row>
        <row r="11873">
          <cell r="A11873" t="str">
            <v/>
          </cell>
        </row>
        <row r="11874">
          <cell r="A11874" t="str">
            <v/>
          </cell>
        </row>
        <row r="11875">
          <cell r="A11875" t="str">
            <v/>
          </cell>
        </row>
        <row r="11876">
          <cell r="A11876" t="str">
            <v/>
          </cell>
        </row>
        <row r="11877">
          <cell r="A11877" t="str">
            <v/>
          </cell>
        </row>
        <row r="11878">
          <cell r="A11878" t="str">
            <v/>
          </cell>
        </row>
        <row r="11879">
          <cell r="A11879" t="str">
            <v/>
          </cell>
        </row>
        <row r="11880">
          <cell r="A11880" t="str">
            <v/>
          </cell>
        </row>
        <row r="11881">
          <cell r="A11881" t="str">
            <v/>
          </cell>
        </row>
        <row r="11882">
          <cell r="A11882" t="str">
            <v/>
          </cell>
        </row>
        <row r="11883">
          <cell r="A11883" t="str">
            <v/>
          </cell>
        </row>
        <row r="11884">
          <cell r="A11884" t="str">
            <v/>
          </cell>
        </row>
        <row r="11885">
          <cell r="A11885" t="str">
            <v/>
          </cell>
        </row>
        <row r="11886">
          <cell r="A11886" t="str">
            <v/>
          </cell>
        </row>
        <row r="11887">
          <cell r="A11887" t="str">
            <v/>
          </cell>
        </row>
        <row r="11888">
          <cell r="A11888" t="str">
            <v/>
          </cell>
        </row>
        <row r="11889">
          <cell r="A11889" t="str">
            <v/>
          </cell>
        </row>
        <row r="11890">
          <cell r="A11890" t="str">
            <v/>
          </cell>
        </row>
        <row r="11891">
          <cell r="A11891" t="str">
            <v/>
          </cell>
        </row>
        <row r="11892">
          <cell r="A11892" t="str">
            <v/>
          </cell>
        </row>
        <row r="11893">
          <cell r="A11893" t="str">
            <v/>
          </cell>
        </row>
        <row r="11894">
          <cell r="A11894" t="str">
            <v/>
          </cell>
        </row>
        <row r="11895">
          <cell r="A11895" t="str">
            <v/>
          </cell>
        </row>
        <row r="11896">
          <cell r="A11896" t="str">
            <v/>
          </cell>
        </row>
        <row r="11897">
          <cell r="A11897" t="str">
            <v/>
          </cell>
        </row>
        <row r="11898">
          <cell r="A11898" t="str">
            <v/>
          </cell>
        </row>
        <row r="11899">
          <cell r="A11899" t="str">
            <v/>
          </cell>
        </row>
        <row r="11900">
          <cell r="A11900" t="str">
            <v/>
          </cell>
        </row>
        <row r="11901">
          <cell r="A11901" t="str">
            <v/>
          </cell>
        </row>
        <row r="11902">
          <cell r="A11902" t="str">
            <v/>
          </cell>
        </row>
        <row r="11903">
          <cell r="A11903" t="str">
            <v/>
          </cell>
        </row>
        <row r="11904">
          <cell r="A11904" t="str">
            <v/>
          </cell>
        </row>
        <row r="11905">
          <cell r="A11905" t="str">
            <v/>
          </cell>
        </row>
        <row r="11906">
          <cell r="A11906" t="str">
            <v/>
          </cell>
        </row>
        <row r="11907">
          <cell r="A11907" t="str">
            <v/>
          </cell>
        </row>
        <row r="11908">
          <cell r="A11908" t="str">
            <v/>
          </cell>
        </row>
        <row r="11909">
          <cell r="A11909" t="str">
            <v/>
          </cell>
        </row>
        <row r="11910">
          <cell r="A11910" t="str">
            <v/>
          </cell>
        </row>
        <row r="11911">
          <cell r="A11911" t="str">
            <v/>
          </cell>
        </row>
        <row r="11912">
          <cell r="A11912" t="str">
            <v/>
          </cell>
        </row>
        <row r="11913">
          <cell r="A11913" t="str">
            <v/>
          </cell>
        </row>
        <row r="11914">
          <cell r="A11914" t="str">
            <v/>
          </cell>
        </row>
        <row r="11915">
          <cell r="A11915" t="str">
            <v/>
          </cell>
        </row>
        <row r="11916">
          <cell r="A11916" t="str">
            <v/>
          </cell>
        </row>
        <row r="11917">
          <cell r="A11917" t="str">
            <v/>
          </cell>
        </row>
        <row r="11918">
          <cell r="A11918" t="str">
            <v/>
          </cell>
        </row>
        <row r="11919">
          <cell r="A11919" t="str">
            <v/>
          </cell>
        </row>
        <row r="11920">
          <cell r="A11920" t="str">
            <v/>
          </cell>
        </row>
        <row r="11921">
          <cell r="A11921" t="str">
            <v/>
          </cell>
        </row>
        <row r="11922">
          <cell r="A11922" t="str">
            <v/>
          </cell>
        </row>
        <row r="11923">
          <cell r="A11923" t="str">
            <v/>
          </cell>
        </row>
        <row r="11924">
          <cell r="A11924" t="str">
            <v/>
          </cell>
        </row>
        <row r="11925">
          <cell r="A11925" t="str">
            <v/>
          </cell>
        </row>
        <row r="11926">
          <cell r="A11926" t="str">
            <v/>
          </cell>
        </row>
        <row r="11927">
          <cell r="A11927" t="str">
            <v/>
          </cell>
        </row>
        <row r="11928">
          <cell r="A11928" t="str">
            <v/>
          </cell>
        </row>
        <row r="11929">
          <cell r="A11929" t="str">
            <v/>
          </cell>
        </row>
        <row r="11930">
          <cell r="A11930" t="str">
            <v/>
          </cell>
        </row>
        <row r="11931">
          <cell r="A11931" t="str">
            <v/>
          </cell>
        </row>
        <row r="11932">
          <cell r="A11932" t="str">
            <v/>
          </cell>
        </row>
        <row r="11933">
          <cell r="A11933" t="str">
            <v/>
          </cell>
        </row>
        <row r="11934">
          <cell r="A11934" t="str">
            <v/>
          </cell>
        </row>
        <row r="11935">
          <cell r="A11935" t="str">
            <v/>
          </cell>
        </row>
        <row r="11936">
          <cell r="A11936" t="str">
            <v/>
          </cell>
        </row>
        <row r="11937">
          <cell r="A11937" t="str">
            <v/>
          </cell>
        </row>
        <row r="11938">
          <cell r="A11938" t="str">
            <v/>
          </cell>
        </row>
        <row r="11939">
          <cell r="A11939" t="str">
            <v/>
          </cell>
        </row>
        <row r="11940">
          <cell r="A11940" t="str">
            <v/>
          </cell>
        </row>
        <row r="11941">
          <cell r="A11941" t="str">
            <v/>
          </cell>
        </row>
        <row r="11942">
          <cell r="A11942" t="str">
            <v/>
          </cell>
        </row>
        <row r="11943">
          <cell r="A11943" t="str">
            <v/>
          </cell>
        </row>
        <row r="11944">
          <cell r="A11944" t="str">
            <v/>
          </cell>
        </row>
        <row r="11945">
          <cell r="A11945" t="str">
            <v/>
          </cell>
        </row>
        <row r="11946">
          <cell r="A11946" t="str">
            <v/>
          </cell>
        </row>
        <row r="11947">
          <cell r="A11947" t="str">
            <v/>
          </cell>
        </row>
        <row r="11948">
          <cell r="A11948" t="str">
            <v/>
          </cell>
        </row>
        <row r="11949">
          <cell r="A11949" t="str">
            <v/>
          </cell>
        </row>
        <row r="11950">
          <cell r="A11950" t="str">
            <v/>
          </cell>
        </row>
        <row r="11951">
          <cell r="A11951" t="str">
            <v/>
          </cell>
        </row>
        <row r="11952">
          <cell r="A11952" t="str">
            <v/>
          </cell>
        </row>
        <row r="11953">
          <cell r="A11953" t="str">
            <v/>
          </cell>
        </row>
        <row r="11954">
          <cell r="A11954" t="str">
            <v/>
          </cell>
        </row>
        <row r="11955">
          <cell r="A11955" t="str">
            <v/>
          </cell>
        </row>
        <row r="11956">
          <cell r="A11956" t="str">
            <v/>
          </cell>
        </row>
        <row r="11957">
          <cell r="A11957" t="str">
            <v/>
          </cell>
        </row>
        <row r="11958">
          <cell r="A11958" t="str">
            <v/>
          </cell>
        </row>
        <row r="11959">
          <cell r="A11959" t="str">
            <v/>
          </cell>
        </row>
        <row r="11960">
          <cell r="A11960" t="str">
            <v/>
          </cell>
        </row>
        <row r="11961">
          <cell r="A11961" t="str">
            <v/>
          </cell>
        </row>
        <row r="11962">
          <cell r="A11962" t="str">
            <v/>
          </cell>
        </row>
        <row r="11963">
          <cell r="A11963" t="str">
            <v/>
          </cell>
        </row>
        <row r="11964">
          <cell r="A11964" t="str">
            <v/>
          </cell>
        </row>
        <row r="11965">
          <cell r="A11965" t="str">
            <v/>
          </cell>
        </row>
        <row r="11966">
          <cell r="A11966" t="str">
            <v/>
          </cell>
        </row>
        <row r="11967">
          <cell r="A11967" t="str">
            <v/>
          </cell>
        </row>
        <row r="11968">
          <cell r="A11968" t="str">
            <v/>
          </cell>
        </row>
        <row r="11969">
          <cell r="A11969" t="str">
            <v/>
          </cell>
        </row>
        <row r="11970">
          <cell r="A11970" t="str">
            <v/>
          </cell>
        </row>
        <row r="11971">
          <cell r="A11971" t="str">
            <v/>
          </cell>
        </row>
        <row r="11972">
          <cell r="A11972" t="str">
            <v/>
          </cell>
        </row>
        <row r="11973">
          <cell r="A11973" t="str">
            <v/>
          </cell>
        </row>
        <row r="11974">
          <cell r="A11974" t="str">
            <v/>
          </cell>
        </row>
        <row r="11975">
          <cell r="A11975" t="str">
            <v/>
          </cell>
        </row>
        <row r="11976">
          <cell r="A11976" t="str">
            <v/>
          </cell>
        </row>
        <row r="11977">
          <cell r="A11977" t="str">
            <v/>
          </cell>
        </row>
        <row r="11978">
          <cell r="A11978" t="str">
            <v/>
          </cell>
        </row>
        <row r="11979">
          <cell r="A11979" t="str">
            <v/>
          </cell>
        </row>
        <row r="11980">
          <cell r="A11980" t="str">
            <v/>
          </cell>
        </row>
        <row r="11981">
          <cell r="A11981" t="str">
            <v/>
          </cell>
        </row>
        <row r="11982">
          <cell r="A11982" t="str">
            <v/>
          </cell>
        </row>
        <row r="11983">
          <cell r="A11983" t="str">
            <v/>
          </cell>
        </row>
        <row r="11984">
          <cell r="A11984" t="str">
            <v/>
          </cell>
        </row>
        <row r="11985">
          <cell r="A11985" t="str">
            <v/>
          </cell>
        </row>
        <row r="11986">
          <cell r="A11986" t="str">
            <v/>
          </cell>
        </row>
        <row r="11987">
          <cell r="A11987" t="str">
            <v/>
          </cell>
        </row>
        <row r="11988">
          <cell r="A11988" t="str">
            <v/>
          </cell>
        </row>
        <row r="11989">
          <cell r="A11989" t="str">
            <v/>
          </cell>
        </row>
        <row r="11990">
          <cell r="A11990" t="str">
            <v/>
          </cell>
        </row>
        <row r="11991">
          <cell r="A11991" t="str">
            <v/>
          </cell>
        </row>
        <row r="11992">
          <cell r="A11992" t="str">
            <v/>
          </cell>
        </row>
        <row r="11993">
          <cell r="A11993" t="str">
            <v/>
          </cell>
        </row>
        <row r="11994">
          <cell r="A11994" t="str">
            <v/>
          </cell>
        </row>
        <row r="11995">
          <cell r="A11995" t="str">
            <v/>
          </cell>
        </row>
        <row r="11996">
          <cell r="A11996" t="str">
            <v/>
          </cell>
        </row>
        <row r="11997">
          <cell r="A11997" t="str">
            <v/>
          </cell>
        </row>
        <row r="11998">
          <cell r="A11998" t="str">
            <v/>
          </cell>
        </row>
        <row r="11999">
          <cell r="A11999" t="str">
            <v/>
          </cell>
        </row>
        <row r="12000">
          <cell r="A12000" t="str">
            <v/>
          </cell>
        </row>
        <row r="12001">
          <cell r="A12001" t="str">
            <v/>
          </cell>
        </row>
        <row r="12002">
          <cell r="A12002" t="str">
            <v/>
          </cell>
        </row>
        <row r="12003">
          <cell r="A12003" t="str">
            <v/>
          </cell>
        </row>
        <row r="12004">
          <cell r="A12004" t="str">
            <v/>
          </cell>
        </row>
        <row r="12005">
          <cell r="A12005" t="str">
            <v/>
          </cell>
        </row>
        <row r="12006">
          <cell r="A12006" t="str">
            <v/>
          </cell>
        </row>
        <row r="12007">
          <cell r="A12007" t="str">
            <v/>
          </cell>
        </row>
        <row r="12008">
          <cell r="A12008" t="str">
            <v/>
          </cell>
        </row>
        <row r="12009">
          <cell r="A12009" t="str">
            <v/>
          </cell>
        </row>
        <row r="12010">
          <cell r="A12010" t="str">
            <v/>
          </cell>
        </row>
        <row r="12011">
          <cell r="A12011" t="str">
            <v/>
          </cell>
        </row>
        <row r="12012">
          <cell r="A12012" t="str">
            <v/>
          </cell>
        </row>
        <row r="12013">
          <cell r="A12013" t="str">
            <v/>
          </cell>
        </row>
        <row r="12014">
          <cell r="A12014" t="str">
            <v/>
          </cell>
        </row>
        <row r="12015">
          <cell r="A12015" t="str">
            <v/>
          </cell>
        </row>
        <row r="12016">
          <cell r="A12016" t="str">
            <v/>
          </cell>
        </row>
        <row r="12017">
          <cell r="A12017" t="str">
            <v/>
          </cell>
        </row>
        <row r="12018">
          <cell r="A12018" t="str">
            <v/>
          </cell>
        </row>
        <row r="12019">
          <cell r="A12019" t="str">
            <v/>
          </cell>
        </row>
        <row r="12020">
          <cell r="A12020" t="str">
            <v/>
          </cell>
        </row>
        <row r="12021">
          <cell r="A12021" t="str">
            <v/>
          </cell>
        </row>
        <row r="12022">
          <cell r="A12022" t="str">
            <v/>
          </cell>
        </row>
        <row r="12023">
          <cell r="A12023" t="str">
            <v/>
          </cell>
        </row>
        <row r="12024">
          <cell r="A12024" t="str">
            <v/>
          </cell>
        </row>
        <row r="12025">
          <cell r="A12025" t="str">
            <v/>
          </cell>
        </row>
        <row r="12026">
          <cell r="A12026" t="str">
            <v/>
          </cell>
        </row>
        <row r="12027">
          <cell r="A12027" t="str">
            <v/>
          </cell>
        </row>
        <row r="12028">
          <cell r="A12028" t="str">
            <v/>
          </cell>
        </row>
        <row r="12029">
          <cell r="A12029" t="str">
            <v/>
          </cell>
        </row>
        <row r="12030">
          <cell r="A12030" t="str">
            <v/>
          </cell>
        </row>
        <row r="12031">
          <cell r="A12031" t="str">
            <v/>
          </cell>
        </row>
        <row r="12032">
          <cell r="A12032" t="str">
            <v/>
          </cell>
        </row>
        <row r="12033">
          <cell r="A12033" t="str">
            <v/>
          </cell>
        </row>
        <row r="12034">
          <cell r="A12034" t="str">
            <v/>
          </cell>
        </row>
        <row r="12035">
          <cell r="A12035" t="str">
            <v/>
          </cell>
        </row>
        <row r="12036">
          <cell r="A12036" t="str">
            <v/>
          </cell>
        </row>
        <row r="12037">
          <cell r="A12037" t="str">
            <v/>
          </cell>
        </row>
        <row r="12038">
          <cell r="A12038" t="str">
            <v/>
          </cell>
        </row>
        <row r="12039">
          <cell r="A12039" t="str">
            <v/>
          </cell>
        </row>
        <row r="12040">
          <cell r="A12040" t="str">
            <v/>
          </cell>
        </row>
        <row r="12041">
          <cell r="A12041" t="str">
            <v/>
          </cell>
        </row>
        <row r="12042">
          <cell r="A12042" t="str">
            <v/>
          </cell>
        </row>
        <row r="12043">
          <cell r="A12043" t="str">
            <v/>
          </cell>
        </row>
        <row r="12044">
          <cell r="A12044" t="str">
            <v/>
          </cell>
        </row>
        <row r="12045">
          <cell r="A12045" t="str">
            <v/>
          </cell>
        </row>
        <row r="12046">
          <cell r="A12046" t="str">
            <v/>
          </cell>
        </row>
        <row r="12047">
          <cell r="A12047" t="str">
            <v/>
          </cell>
        </row>
        <row r="12048">
          <cell r="A12048" t="str">
            <v/>
          </cell>
        </row>
        <row r="12049">
          <cell r="A12049" t="str">
            <v/>
          </cell>
        </row>
        <row r="12050">
          <cell r="A12050" t="str">
            <v/>
          </cell>
        </row>
        <row r="12051">
          <cell r="A12051" t="str">
            <v/>
          </cell>
        </row>
        <row r="12052">
          <cell r="A12052" t="str">
            <v/>
          </cell>
        </row>
        <row r="12053">
          <cell r="A12053" t="str">
            <v/>
          </cell>
        </row>
        <row r="12054">
          <cell r="A12054" t="str">
            <v/>
          </cell>
        </row>
        <row r="12055">
          <cell r="A12055" t="str">
            <v/>
          </cell>
        </row>
        <row r="12056">
          <cell r="A12056" t="str">
            <v/>
          </cell>
        </row>
        <row r="12057">
          <cell r="A12057" t="str">
            <v/>
          </cell>
        </row>
        <row r="12058">
          <cell r="A12058" t="str">
            <v/>
          </cell>
        </row>
        <row r="12059">
          <cell r="A12059" t="str">
            <v/>
          </cell>
        </row>
        <row r="12060">
          <cell r="A12060" t="str">
            <v/>
          </cell>
        </row>
        <row r="12061">
          <cell r="A12061" t="str">
            <v/>
          </cell>
        </row>
        <row r="12062">
          <cell r="A12062" t="str">
            <v/>
          </cell>
        </row>
        <row r="12063">
          <cell r="A12063" t="str">
            <v/>
          </cell>
        </row>
        <row r="12064">
          <cell r="A12064" t="str">
            <v/>
          </cell>
        </row>
        <row r="12065">
          <cell r="A12065" t="str">
            <v/>
          </cell>
        </row>
        <row r="12066">
          <cell r="A12066" t="str">
            <v/>
          </cell>
        </row>
        <row r="12067">
          <cell r="A12067" t="str">
            <v/>
          </cell>
        </row>
        <row r="12068">
          <cell r="A12068" t="str">
            <v/>
          </cell>
        </row>
        <row r="12069">
          <cell r="A12069" t="str">
            <v/>
          </cell>
        </row>
        <row r="12070">
          <cell r="A12070" t="str">
            <v/>
          </cell>
        </row>
        <row r="12071">
          <cell r="A12071" t="str">
            <v/>
          </cell>
        </row>
        <row r="12072">
          <cell r="A12072" t="str">
            <v/>
          </cell>
        </row>
        <row r="12073">
          <cell r="A12073" t="str">
            <v/>
          </cell>
        </row>
        <row r="12074">
          <cell r="A12074" t="str">
            <v/>
          </cell>
        </row>
        <row r="12075">
          <cell r="A12075" t="str">
            <v/>
          </cell>
        </row>
        <row r="12076">
          <cell r="A12076" t="str">
            <v/>
          </cell>
        </row>
        <row r="12077">
          <cell r="A12077" t="str">
            <v/>
          </cell>
        </row>
        <row r="12078">
          <cell r="A12078" t="str">
            <v/>
          </cell>
        </row>
        <row r="12079">
          <cell r="A12079" t="str">
            <v/>
          </cell>
        </row>
        <row r="12080">
          <cell r="A12080" t="str">
            <v/>
          </cell>
        </row>
        <row r="12081">
          <cell r="A12081" t="str">
            <v/>
          </cell>
        </row>
        <row r="12082">
          <cell r="A12082" t="str">
            <v/>
          </cell>
        </row>
        <row r="12083">
          <cell r="A12083" t="str">
            <v/>
          </cell>
        </row>
        <row r="12084">
          <cell r="A12084" t="str">
            <v/>
          </cell>
        </row>
        <row r="12085">
          <cell r="A12085" t="str">
            <v/>
          </cell>
        </row>
        <row r="12086">
          <cell r="A12086" t="str">
            <v/>
          </cell>
        </row>
        <row r="12087">
          <cell r="A12087" t="str">
            <v/>
          </cell>
        </row>
        <row r="12088">
          <cell r="A12088" t="str">
            <v/>
          </cell>
        </row>
        <row r="12089">
          <cell r="A12089" t="str">
            <v/>
          </cell>
        </row>
        <row r="12090">
          <cell r="A12090" t="str">
            <v/>
          </cell>
        </row>
        <row r="12091">
          <cell r="A12091" t="str">
            <v/>
          </cell>
        </row>
        <row r="12092">
          <cell r="A12092" t="str">
            <v/>
          </cell>
        </row>
        <row r="12093">
          <cell r="A12093" t="str">
            <v/>
          </cell>
        </row>
        <row r="12094">
          <cell r="A12094" t="str">
            <v/>
          </cell>
        </row>
        <row r="12095">
          <cell r="A12095" t="str">
            <v/>
          </cell>
        </row>
        <row r="12096">
          <cell r="A12096" t="str">
            <v/>
          </cell>
        </row>
        <row r="12097">
          <cell r="A12097" t="str">
            <v/>
          </cell>
        </row>
        <row r="12098">
          <cell r="A12098" t="str">
            <v/>
          </cell>
        </row>
        <row r="12099">
          <cell r="A12099" t="str">
            <v/>
          </cell>
        </row>
        <row r="12100">
          <cell r="A12100" t="str">
            <v/>
          </cell>
        </row>
        <row r="12101">
          <cell r="A12101" t="str">
            <v/>
          </cell>
        </row>
        <row r="12102">
          <cell r="A12102" t="str">
            <v/>
          </cell>
        </row>
        <row r="12103">
          <cell r="A12103" t="str">
            <v/>
          </cell>
        </row>
        <row r="12104">
          <cell r="A12104" t="str">
            <v/>
          </cell>
        </row>
        <row r="12105">
          <cell r="A12105" t="str">
            <v/>
          </cell>
        </row>
        <row r="12106">
          <cell r="A12106" t="str">
            <v/>
          </cell>
        </row>
        <row r="12107">
          <cell r="A12107" t="str">
            <v/>
          </cell>
        </row>
        <row r="12108">
          <cell r="A12108" t="str">
            <v/>
          </cell>
        </row>
        <row r="12109">
          <cell r="A12109" t="str">
            <v/>
          </cell>
        </row>
        <row r="12110">
          <cell r="A12110" t="str">
            <v/>
          </cell>
        </row>
        <row r="12111">
          <cell r="A12111" t="str">
            <v/>
          </cell>
        </row>
        <row r="12112">
          <cell r="A12112" t="str">
            <v/>
          </cell>
        </row>
        <row r="12113">
          <cell r="A12113" t="str">
            <v/>
          </cell>
        </row>
        <row r="12114">
          <cell r="A12114" t="str">
            <v/>
          </cell>
        </row>
        <row r="12115">
          <cell r="A12115" t="str">
            <v/>
          </cell>
        </row>
        <row r="12116">
          <cell r="A12116" t="str">
            <v/>
          </cell>
        </row>
        <row r="12117">
          <cell r="A12117" t="str">
            <v/>
          </cell>
        </row>
        <row r="12118">
          <cell r="A12118" t="str">
            <v/>
          </cell>
        </row>
        <row r="12119">
          <cell r="A12119" t="str">
            <v/>
          </cell>
        </row>
        <row r="12120">
          <cell r="A12120" t="str">
            <v/>
          </cell>
        </row>
        <row r="12121">
          <cell r="A12121" t="str">
            <v/>
          </cell>
        </row>
        <row r="12122">
          <cell r="A12122" t="str">
            <v/>
          </cell>
        </row>
        <row r="12123">
          <cell r="A12123" t="str">
            <v/>
          </cell>
        </row>
        <row r="12124">
          <cell r="A12124" t="str">
            <v/>
          </cell>
        </row>
        <row r="12125">
          <cell r="A12125" t="str">
            <v/>
          </cell>
        </row>
        <row r="12126">
          <cell r="A12126" t="str">
            <v/>
          </cell>
        </row>
        <row r="12127">
          <cell r="A12127" t="str">
            <v/>
          </cell>
        </row>
        <row r="12128">
          <cell r="A12128" t="str">
            <v/>
          </cell>
        </row>
        <row r="12129">
          <cell r="A12129" t="str">
            <v/>
          </cell>
        </row>
        <row r="12130">
          <cell r="A12130" t="str">
            <v/>
          </cell>
        </row>
        <row r="12131">
          <cell r="A12131" t="str">
            <v/>
          </cell>
        </row>
        <row r="12132">
          <cell r="A12132" t="str">
            <v/>
          </cell>
        </row>
        <row r="12133">
          <cell r="A12133" t="str">
            <v/>
          </cell>
        </row>
        <row r="12134">
          <cell r="A12134" t="str">
            <v/>
          </cell>
        </row>
        <row r="12135">
          <cell r="A12135" t="str">
            <v/>
          </cell>
        </row>
        <row r="12136">
          <cell r="A12136" t="str">
            <v/>
          </cell>
        </row>
        <row r="12137">
          <cell r="A12137" t="str">
            <v/>
          </cell>
        </row>
        <row r="12138">
          <cell r="A12138" t="str">
            <v/>
          </cell>
        </row>
        <row r="12139">
          <cell r="A12139" t="str">
            <v/>
          </cell>
        </row>
        <row r="12140">
          <cell r="A12140" t="str">
            <v/>
          </cell>
        </row>
        <row r="12141">
          <cell r="A12141" t="str">
            <v/>
          </cell>
        </row>
        <row r="12142">
          <cell r="A12142" t="str">
            <v/>
          </cell>
        </row>
        <row r="12143">
          <cell r="A12143" t="str">
            <v/>
          </cell>
        </row>
        <row r="12144">
          <cell r="A12144" t="str">
            <v/>
          </cell>
        </row>
        <row r="12145">
          <cell r="A12145" t="str">
            <v/>
          </cell>
        </row>
        <row r="12146">
          <cell r="A12146" t="str">
            <v/>
          </cell>
        </row>
        <row r="12147">
          <cell r="A12147" t="str">
            <v/>
          </cell>
        </row>
        <row r="12148">
          <cell r="A12148" t="str">
            <v/>
          </cell>
        </row>
        <row r="12149">
          <cell r="A12149" t="str">
            <v/>
          </cell>
        </row>
        <row r="12150">
          <cell r="A12150" t="str">
            <v/>
          </cell>
        </row>
        <row r="12151">
          <cell r="A12151" t="str">
            <v/>
          </cell>
        </row>
        <row r="12152">
          <cell r="A12152" t="str">
            <v/>
          </cell>
        </row>
        <row r="12153">
          <cell r="A12153" t="str">
            <v/>
          </cell>
        </row>
        <row r="12154">
          <cell r="A12154" t="str">
            <v/>
          </cell>
        </row>
        <row r="12155">
          <cell r="A12155" t="str">
            <v/>
          </cell>
        </row>
        <row r="12156">
          <cell r="A12156" t="str">
            <v/>
          </cell>
        </row>
        <row r="12157">
          <cell r="A12157" t="str">
            <v/>
          </cell>
        </row>
        <row r="12158">
          <cell r="A12158" t="str">
            <v/>
          </cell>
        </row>
        <row r="12159">
          <cell r="A12159" t="str">
            <v/>
          </cell>
        </row>
        <row r="12160">
          <cell r="A12160" t="str">
            <v/>
          </cell>
        </row>
        <row r="12161">
          <cell r="A12161" t="str">
            <v/>
          </cell>
        </row>
        <row r="12162">
          <cell r="A12162" t="str">
            <v/>
          </cell>
        </row>
        <row r="12163">
          <cell r="A12163" t="str">
            <v/>
          </cell>
        </row>
        <row r="12164">
          <cell r="A12164" t="str">
            <v/>
          </cell>
        </row>
        <row r="12165">
          <cell r="A12165" t="str">
            <v/>
          </cell>
        </row>
        <row r="12166">
          <cell r="A12166" t="str">
            <v/>
          </cell>
        </row>
        <row r="12167">
          <cell r="A12167" t="str">
            <v/>
          </cell>
        </row>
        <row r="12168">
          <cell r="A12168" t="str">
            <v/>
          </cell>
        </row>
        <row r="12169">
          <cell r="A12169" t="str">
            <v/>
          </cell>
        </row>
        <row r="12170">
          <cell r="A12170" t="str">
            <v/>
          </cell>
        </row>
        <row r="12171">
          <cell r="A12171" t="str">
            <v/>
          </cell>
        </row>
        <row r="12172">
          <cell r="A12172" t="str">
            <v/>
          </cell>
        </row>
        <row r="12173">
          <cell r="A12173" t="str">
            <v/>
          </cell>
        </row>
        <row r="12174">
          <cell r="A12174" t="str">
            <v/>
          </cell>
        </row>
        <row r="12175">
          <cell r="A12175" t="str">
            <v/>
          </cell>
        </row>
        <row r="12176">
          <cell r="A12176" t="str">
            <v/>
          </cell>
        </row>
        <row r="12177">
          <cell r="A12177" t="str">
            <v/>
          </cell>
        </row>
        <row r="12178">
          <cell r="A12178" t="str">
            <v/>
          </cell>
        </row>
        <row r="12179">
          <cell r="A12179" t="str">
            <v/>
          </cell>
        </row>
        <row r="12180">
          <cell r="A12180" t="str">
            <v/>
          </cell>
        </row>
        <row r="12181">
          <cell r="A12181" t="str">
            <v/>
          </cell>
        </row>
        <row r="12182">
          <cell r="A12182" t="str">
            <v/>
          </cell>
        </row>
        <row r="12183">
          <cell r="A12183" t="str">
            <v/>
          </cell>
        </row>
        <row r="12184">
          <cell r="A12184" t="str">
            <v/>
          </cell>
        </row>
        <row r="12185">
          <cell r="A12185" t="str">
            <v/>
          </cell>
        </row>
        <row r="12186">
          <cell r="A12186" t="str">
            <v/>
          </cell>
        </row>
        <row r="12187">
          <cell r="A12187" t="str">
            <v/>
          </cell>
        </row>
        <row r="12188">
          <cell r="A12188" t="str">
            <v/>
          </cell>
        </row>
        <row r="12189">
          <cell r="A12189" t="str">
            <v/>
          </cell>
        </row>
        <row r="12190">
          <cell r="A12190" t="str">
            <v/>
          </cell>
        </row>
        <row r="12191">
          <cell r="A12191" t="str">
            <v/>
          </cell>
        </row>
        <row r="12192">
          <cell r="A12192" t="str">
            <v/>
          </cell>
        </row>
        <row r="12193">
          <cell r="A12193" t="str">
            <v/>
          </cell>
        </row>
        <row r="12194">
          <cell r="A12194" t="str">
            <v/>
          </cell>
        </row>
        <row r="12195">
          <cell r="A12195" t="str">
            <v/>
          </cell>
        </row>
        <row r="12196">
          <cell r="A12196" t="str">
            <v/>
          </cell>
        </row>
        <row r="12197">
          <cell r="A12197" t="str">
            <v/>
          </cell>
        </row>
        <row r="12198">
          <cell r="A12198" t="str">
            <v/>
          </cell>
        </row>
        <row r="12199">
          <cell r="A12199" t="str">
            <v/>
          </cell>
        </row>
        <row r="12200">
          <cell r="A12200" t="str">
            <v/>
          </cell>
        </row>
        <row r="12201">
          <cell r="A12201" t="str">
            <v/>
          </cell>
        </row>
        <row r="12202">
          <cell r="A12202" t="str">
            <v/>
          </cell>
        </row>
        <row r="12203">
          <cell r="A12203" t="str">
            <v/>
          </cell>
        </row>
        <row r="12204">
          <cell r="A12204" t="str">
            <v/>
          </cell>
        </row>
        <row r="12205">
          <cell r="A12205" t="str">
            <v/>
          </cell>
        </row>
        <row r="12206">
          <cell r="A12206" t="str">
            <v/>
          </cell>
        </row>
        <row r="12207">
          <cell r="A12207" t="str">
            <v/>
          </cell>
        </row>
        <row r="12208">
          <cell r="A12208" t="str">
            <v/>
          </cell>
        </row>
        <row r="12209">
          <cell r="A12209" t="str">
            <v/>
          </cell>
        </row>
        <row r="12210">
          <cell r="A12210" t="str">
            <v/>
          </cell>
        </row>
        <row r="12211">
          <cell r="A12211" t="str">
            <v/>
          </cell>
        </row>
        <row r="12212">
          <cell r="A12212" t="str">
            <v/>
          </cell>
        </row>
        <row r="12213">
          <cell r="A12213" t="str">
            <v/>
          </cell>
        </row>
        <row r="12214">
          <cell r="A12214" t="str">
            <v/>
          </cell>
        </row>
        <row r="12215">
          <cell r="A12215" t="str">
            <v/>
          </cell>
        </row>
        <row r="12216">
          <cell r="A12216" t="str">
            <v/>
          </cell>
        </row>
        <row r="12217">
          <cell r="A12217" t="str">
            <v/>
          </cell>
        </row>
        <row r="12218">
          <cell r="A12218" t="str">
            <v/>
          </cell>
        </row>
        <row r="12219">
          <cell r="A12219" t="str">
            <v/>
          </cell>
        </row>
        <row r="12220">
          <cell r="A12220" t="str">
            <v/>
          </cell>
        </row>
        <row r="12221">
          <cell r="A12221" t="str">
            <v/>
          </cell>
        </row>
        <row r="12222">
          <cell r="A12222" t="str">
            <v/>
          </cell>
        </row>
        <row r="12223">
          <cell r="A12223" t="str">
            <v/>
          </cell>
        </row>
        <row r="12224">
          <cell r="A12224" t="str">
            <v/>
          </cell>
        </row>
        <row r="12225">
          <cell r="A12225" t="str">
            <v/>
          </cell>
        </row>
        <row r="12226">
          <cell r="A12226" t="str">
            <v/>
          </cell>
        </row>
        <row r="12227">
          <cell r="A12227" t="str">
            <v/>
          </cell>
        </row>
        <row r="12228">
          <cell r="A12228" t="str">
            <v/>
          </cell>
        </row>
        <row r="12229">
          <cell r="A12229" t="str">
            <v/>
          </cell>
        </row>
        <row r="12230">
          <cell r="A12230" t="str">
            <v/>
          </cell>
        </row>
        <row r="12231">
          <cell r="A12231" t="str">
            <v/>
          </cell>
        </row>
        <row r="12232">
          <cell r="A12232" t="str">
            <v/>
          </cell>
        </row>
        <row r="12233">
          <cell r="A12233" t="str">
            <v/>
          </cell>
        </row>
        <row r="12234">
          <cell r="A12234" t="str">
            <v/>
          </cell>
        </row>
        <row r="12235">
          <cell r="A12235" t="str">
            <v/>
          </cell>
        </row>
        <row r="12236">
          <cell r="A12236" t="str">
            <v/>
          </cell>
        </row>
        <row r="12237">
          <cell r="A12237" t="str">
            <v/>
          </cell>
        </row>
        <row r="12238">
          <cell r="A12238" t="str">
            <v/>
          </cell>
        </row>
        <row r="12239">
          <cell r="A12239" t="str">
            <v/>
          </cell>
        </row>
        <row r="12240">
          <cell r="A12240" t="str">
            <v/>
          </cell>
        </row>
        <row r="12241">
          <cell r="A12241" t="str">
            <v/>
          </cell>
        </row>
        <row r="12242">
          <cell r="A12242" t="str">
            <v/>
          </cell>
        </row>
        <row r="12243">
          <cell r="A12243" t="str">
            <v/>
          </cell>
        </row>
        <row r="12244">
          <cell r="A12244" t="str">
            <v/>
          </cell>
        </row>
        <row r="12245">
          <cell r="A12245" t="str">
            <v/>
          </cell>
        </row>
        <row r="12246">
          <cell r="A12246" t="str">
            <v/>
          </cell>
        </row>
        <row r="12247">
          <cell r="A12247" t="str">
            <v/>
          </cell>
        </row>
        <row r="12248">
          <cell r="A12248" t="str">
            <v/>
          </cell>
        </row>
        <row r="12249">
          <cell r="A12249" t="str">
            <v/>
          </cell>
        </row>
        <row r="12250">
          <cell r="A12250" t="str">
            <v/>
          </cell>
        </row>
        <row r="12251">
          <cell r="A12251" t="str">
            <v/>
          </cell>
        </row>
        <row r="12252">
          <cell r="A12252" t="str">
            <v/>
          </cell>
        </row>
        <row r="12253">
          <cell r="A12253" t="str">
            <v/>
          </cell>
        </row>
        <row r="12254">
          <cell r="A12254" t="str">
            <v/>
          </cell>
        </row>
        <row r="12255">
          <cell r="A12255" t="str">
            <v/>
          </cell>
        </row>
        <row r="12256">
          <cell r="A12256" t="str">
            <v/>
          </cell>
        </row>
        <row r="12257">
          <cell r="A12257" t="str">
            <v/>
          </cell>
        </row>
        <row r="12258">
          <cell r="A12258" t="str">
            <v/>
          </cell>
        </row>
        <row r="12259">
          <cell r="A12259" t="str">
            <v/>
          </cell>
        </row>
        <row r="12260">
          <cell r="A12260" t="str">
            <v/>
          </cell>
        </row>
        <row r="12261">
          <cell r="A12261" t="str">
            <v/>
          </cell>
        </row>
        <row r="12262">
          <cell r="A12262" t="str">
            <v/>
          </cell>
        </row>
        <row r="12263">
          <cell r="A12263" t="str">
            <v/>
          </cell>
        </row>
        <row r="12264">
          <cell r="A12264" t="str">
            <v/>
          </cell>
        </row>
        <row r="12265">
          <cell r="A12265" t="str">
            <v/>
          </cell>
        </row>
        <row r="12266">
          <cell r="A12266" t="str">
            <v/>
          </cell>
        </row>
        <row r="12267">
          <cell r="A12267" t="str">
            <v/>
          </cell>
        </row>
        <row r="12268">
          <cell r="A12268" t="str">
            <v/>
          </cell>
        </row>
        <row r="12269">
          <cell r="A12269" t="str">
            <v/>
          </cell>
        </row>
        <row r="12270">
          <cell r="A12270" t="str">
            <v/>
          </cell>
        </row>
        <row r="12271">
          <cell r="A12271" t="str">
            <v/>
          </cell>
        </row>
        <row r="12272">
          <cell r="A12272" t="str">
            <v/>
          </cell>
        </row>
        <row r="12273">
          <cell r="A12273" t="str">
            <v/>
          </cell>
        </row>
        <row r="12274">
          <cell r="A12274" t="str">
            <v/>
          </cell>
        </row>
        <row r="12275">
          <cell r="A12275" t="str">
            <v/>
          </cell>
        </row>
        <row r="12276">
          <cell r="A12276" t="str">
            <v/>
          </cell>
        </row>
        <row r="12277">
          <cell r="A12277" t="str">
            <v/>
          </cell>
        </row>
        <row r="12278">
          <cell r="A12278" t="str">
            <v/>
          </cell>
        </row>
        <row r="12279">
          <cell r="A12279" t="str">
            <v/>
          </cell>
        </row>
        <row r="12280">
          <cell r="A12280" t="str">
            <v/>
          </cell>
        </row>
        <row r="12281">
          <cell r="A12281" t="str">
            <v/>
          </cell>
        </row>
        <row r="12282">
          <cell r="A12282" t="str">
            <v/>
          </cell>
        </row>
        <row r="12283">
          <cell r="A12283" t="str">
            <v/>
          </cell>
        </row>
        <row r="12284">
          <cell r="A12284" t="str">
            <v/>
          </cell>
        </row>
        <row r="12285">
          <cell r="A12285" t="str">
            <v/>
          </cell>
        </row>
        <row r="12286">
          <cell r="A12286" t="str">
            <v/>
          </cell>
        </row>
        <row r="12287">
          <cell r="A12287" t="str">
            <v/>
          </cell>
        </row>
        <row r="12288">
          <cell r="A12288" t="str">
            <v/>
          </cell>
        </row>
        <row r="12289">
          <cell r="A12289" t="str">
            <v/>
          </cell>
        </row>
        <row r="12290">
          <cell r="A12290" t="str">
            <v/>
          </cell>
        </row>
        <row r="12291">
          <cell r="A12291" t="str">
            <v/>
          </cell>
        </row>
        <row r="12292">
          <cell r="A12292" t="str">
            <v/>
          </cell>
        </row>
        <row r="12293">
          <cell r="A12293" t="str">
            <v/>
          </cell>
        </row>
        <row r="12294">
          <cell r="A12294" t="str">
            <v/>
          </cell>
        </row>
        <row r="12295">
          <cell r="A12295" t="str">
            <v/>
          </cell>
        </row>
        <row r="12296">
          <cell r="A12296" t="str">
            <v/>
          </cell>
        </row>
        <row r="12297">
          <cell r="A12297" t="str">
            <v/>
          </cell>
        </row>
        <row r="12298">
          <cell r="A12298" t="str">
            <v/>
          </cell>
        </row>
        <row r="12299">
          <cell r="A12299" t="str">
            <v/>
          </cell>
        </row>
        <row r="12300">
          <cell r="A12300" t="str">
            <v/>
          </cell>
        </row>
        <row r="12301">
          <cell r="A12301" t="str">
            <v/>
          </cell>
        </row>
        <row r="12302">
          <cell r="A12302" t="str">
            <v/>
          </cell>
        </row>
        <row r="12303">
          <cell r="A12303" t="str">
            <v/>
          </cell>
        </row>
        <row r="12304">
          <cell r="A12304" t="str">
            <v/>
          </cell>
        </row>
        <row r="12305">
          <cell r="A12305" t="str">
            <v/>
          </cell>
        </row>
        <row r="12306">
          <cell r="A12306" t="str">
            <v/>
          </cell>
        </row>
        <row r="12307">
          <cell r="A12307" t="str">
            <v/>
          </cell>
        </row>
        <row r="12308">
          <cell r="A12308" t="str">
            <v/>
          </cell>
        </row>
        <row r="12309">
          <cell r="A12309" t="str">
            <v/>
          </cell>
        </row>
        <row r="12310">
          <cell r="A12310" t="str">
            <v/>
          </cell>
        </row>
        <row r="12311">
          <cell r="A12311" t="str">
            <v/>
          </cell>
        </row>
        <row r="12312">
          <cell r="A12312" t="str">
            <v/>
          </cell>
        </row>
        <row r="12313">
          <cell r="A12313" t="str">
            <v/>
          </cell>
        </row>
        <row r="12314">
          <cell r="A12314" t="str">
            <v/>
          </cell>
        </row>
        <row r="12315">
          <cell r="A12315" t="str">
            <v/>
          </cell>
        </row>
        <row r="12316">
          <cell r="A12316" t="str">
            <v/>
          </cell>
        </row>
        <row r="12317">
          <cell r="A12317" t="str">
            <v/>
          </cell>
        </row>
        <row r="12318">
          <cell r="A12318" t="str">
            <v/>
          </cell>
        </row>
        <row r="12319">
          <cell r="A12319" t="str">
            <v/>
          </cell>
        </row>
        <row r="12320">
          <cell r="A12320" t="str">
            <v/>
          </cell>
        </row>
        <row r="12321">
          <cell r="A12321" t="str">
            <v/>
          </cell>
        </row>
        <row r="12322">
          <cell r="A12322" t="str">
            <v/>
          </cell>
        </row>
        <row r="12323">
          <cell r="A12323" t="str">
            <v/>
          </cell>
        </row>
        <row r="12324">
          <cell r="A12324" t="str">
            <v/>
          </cell>
        </row>
        <row r="12325">
          <cell r="A12325" t="str">
            <v/>
          </cell>
        </row>
        <row r="12326">
          <cell r="A12326" t="str">
            <v/>
          </cell>
        </row>
        <row r="12327">
          <cell r="A12327" t="str">
            <v/>
          </cell>
        </row>
        <row r="12328">
          <cell r="A12328" t="str">
            <v/>
          </cell>
        </row>
        <row r="12329">
          <cell r="A12329" t="str">
            <v/>
          </cell>
        </row>
        <row r="12330">
          <cell r="A12330" t="str">
            <v/>
          </cell>
        </row>
        <row r="12331">
          <cell r="A12331" t="str">
            <v/>
          </cell>
        </row>
        <row r="12332">
          <cell r="A12332" t="str">
            <v/>
          </cell>
        </row>
        <row r="12333">
          <cell r="A12333" t="str">
            <v/>
          </cell>
        </row>
        <row r="12334">
          <cell r="A12334" t="str">
            <v/>
          </cell>
        </row>
        <row r="12335">
          <cell r="A12335" t="str">
            <v/>
          </cell>
        </row>
        <row r="12336">
          <cell r="A12336" t="str">
            <v/>
          </cell>
        </row>
        <row r="12337">
          <cell r="A12337" t="str">
            <v/>
          </cell>
        </row>
        <row r="12338">
          <cell r="A12338" t="str">
            <v/>
          </cell>
        </row>
        <row r="12339">
          <cell r="A12339" t="str">
            <v/>
          </cell>
        </row>
        <row r="12340">
          <cell r="A12340" t="str">
            <v/>
          </cell>
        </row>
        <row r="12341">
          <cell r="A12341" t="str">
            <v/>
          </cell>
        </row>
        <row r="12342">
          <cell r="A12342" t="str">
            <v/>
          </cell>
        </row>
        <row r="12343">
          <cell r="A12343" t="str">
            <v/>
          </cell>
        </row>
        <row r="12344">
          <cell r="A12344" t="str">
            <v/>
          </cell>
        </row>
        <row r="12345">
          <cell r="A12345" t="str">
            <v/>
          </cell>
        </row>
        <row r="12346">
          <cell r="A12346" t="str">
            <v/>
          </cell>
        </row>
        <row r="12347">
          <cell r="A12347" t="str">
            <v/>
          </cell>
        </row>
        <row r="12348">
          <cell r="A12348" t="str">
            <v/>
          </cell>
        </row>
        <row r="12349">
          <cell r="A12349" t="str">
            <v/>
          </cell>
        </row>
        <row r="12350">
          <cell r="A12350" t="str">
            <v/>
          </cell>
        </row>
        <row r="12351">
          <cell r="A12351" t="str">
            <v/>
          </cell>
        </row>
        <row r="12352">
          <cell r="A12352" t="str">
            <v/>
          </cell>
        </row>
        <row r="12353">
          <cell r="A12353" t="str">
            <v/>
          </cell>
        </row>
        <row r="12354">
          <cell r="A12354" t="str">
            <v/>
          </cell>
        </row>
        <row r="12355">
          <cell r="A12355" t="str">
            <v/>
          </cell>
        </row>
        <row r="12356">
          <cell r="A12356" t="str">
            <v/>
          </cell>
        </row>
        <row r="12357">
          <cell r="A12357" t="str">
            <v/>
          </cell>
        </row>
        <row r="12358">
          <cell r="A12358" t="str">
            <v/>
          </cell>
        </row>
        <row r="12359">
          <cell r="A12359" t="str">
            <v/>
          </cell>
        </row>
        <row r="12360">
          <cell r="A12360" t="str">
            <v/>
          </cell>
        </row>
        <row r="12361">
          <cell r="A12361" t="str">
            <v/>
          </cell>
        </row>
        <row r="12362">
          <cell r="A12362" t="str">
            <v/>
          </cell>
        </row>
        <row r="12363">
          <cell r="A12363" t="str">
            <v/>
          </cell>
        </row>
        <row r="12364">
          <cell r="A12364" t="str">
            <v/>
          </cell>
        </row>
        <row r="12365">
          <cell r="A12365" t="str">
            <v/>
          </cell>
        </row>
        <row r="12366">
          <cell r="A12366" t="str">
            <v/>
          </cell>
        </row>
        <row r="12367">
          <cell r="A12367" t="str">
            <v/>
          </cell>
        </row>
        <row r="12368">
          <cell r="A12368" t="str">
            <v/>
          </cell>
        </row>
        <row r="12369">
          <cell r="A12369" t="str">
            <v/>
          </cell>
        </row>
        <row r="12370">
          <cell r="A12370" t="str">
            <v/>
          </cell>
        </row>
        <row r="12371">
          <cell r="A12371" t="str">
            <v/>
          </cell>
        </row>
        <row r="12372">
          <cell r="A12372" t="str">
            <v/>
          </cell>
        </row>
        <row r="12373">
          <cell r="A12373" t="str">
            <v/>
          </cell>
        </row>
        <row r="12374">
          <cell r="A12374" t="str">
            <v/>
          </cell>
        </row>
        <row r="12375">
          <cell r="A12375" t="str">
            <v/>
          </cell>
        </row>
        <row r="12376">
          <cell r="A12376" t="str">
            <v/>
          </cell>
        </row>
        <row r="12377">
          <cell r="A12377" t="str">
            <v/>
          </cell>
        </row>
        <row r="12378">
          <cell r="A12378" t="str">
            <v/>
          </cell>
        </row>
        <row r="12379">
          <cell r="A12379" t="str">
            <v/>
          </cell>
        </row>
        <row r="12380">
          <cell r="A12380" t="str">
            <v/>
          </cell>
        </row>
        <row r="12381">
          <cell r="A12381" t="str">
            <v/>
          </cell>
        </row>
        <row r="12382">
          <cell r="A12382" t="str">
            <v/>
          </cell>
        </row>
        <row r="12383">
          <cell r="A12383" t="str">
            <v/>
          </cell>
        </row>
        <row r="12384">
          <cell r="A12384" t="str">
            <v/>
          </cell>
        </row>
        <row r="12385">
          <cell r="A12385" t="str">
            <v/>
          </cell>
        </row>
        <row r="12386">
          <cell r="A12386" t="str">
            <v/>
          </cell>
        </row>
        <row r="12387">
          <cell r="A12387" t="str">
            <v/>
          </cell>
        </row>
        <row r="12388">
          <cell r="A12388" t="str">
            <v/>
          </cell>
        </row>
        <row r="12389">
          <cell r="A12389" t="str">
            <v/>
          </cell>
        </row>
        <row r="12390">
          <cell r="A12390" t="str">
            <v/>
          </cell>
        </row>
        <row r="12391">
          <cell r="A12391" t="str">
            <v/>
          </cell>
        </row>
        <row r="12392">
          <cell r="A12392" t="str">
            <v/>
          </cell>
        </row>
        <row r="12393">
          <cell r="A12393" t="str">
            <v/>
          </cell>
        </row>
        <row r="12394">
          <cell r="A12394" t="str">
            <v/>
          </cell>
        </row>
        <row r="12395">
          <cell r="A12395" t="str">
            <v/>
          </cell>
        </row>
        <row r="12396">
          <cell r="A12396" t="str">
            <v/>
          </cell>
        </row>
        <row r="12397">
          <cell r="A12397" t="str">
            <v/>
          </cell>
        </row>
        <row r="12398">
          <cell r="A12398" t="str">
            <v/>
          </cell>
        </row>
        <row r="12399">
          <cell r="A12399" t="str">
            <v/>
          </cell>
        </row>
        <row r="12400">
          <cell r="A12400" t="str">
            <v/>
          </cell>
        </row>
        <row r="12401">
          <cell r="A12401" t="str">
            <v/>
          </cell>
        </row>
        <row r="12402">
          <cell r="A12402" t="str">
            <v/>
          </cell>
        </row>
        <row r="12403">
          <cell r="A12403" t="str">
            <v/>
          </cell>
        </row>
        <row r="12404">
          <cell r="A12404" t="str">
            <v/>
          </cell>
        </row>
        <row r="12405">
          <cell r="A12405" t="str">
            <v/>
          </cell>
        </row>
        <row r="12406">
          <cell r="A12406" t="str">
            <v/>
          </cell>
        </row>
        <row r="12407">
          <cell r="A12407" t="str">
            <v/>
          </cell>
        </row>
        <row r="12408">
          <cell r="A12408" t="str">
            <v/>
          </cell>
        </row>
        <row r="12409">
          <cell r="A12409" t="str">
            <v/>
          </cell>
        </row>
        <row r="12410">
          <cell r="A12410" t="str">
            <v/>
          </cell>
        </row>
        <row r="12411">
          <cell r="A12411" t="str">
            <v/>
          </cell>
        </row>
        <row r="12412">
          <cell r="A12412" t="str">
            <v/>
          </cell>
        </row>
        <row r="12413">
          <cell r="A12413" t="str">
            <v/>
          </cell>
        </row>
        <row r="12414">
          <cell r="A12414" t="str">
            <v/>
          </cell>
        </row>
        <row r="12415">
          <cell r="A12415" t="str">
            <v/>
          </cell>
        </row>
        <row r="12416">
          <cell r="A12416" t="str">
            <v/>
          </cell>
        </row>
        <row r="12417">
          <cell r="A12417" t="str">
            <v/>
          </cell>
        </row>
        <row r="12418">
          <cell r="A12418" t="str">
            <v/>
          </cell>
        </row>
        <row r="12419">
          <cell r="A12419" t="str">
            <v/>
          </cell>
        </row>
        <row r="12420">
          <cell r="A12420" t="str">
            <v/>
          </cell>
        </row>
        <row r="12421">
          <cell r="A12421" t="str">
            <v/>
          </cell>
        </row>
        <row r="12422">
          <cell r="A12422" t="str">
            <v/>
          </cell>
        </row>
        <row r="12423">
          <cell r="A12423" t="str">
            <v/>
          </cell>
        </row>
        <row r="12424">
          <cell r="A12424" t="str">
            <v/>
          </cell>
        </row>
        <row r="12425">
          <cell r="A12425" t="str">
            <v/>
          </cell>
        </row>
        <row r="12426">
          <cell r="A12426" t="str">
            <v/>
          </cell>
        </row>
        <row r="12427">
          <cell r="A12427" t="str">
            <v/>
          </cell>
        </row>
        <row r="12428">
          <cell r="A12428" t="str">
            <v/>
          </cell>
        </row>
        <row r="12429">
          <cell r="A12429" t="str">
            <v/>
          </cell>
        </row>
        <row r="12430">
          <cell r="A12430" t="str">
            <v/>
          </cell>
        </row>
        <row r="12431">
          <cell r="A12431" t="str">
            <v/>
          </cell>
        </row>
        <row r="12432">
          <cell r="A12432" t="str">
            <v/>
          </cell>
        </row>
        <row r="12433">
          <cell r="A12433" t="str">
            <v/>
          </cell>
        </row>
        <row r="12434">
          <cell r="A12434" t="str">
            <v/>
          </cell>
        </row>
        <row r="12435">
          <cell r="A12435" t="str">
            <v/>
          </cell>
        </row>
        <row r="12436">
          <cell r="A12436" t="str">
            <v/>
          </cell>
        </row>
        <row r="12437">
          <cell r="A12437" t="str">
            <v/>
          </cell>
        </row>
        <row r="12438">
          <cell r="A12438" t="str">
            <v/>
          </cell>
        </row>
        <row r="12439">
          <cell r="A12439" t="str">
            <v/>
          </cell>
        </row>
        <row r="12440">
          <cell r="A12440" t="str">
            <v/>
          </cell>
        </row>
        <row r="12441">
          <cell r="A12441" t="str">
            <v/>
          </cell>
        </row>
        <row r="12442">
          <cell r="A12442" t="str">
            <v/>
          </cell>
        </row>
        <row r="12443">
          <cell r="A12443" t="str">
            <v/>
          </cell>
        </row>
        <row r="12444">
          <cell r="A12444" t="str">
            <v/>
          </cell>
        </row>
        <row r="12445">
          <cell r="A12445" t="str">
            <v/>
          </cell>
        </row>
        <row r="12446">
          <cell r="A12446" t="str">
            <v/>
          </cell>
        </row>
        <row r="12447">
          <cell r="A12447" t="str">
            <v/>
          </cell>
        </row>
        <row r="12448">
          <cell r="A12448" t="str">
            <v/>
          </cell>
        </row>
        <row r="12449">
          <cell r="A12449" t="str">
            <v/>
          </cell>
        </row>
        <row r="12450">
          <cell r="A12450" t="str">
            <v/>
          </cell>
        </row>
        <row r="12451">
          <cell r="A12451" t="str">
            <v/>
          </cell>
        </row>
        <row r="12452">
          <cell r="A12452" t="str">
            <v/>
          </cell>
        </row>
        <row r="12453">
          <cell r="A12453" t="str">
            <v/>
          </cell>
        </row>
        <row r="12454">
          <cell r="A12454" t="str">
            <v/>
          </cell>
        </row>
        <row r="12455">
          <cell r="A12455" t="str">
            <v/>
          </cell>
        </row>
        <row r="12456">
          <cell r="A12456" t="str">
            <v/>
          </cell>
        </row>
        <row r="12457">
          <cell r="A12457" t="str">
            <v/>
          </cell>
        </row>
        <row r="12458">
          <cell r="A12458" t="str">
            <v/>
          </cell>
        </row>
        <row r="12459">
          <cell r="A12459" t="str">
            <v/>
          </cell>
        </row>
        <row r="12460">
          <cell r="A12460" t="str">
            <v/>
          </cell>
        </row>
        <row r="12461">
          <cell r="A12461" t="str">
            <v/>
          </cell>
        </row>
        <row r="12462">
          <cell r="A12462" t="str">
            <v/>
          </cell>
        </row>
        <row r="12463">
          <cell r="A12463" t="str">
            <v/>
          </cell>
        </row>
        <row r="12464">
          <cell r="A12464" t="str">
            <v/>
          </cell>
        </row>
        <row r="12465">
          <cell r="A12465" t="str">
            <v/>
          </cell>
        </row>
        <row r="12466">
          <cell r="A12466" t="str">
            <v/>
          </cell>
        </row>
        <row r="12467">
          <cell r="A12467" t="str">
            <v/>
          </cell>
        </row>
        <row r="12468">
          <cell r="A12468" t="str">
            <v/>
          </cell>
        </row>
        <row r="12469">
          <cell r="A12469" t="str">
            <v/>
          </cell>
        </row>
        <row r="12470">
          <cell r="A12470" t="str">
            <v/>
          </cell>
        </row>
        <row r="12471">
          <cell r="A12471" t="str">
            <v/>
          </cell>
        </row>
        <row r="12472">
          <cell r="A12472" t="str">
            <v/>
          </cell>
        </row>
        <row r="12473">
          <cell r="A12473" t="str">
            <v/>
          </cell>
        </row>
        <row r="12474">
          <cell r="A12474" t="str">
            <v/>
          </cell>
        </row>
        <row r="12475">
          <cell r="A12475" t="str">
            <v/>
          </cell>
        </row>
        <row r="12476">
          <cell r="A12476" t="str">
            <v/>
          </cell>
        </row>
        <row r="12477">
          <cell r="A12477" t="str">
            <v/>
          </cell>
        </row>
        <row r="12478">
          <cell r="A12478" t="str">
            <v/>
          </cell>
        </row>
        <row r="12479">
          <cell r="A12479" t="str">
            <v/>
          </cell>
        </row>
        <row r="12480">
          <cell r="A12480" t="str">
            <v/>
          </cell>
        </row>
        <row r="12481">
          <cell r="A12481" t="str">
            <v/>
          </cell>
        </row>
        <row r="12482">
          <cell r="A12482" t="str">
            <v/>
          </cell>
        </row>
        <row r="12483">
          <cell r="A12483" t="str">
            <v/>
          </cell>
        </row>
        <row r="12484">
          <cell r="A12484" t="str">
            <v/>
          </cell>
        </row>
        <row r="12485">
          <cell r="A12485" t="str">
            <v/>
          </cell>
        </row>
        <row r="12486">
          <cell r="A12486" t="str">
            <v/>
          </cell>
        </row>
        <row r="12487">
          <cell r="A12487" t="str">
            <v/>
          </cell>
        </row>
        <row r="12488">
          <cell r="A12488" t="str">
            <v/>
          </cell>
        </row>
        <row r="12489">
          <cell r="A12489" t="str">
            <v/>
          </cell>
        </row>
        <row r="12490">
          <cell r="A12490" t="str">
            <v/>
          </cell>
        </row>
        <row r="12491">
          <cell r="A12491" t="str">
            <v/>
          </cell>
        </row>
        <row r="12492">
          <cell r="A12492" t="str">
            <v/>
          </cell>
        </row>
        <row r="12493">
          <cell r="A12493" t="str">
            <v/>
          </cell>
        </row>
        <row r="12494">
          <cell r="A12494" t="str">
            <v/>
          </cell>
        </row>
        <row r="12495">
          <cell r="A12495" t="str">
            <v/>
          </cell>
        </row>
        <row r="12496">
          <cell r="A12496" t="str">
            <v/>
          </cell>
        </row>
        <row r="12497">
          <cell r="A12497" t="str">
            <v/>
          </cell>
        </row>
        <row r="12498">
          <cell r="A12498" t="str">
            <v/>
          </cell>
        </row>
        <row r="12499">
          <cell r="A12499" t="str">
            <v/>
          </cell>
        </row>
        <row r="12500">
          <cell r="A12500" t="str">
            <v/>
          </cell>
        </row>
        <row r="12501">
          <cell r="A12501" t="str">
            <v/>
          </cell>
        </row>
        <row r="12502">
          <cell r="A12502" t="str">
            <v/>
          </cell>
        </row>
        <row r="12503">
          <cell r="A12503" t="str">
            <v/>
          </cell>
        </row>
        <row r="12504">
          <cell r="A12504" t="str">
            <v/>
          </cell>
        </row>
        <row r="12505">
          <cell r="A12505" t="str">
            <v/>
          </cell>
        </row>
        <row r="12506">
          <cell r="A12506" t="str">
            <v/>
          </cell>
        </row>
        <row r="12507">
          <cell r="A12507" t="str">
            <v/>
          </cell>
        </row>
        <row r="12508">
          <cell r="A12508" t="str">
            <v/>
          </cell>
        </row>
        <row r="12509">
          <cell r="A12509" t="str">
            <v/>
          </cell>
        </row>
        <row r="12510">
          <cell r="A12510" t="str">
            <v/>
          </cell>
        </row>
        <row r="12511">
          <cell r="A12511" t="str">
            <v/>
          </cell>
        </row>
        <row r="12512">
          <cell r="A12512" t="str">
            <v/>
          </cell>
        </row>
        <row r="12513">
          <cell r="A12513" t="str">
            <v/>
          </cell>
        </row>
        <row r="12514">
          <cell r="A12514" t="str">
            <v/>
          </cell>
        </row>
        <row r="12515">
          <cell r="A12515" t="str">
            <v/>
          </cell>
        </row>
        <row r="12516">
          <cell r="A12516" t="str">
            <v/>
          </cell>
        </row>
        <row r="12517">
          <cell r="A12517" t="str">
            <v/>
          </cell>
        </row>
        <row r="12518">
          <cell r="A12518" t="str">
            <v/>
          </cell>
        </row>
        <row r="12519">
          <cell r="A12519" t="str">
            <v/>
          </cell>
        </row>
        <row r="12520">
          <cell r="A12520" t="str">
            <v/>
          </cell>
        </row>
        <row r="12521">
          <cell r="A12521" t="str">
            <v/>
          </cell>
        </row>
        <row r="12522">
          <cell r="A12522" t="str">
            <v/>
          </cell>
        </row>
        <row r="12523">
          <cell r="A12523" t="str">
            <v/>
          </cell>
        </row>
        <row r="12524">
          <cell r="A12524" t="str">
            <v/>
          </cell>
        </row>
        <row r="12525">
          <cell r="A12525" t="str">
            <v/>
          </cell>
        </row>
        <row r="12526">
          <cell r="A12526" t="str">
            <v/>
          </cell>
        </row>
        <row r="12527">
          <cell r="A12527" t="str">
            <v/>
          </cell>
        </row>
        <row r="12528">
          <cell r="A12528" t="str">
            <v/>
          </cell>
        </row>
        <row r="12529">
          <cell r="A12529" t="str">
            <v/>
          </cell>
        </row>
        <row r="12530">
          <cell r="A12530" t="str">
            <v/>
          </cell>
        </row>
        <row r="12531">
          <cell r="A12531" t="str">
            <v/>
          </cell>
        </row>
        <row r="12532">
          <cell r="A12532" t="str">
            <v/>
          </cell>
        </row>
        <row r="12533">
          <cell r="A12533" t="str">
            <v/>
          </cell>
        </row>
        <row r="12534">
          <cell r="A12534" t="str">
            <v/>
          </cell>
        </row>
        <row r="12535">
          <cell r="A12535" t="str">
            <v/>
          </cell>
        </row>
        <row r="12536">
          <cell r="A12536" t="str">
            <v/>
          </cell>
        </row>
        <row r="12537">
          <cell r="A12537" t="str">
            <v/>
          </cell>
        </row>
        <row r="12538">
          <cell r="A12538" t="str">
            <v/>
          </cell>
        </row>
        <row r="12539">
          <cell r="A12539" t="str">
            <v/>
          </cell>
        </row>
        <row r="12540">
          <cell r="A12540" t="str">
            <v/>
          </cell>
        </row>
        <row r="12541">
          <cell r="A12541" t="str">
            <v/>
          </cell>
        </row>
        <row r="12542">
          <cell r="A12542" t="str">
            <v/>
          </cell>
        </row>
        <row r="12543">
          <cell r="A12543" t="str">
            <v/>
          </cell>
        </row>
        <row r="12544">
          <cell r="A12544" t="str">
            <v/>
          </cell>
        </row>
        <row r="12545">
          <cell r="A12545" t="str">
            <v/>
          </cell>
        </row>
        <row r="12546">
          <cell r="A12546" t="str">
            <v/>
          </cell>
        </row>
        <row r="12547">
          <cell r="A12547" t="str">
            <v/>
          </cell>
        </row>
        <row r="12548">
          <cell r="A12548" t="str">
            <v/>
          </cell>
        </row>
        <row r="12549">
          <cell r="A12549" t="str">
            <v/>
          </cell>
        </row>
        <row r="12550">
          <cell r="A12550" t="str">
            <v/>
          </cell>
        </row>
        <row r="12551">
          <cell r="A12551" t="str">
            <v/>
          </cell>
        </row>
        <row r="12552">
          <cell r="A12552" t="str">
            <v/>
          </cell>
        </row>
        <row r="12553">
          <cell r="A12553" t="str">
            <v/>
          </cell>
        </row>
        <row r="12554">
          <cell r="A12554" t="str">
            <v/>
          </cell>
        </row>
        <row r="12555">
          <cell r="A12555" t="str">
            <v/>
          </cell>
        </row>
        <row r="12556">
          <cell r="A12556" t="str">
            <v/>
          </cell>
        </row>
        <row r="12557">
          <cell r="A12557" t="str">
            <v/>
          </cell>
        </row>
        <row r="12558">
          <cell r="A12558" t="str">
            <v/>
          </cell>
        </row>
        <row r="12559">
          <cell r="A12559" t="str">
            <v/>
          </cell>
        </row>
        <row r="12560">
          <cell r="A12560" t="str">
            <v/>
          </cell>
        </row>
        <row r="12561">
          <cell r="A12561" t="str">
            <v/>
          </cell>
        </row>
        <row r="12562">
          <cell r="A12562" t="str">
            <v/>
          </cell>
        </row>
        <row r="12563">
          <cell r="A12563" t="str">
            <v/>
          </cell>
        </row>
        <row r="12564">
          <cell r="A12564" t="str">
            <v/>
          </cell>
        </row>
        <row r="12565">
          <cell r="A12565" t="str">
            <v/>
          </cell>
        </row>
        <row r="12566">
          <cell r="A12566" t="str">
            <v/>
          </cell>
        </row>
        <row r="12567">
          <cell r="A12567" t="str">
            <v/>
          </cell>
        </row>
        <row r="12568">
          <cell r="A12568" t="str">
            <v/>
          </cell>
        </row>
        <row r="12569">
          <cell r="A12569" t="str">
            <v/>
          </cell>
        </row>
        <row r="12570">
          <cell r="A12570" t="str">
            <v/>
          </cell>
        </row>
        <row r="12571">
          <cell r="A12571" t="str">
            <v/>
          </cell>
        </row>
        <row r="12572">
          <cell r="A12572" t="str">
            <v/>
          </cell>
        </row>
        <row r="12573">
          <cell r="A12573" t="str">
            <v/>
          </cell>
        </row>
        <row r="12574">
          <cell r="A12574" t="str">
            <v/>
          </cell>
        </row>
        <row r="12575">
          <cell r="A12575" t="str">
            <v/>
          </cell>
        </row>
        <row r="12576">
          <cell r="A12576" t="str">
            <v/>
          </cell>
        </row>
        <row r="12577">
          <cell r="A12577" t="str">
            <v/>
          </cell>
        </row>
        <row r="12578">
          <cell r="A12578" t="str">
            <v/>
          </cell>
        </row>
        <row r="12579">
          <cell r="A12579" t="str">
            <v/>
          </cell>
        </row>
        <row r="12580">
          <cell r="A12580" t="str">
            <v/>
          </cell>
        </row>
        <row r="12581">
          <cell r="A12581" t="str">
            <v/>
          </cell>
        </row>
        <row r="12582">
          <cell r="A12582" t="str">
            <v/>
          </cell>
        </row>
        <row r="12583">
          <cell r="A12583" t="str">
            <v/>
          </cell>
        </row>
        <row r="12584">
          <cell r="A12584" t="str">
            <v/>
          </cell>
        </row>
        <row r="12585">
          <cell r="A12585" t="str">
            <v/>
          </cell>
        </row>
        <row r="12586">
          <cell r="A12586" t="str">
            <v/>
          </cell>
        </row>
        <row r="12587">
          <cell r="A12587" t="str">
            <v/>
          </cell>
        </row>
        <row r="12588">
          <cell r="A12588" t="str">
            <v/>
          </cell>
        </row>
        <row r="12589">
          <cell r="A12589" t="str">
            <v/>
          </cell>
        </row>
        <row r="12590">
          <cell r="A12590" t="str">
            <v/>
          </cell>
        </row>
        <row r="12591">
          <cell r="A12591" t="str">
            <v/>
          </cell>
        </row>
        <row r="12592">
          <cell r="A12592" t="str">
            <v/>
          </cell>
        </row>
        <row r="12593">
          <cell r="A12593" t="str">
            <v/>
          </cell>
        </row>
        <row r="12594">
          <cell r="A12594" t="str">
            <v/>
          </cell>
        </row>
        <row r="12595">
          <cell r="A12595" t="str">
            <v/>
          </cell>
        </row>
        <row r="12596">
          <cell r="A12596" t="str">
            <v/>
          </cell>
        </row>
        <row r="12597">
          <cell r="A12597" t="str">
            <v/>
          </cell>
        </row>
        <row r="12598">
          <cell r="A12598" t="str">
            <v/>
          </cell>
        </row>
        <row r="12599">
          <cell r="A12599" t="str">
            <v/>
          </cell>
        </row>
        <row r="12600">
          <cell r="A12600" t="str">
            <v/>
          </cell>
        </row>
        <row r="12601">
          <cell r="A12601" t="str">
            <v/>
          </cell>
        </row>
        <row r="12602">
          <cell r="A12602" t="str">
            <v/>
          </cell>
        </row>
        <row r="12603">
          <cell r="A12603" t="str">
            <v/>
          </cell>
        </row>
        <row r="12604">
          <cell r="A12604" t="str">
            <v/>
          </cell>
        </row>
        <row r="12605">
          <cell r="A12605" t="str">
            <v/>
          </cell>
        </row>
        <row r="12606">
          <cell r="A12606" t="str">
            <v/>
          </cell>
        </row>
        <row r="12607">
          <cell r="A12607" t="str">
            <v/>
          </cell>
        </row>
        <row r="12608">
          <cell r="A12608" t="str">
            <v/>
          </cell>
        </row>
        <row r="12609">
          <cell r="A12609" t="str">
            <v/>
          </cell>
        </row>
        <row r="12610">
          <cell r="A12610" t="str">
            <v/>
          </cell>
        </row>
        <row r="12611">
          <cell r="A12611" t="str">
            <v/>
          </cell>
        </row>
        <row r="12612">
          <cell r="A12612" t="str">
            <v/>
          </cell>
        </row>
        <row r="12613">
          <cell r="A12613" t="str">
            <v/>
          </cell>
        </row>
        <row r="12614">
          <cell r="A12614" t="str">
            <v/>
          </cell>
        </row>
        <row r="12615">
          <cell r="A12615" t="str">
            <v/>
          </cell>
        </row>
        <row r="12616">
          <cell r="A12616" t="str">
            <v/>
          </cell>
        </row>
        <row r="12617">
          <cell r="A12617" t="str">
            <v/>
          </cell>
        </row>
        <row r="12618">
          <cell r="A12618" t="str">
            <v/>
          </cell>
        </row>
        <row r="12619">
          <cell r="A12619" t="str">
            <v/>
          </cell>
        </row>
        <row r="12620">
          <cell r="A12620" t="str">
            <v/>
          </cell>
        </row>
        <row r="12621">
          <cell r="A12621" t="str">
            <v/>
          </cell>
        </row>
        <row r="12622">
          <cell r="A12622" t="str">
            <v/>
          </cell>
        </row>
        <row r="12623">
          <cell r="A12623" t="str">
            <v/>
          </cell>
        </row>
        <row r="12624">
          <cell r="A12624" t="str">
            <v/>
          </cell>
        </row>
        <row r="12625">
          <cell r="A12625" t="str">
            <v/>
          </cell>
        </row>
        <row r="12626">
          <cell r="A12626" t="str">
            <v/>
          </cell>
        </row>
        <row r="12627">
          <cell r="A12627" t="str">
            <v/>
          </cell>
        </row>
        <row r="12628">
          <cell r="A12628" t="str">
            <v/>
          </cell>
        </row>
        <row r="12629">
          <cell r="A12629" t="str">
            <v/>
          </cell>
        </row>
        <row r="12630">
          <cell r="A12630" t="str">
            <v/>
          </cell>
        </row>
        <row r="12631">
          <cell r="A12631" t="str">
            <v/>
          </cell>
        </row>
        <row r="12632">
          <cell r="A12632" t="str">
            <v/>
          </cell>
        </row>
        <row r="12633">
          <cell r="A12633" t="str">
            <v/>
          </cell>
        </row>
        <row r="12634">
          <cell r="A12634" t="str">
            <v/>
          </cell>
        </row>
        <row r="12635">
          <cell r="A12635" t="str">
            <v/>
          </cell>
        </row>
        <row r="12636">
          <cell r="A12636" t="str">
            <v/>
          </cell>
        </row>
        <row r="12637">
          <cell r="A12637" t="str">
            <v/>
          </cell>
        </row>
        <row r="12638">
          <cell r="A12638" t="str">
            <v/>
          </cell>
        </row>
        <row r="12639">
          <cell r="A12639" t="str">
            <v/>
          </cell>
        </row>
        <row r="12640">
          <cell r="A12640" t="str">
            <v/>
          </cell>
        </row>
        <row r="12641">
          <cell r="A12641" t="str">
            <v/>
          </cell>
        </row>
        <row r="12642">
          <cell r="A12642" t="str">
            <v/>
          </cell>
        </row>
        <row r="12643">
          <cell r="A12643" t="str">
            <v/>
          </cell>
        </row>
        <row r="12644">
          <cell r="A12644" t="str">
            <v/>
          </cell>
        </row>
        <row r="12645">
          <cell r="A12645" t="str">
            <v/>
          </cell>
        </row>
        <row r="12646">
          <cell r="A12646" t="str">
            <v/>
          </cell>
        </row>
        <row r="12647">
          <cell r="A12647" t="str">
            <v/>
          </cell>
        </row>
        <row r="12648">
          <cell r="A12648" t="str">
            <v/>
          </cell>
        </row>
        <row r="12649">
          <cell r="A12649" t="str">
            <v/>
          </cell>
        </row>
        <row r="12650">
          <cell r="A12650" t="str">
            <v/>
          </cell>
        </row>
        <row r="12651">
          <cell r="A12651" t="str">
            <v/>
          </cell>
        </row>
        <row r="12652">
          <cell r="A12652" t="str">
            <v/>
          </cell>
        </row>
        <row r="12653">
          <cell r="A12653" t="str">
            <v/>
          </cell>
        </row>
        <row r="12654">
          <cell r="A12654" t="str">
            <v/>
          </cell>
        </row>
        <row r="12655">
          <cell r="A12655" t="str">
            <v/>
          </cell>
        </row>
        <row r="12656">
          <cell r="A12656" t="str">
            <v/>
          </cell>
        </row>
        <row r="12657">
          <cell r="A12657" t="str">
            <v/>
          </cell>
        </row>
        <row r="12658">
          <cell r="A12658" t="str">
            <v/>
          </cell>
        </row>
        <row r="12659">
          <cell r="A12659" t="str">
            <v/>
          </cell>
        </row>
        <row r="12660">
          <cell r="A12660" t="str">
            <v/>
          </cell>
        </row>
        <row r="12661">
          <cell r="A12661" t="str">
            <v/>
          </cell>
        </row>
        <row r="12662">
          <cell r="A12662" t="str">
            <v/>
          </cell>
        </row>
        <row r="12663">
          <cell r="A12663" t="str">
            <v/>
          </cell>
        </row>
        <row r="12664">
          <cell r="A12664" t="str">
            <v/>
          </cell>
        </row>
        <row r="12665">
          <cell r="A12665" t="str">
            <v/>
          </cell>
        </row>
        <row r="12666">
          <cell r="A12666" t="str">
            <v/>
          </cell>
        </row>
        <row r="12667">
          <cell r="A12667" t="str">
            <v/>
          </cell>
        </row>
        <row r="12668">
          <cell r="A12668" t="str">
            <v/>
          </cell>
        </row>
        <row r="12669">
          <cell r="A12669" t="str">
            <v/>
          </cell>
        </row>
        <row r="12670">
          <cell r="A12670" t="str">
            <v/>
          </cell>
        </row>
        <row r="12671">
          <cell r="A12671" t="str">
            <v/>
          </cell>
        </row>
        <row r="12672">
          <cell r="A12672" t="str">
            <v/>
          </cell>
        </row>
        <row r="12673">
          <cell r="A12673" t="str">
            <v/>
          </cell>
        </row>
        <row r="12674">
          <cell r="A12674" t="str">
            <v/>
          </cell>
        </row>
        <row r="12675">
          <cell r="A12675" t="str">
            <v/>
          </cell>
        </row>
        <row r="12676">
          <cell r="A12676" t="str">
            <v/>
          </cell>
        </row>
        <row r="12677">
          <cell r="A12677" t="str">
            <v/>
          </cell>
        </row>
        <row r="12678">
          <cell r="A12678" t="str">
            <v/>
          </cell>
        </row>
        <row r="12679">
          <cell r="A12679" t="str">
            <v/>
          </cell>
        </row>
        <row r="12680">
          <cell r="A12680" t="str">
            <v/>
          </cell>
        </row>
        <row r="12681">
          <cell r="A12681" t="str">
            <v/>
          </cell>
        </row>
        <row r="12682">
          <cell r="A12682" t="str">
            <v/>
          </cell>
        </row>
        <row r="12683">
          <cell r="A12683" t="str">
            <v/>
          </cell>
        </row>
        <row r="12684">
          <cell r="A12684" t="str">
            <v/>
          </cell>
        </row>
        <row r="12685">
          <cell r="A12685" t="str">
            <v/>
          </cell>
        </row>
        <row r="12686">
          <cell r="A12686" t="str">
            <v/>
          </cell>
        </row>
        <row r="12687">
          <cell r="A12687" t="str">
            <v/>
          </cell>
        </row>
        <row r="12688">
          <cell r="A12688" t="str">
            <v/>
          </cell>
        </row>
        <row r="12689">
          <cell r="A12689" t="str">
            <v/>
          </cell>
        </row>
        <row r="12690">
          <cell r="A12690" t="str">
            <v/>
          </cell>
        </row>
        <row r="12691">
          <cell r="A12691" t="str">
            <v/>
          </cell>
        </row>
        <row r="12692">
          <cell r="A12692" t="str">
            <v/>
          </cell>
        </row>
        <row r="12693">
          <cell r="A12693" t="str">
            <v/>
          </cell>
        </row>
        <row r="12694">
          <cell r="A12694" t="str">
            <v/>
          </cell>
        </row>
        <row r="12695">
          <cell r="A12695" t="str">
            <v/>
          </cell>
        </row>
        <row r="12696">
          <cell r="A12696" t="str">
            <v/>
          </cell>
        </row>
        <row r="12697">
          <cell r="A12697" t="str">
            <v/>
          </cell>
        </row>
        <row r="12698">
          <cell r="A12698" t="str">
            <v/>
          </cell>
        </row>
        <row r="12699">
          <cell r="A12699" t="str">
            <v/>
          </cell>
        </row>
        <row r="12700">
          <cell r="A12700" t="str">
            <v/>
          </cell>
        </row>
        <row r="12701">
          <cell r="A12701" t="str">
            <v/>
          </cell>
        </row>
        <row r="12702">
          <cell r="A12702" t="str">
            <v/>
          </cell>
        </row>
        <row r="12703">
          <cell r="A12703" t="str">
            <v/>
          </cell>
        </row>
        <row r="12704">
          <cell r="A12704" t="str">
            <v/>
          </cell>
        </row>
        <row r="12705">
          <cell r="A12705" t="str">
            <v/>
          </cell>
        </row>
        <row r="12706">
          <cell r="A12706" t="str">
            <v/>
          </cell>
        </row>
        <row r="12707">
          <cell r="A12707" t="str">
            <v/>
          </cell>
        </row>
        <row r="12708">
          <cell r="A12708" t="str">
            <v/>
          </cell>
        </row>
        <row r="12709">
          <cell r="A12709" t="str">
            <v/>
          </cell>
        </row>
        <row r="12710">
          <cell r="A12710" t="str">
            <v/>
          </cell>
        </row>
        <row r="12711">
          <cell r="A12711" t="str">
            <v/>
          </cell>
        </row>
        <row r="12712">
          <cell r="A12712" t="str">
            <v/>
          </cell>
        </row>
        <row r="12713">
          <cell r="A12713" t="str">
            <v/>
          </cell>
        </row>
        <row r="12714">
          <cell r="A12714" t="str">
            <v/>
          </cell>
        </row>
        <row r="12715">
          <cell r="A12715" t="str">
            <v/>
          </cell>
        </row>
        <row r="12716">
          <cell r="A12716" t="str">
            <v/>
          </cell>
        </row>
        <row r="12717">
          <cell r="A12717" t="str">
            <v/>
          </cell>
        </row>
        <row r="12718">
          <cell r="A12718" t="str">
            <v/>
          </cell>
        </row>
        <row r="12719">
          <cell r="A12719" t="str">
            <v/>
          </cell>
        </row>
        <row r="12720">
          <cell r="A12720" t="str">
            <v/>
          </cell>
        </row>
        <row r="12721">
          <cell r="A12721" t="str">
            <v/>
          </cell>
        </row>
        <row r="12722">
          <cell r="A12722" t="str">
            <v/>
          </cell>
        </row>
        <row r="12723">
          <cell r="A12723" t="str">
            <v/>
          </cell>
        </row>
        <row r="12724">
          <cell r="A12724" t="str">
            <v/>
          </cell>
        </row>
        <row r="12725">
          <cell r="A12725" t="str">
            <v/>
          </cell>
        </row>
        <row r="12726">
          <cell r="A12726" t="str">
            <v/>
          </cell>
        </row>
        <row r="12727">
          <cell r="A12727" t="str">
            <v/>
          </cell>
        </row>
        <row r="12728">
          <cell r="A12728" t="str">
            <v/>
          </cell>
        </row>
        <row r="12729">
          <cell r="A12729" t="str">
            <v/>
          </cell>
        </row>
        <row r="12730">
          <cell r="A12730" t="str">
            <v/>
          </cell>
        </row>
        <row r="12731">
          <cell r="A12731" t="str">
            <v/>
          </cell>
        </row>
        <row r="12732">
          <cell r="A12732" t="str">
            <v/>
          </cell>
        </row>
        <row r="12733">
          <cell r="A12733" t="str">
            <v/>
          </cell>
        </row>
        <row r="12734">
          <cell r="A12734" t="str">
            <v/>
          </cell>
        </row>
        <row r="12735">
          <cell r="A12735" t="str">
            <v/>
          </cell>
        </row>
        <row r="12736">
          <cell r="A12736" t="str">
            <v/>
          </cell>
        </row>
        <row r="12737">
          <cell r="A12737" t="str">
            <v/>
          </cell>
        </row>
        <row r="12738">
          <cell r="A12738" t="str">
            <v/>
          </cell>
        </row>
        <row r="12739">
          <cell r="A12739" t="str">
            <v/>
          </cell>
        </row>
        <row r="12740">
          <cell r="A12740" t="str">
            <v/>
          </cell>
        </row>
        <row r="12741">
          <cell r="A12741" t="str">
            <v/>
          </cell>
        </row>
        <row r="12742">
          <cell r="A12742" t="str">
            <v/>
          </cell>
        </row>
        <row r="12743">
          <cell r="A12743" t="str">
            <v/>
          </cell>
        </row>
        <row r="12744">
          <cell r="A12744" t="str">
            <v/>
          </cell>
        </row>
        <row r="12745">
          <cell r="A12745" t="str">
            <v/>
          </cell>
        </row>
        <row r="12746">
          <cell r="A12746" t="str">
            <v/>
          </cell>
        </row>
        <row r="12747">
          <cell r="A12747" t="str">
            <v/>
          </cell>
        </row>
        <row r="12748">
          <cell r="A12748" t="str">
            <v/>
          </cell>
        </row>
        <row r="12749">
          <cell r="A12749" t="str">
            <v/>
          </cell>
        </row>
        <row r="12750">
          <cell r="A12750" t="str">
            <v/>
          </cell>
        </row>
        <row r="12751">
          <cell r="A12751" t="str">
            <v/>
          </cell>
        </row>
        <row r="12752">
          <cell r="A12752" t="str">
            <v/>
          </cell>
        </row>
        <row r="12753">
          <cell r="A12753" t="str">
            <v/>
          </cell>
        </row>
        <row r="12754">
          <cell r="A12754" t="str">
            <v/>
          </cell>
        </row>
        <row r="12755">
          <cell r="A12755" t="str">
            <v/>
          </cell>
        </row>
        <row r="12756">
          <cell r="A12756" t="str">
            <v/>
          </cell>
        </row>
        <row r="12757">
          <cell r="A12757" t="str">
            <v/>
          </cell>
        </row>
        <row r="12758">
          <cell r="A12758" t="str">
            <v/>
          </cell>
        </row>
        <row r="12759">
          <cell r="A12759" t="str">
            <v/>
          </cell>
        </row>
        <row r="12760">
          <cell r="A12760" t="str">
            <v/>
          </cell>
        </row>
        <row r="12761">
          <cell r="A12761" t="str">
            <v/>
          </cell>
        </row>
        <row r="12762">
          <cell r="A12762" t="str">
            <v/>
          </cell>
        </row>
        <row r="12763">
          <cell r="A12763" t="str">
            <v/>
          </cell>
        </row>
        <row r="12764">
          <cell r="A12764" t="str">
            <v/>
          </cell>
        </row>
        <row r="12765">
          <cell r="A12765" t="str">
            <v/>
          </cell>
        </row>
        <row r="12766">
          <cell r="A12766" t="str">
            <v/>
          </cell>
        </row>
        <row r="12767">
          <cell r="A12767" t="str">
            <v/>
          </cell>
        </row>
        <row r="12768">
          <cell r="A12768" t="str">
            <v/>
          </cell>
        </row>
        <row r="12769">
          <cell r="A12769" t="str">
            <v/>
          </cell>
        </row>
        <row r="12770">
          <cell r="A12770" t="str">
            <v/>
          </cell>
        </row>
        <row r="12771">
          <cell r="A12771" t="str">
            <v/>
          </cell>
        </row>
        <row r="12772">
          <cell r="A12772" t="str">
            <v/>
          </cell>
        </row>
        <row r="12773">
          <cell r="A12773" t="str">
            <v/>
          </cell>
        </row>
        <row r="12774">
          <cell r="A12774" t="str">
            <v/>
          </cell>
        </row>
        <row r="12775">
          <cell r="A12775" t="str">
            <v/>
          </cell>
        </row>
        <row r="12776">
          <cell r="A12776" t="str">
            <v/>
          </cell>
        </row>
        <row r="12777">
          <cell r="A12777" t="str">
            <v/>
          </cell>
        </row>
        <row r="12778">
          <cell r="A12778" t="str">
            <v/>
          </cell>
        </row>
        <row r="12779">
          <cell r="A12779" t="str">
            <v/>
          </cell>
        </row>
        <row r="12780">
          <cell r="A12780" t="str">
            <v/>
          </cell>
        </row>
        <row r="12781">
          <cell r="A12781" t="str">
            <v/>
          </cell>
        </row>
        <row r="12782">
          <cell r="A12782" t="str">
            <v/>
          </cell>
        </row>
        <row r="12783">
          <cell r="A12783" t="str">
            <v/>
          </cell>
        </row>
        <row r="12784">
          <cell r="A12784" t="str">
            <v/>
          </cell>
        </row>
        <row r="12785">
          <cell r="A12785" t="str">
            <v/>
          </cell>
        </row>
        <row r="12786">
          <cell r="A12786" t="str">
            <v/>
          </cell>
        </row>
        <row r="12787">
          <cell r="A12787" t="str">
            <v/>
          </cell>
        </row>
        <row r="12788">
          <cell r="A12788" t="str">
            <v/>
          </cell>
        </row>
        <row r="12789">
          <cell r="A12789" t="str">
            <v/>
          </cell>
        </row>
        <row r="12790">
          <cell r="A12790" t="str">
            <v/>
          </cell>
        </row>
        <row r="12791">
          <cell r="A12791" t="str">
            <v/>
          </cell>
        </row>
        <row r="12792">
          <cell r="A12792" t="str">
            <v/>
          </cell>
        </row>
        <row r="12793">
          <cell r="A12793" t="str">
            <v/>
          </cell>
        </row>
        <row r="12794">
          <cell r="A12794" t="str">
            <v/>
          </cell>
        </row>
        <row r="12795">
          <cell r="A12795" t="str">
            <v/>
          </cell>
        </row>
        <row r="12796">
          <cell r="A12796" t="str">
            <v/>
          </cell>
        </row>
        <row r="12797">
          <cell r="A12797" t="str">
            <v/>
          </cell>
        </row>
        <row r="12798">
          <cell r="A12798" t="str">
            <v/>
          </cell>
        </row>
        <row r="12799">
          <cell r="A12799" t="str">
            <v/>
          </cell>
        </row>
        <row r="12800">
          <cell r="A12800" t="str">
            <v/>
          </cell>
        </row>
        <row r="12801">
          <cell r="A12801" t="str">
            <v/>
          </cell>
        </row>
        <row r="12802">
          <cell r="A12802" t="str">
            <v/>
          </cell>
        </row>
        <row r="12803">
          <cell r="A12803" t="str">
            <v/>
          </cell>
        </row>
        <row r="12804">
          <cell r="A12804" t="str">
            <v/>
          </cell>
        </row>
        <row r="12805">
          <cell r="A12805" t="str">
            <v/>
          </cell>
        </row>
        <row r="12806">
          <cell r="A12806" t="str">
            <v/>
          </cell>
        </row>
        <row r="12807">
          <cell r="A12807" t="str">
            <v/>
          </cell>
        </row>
        <row r="12808">
          <cell r="A12808" t="str">
            <v/>
          </cell>
        </row>
        <row r="12809">
          <cell r="A12809" t="str">
            <v/>
          </cell>
        </row>
        <row r="12810">
          <cell r="A12810" t="str">
            <v/>
          </cell>
        </row>
        <row r="12811">
          <cell r="A12811" t="str">
            <v/>
          </cell>
        </row>
        <row r="12812">
          <cell r="A12812" t="str">
            <v/>
          </cell>
        </row>
        <row r="12813">
          <cell r="A12813" t="str">
            <v/>
          </cell>
        </row>
        <row r="12814">
          <cell r="A12814" t="str">
            <v/>
          </cell>
        </row>
        <row r="12815">
          <cell r="A12815" t="str">
            <v/>
          </cell>
        </row>
        <row r="12816">
          <cell r="A12816" t="str">
            <v/>
          </cell>
        </row>
        <row r="12817">
          <cell r="A12817" t="str">
            <v/>
          </cell>
        </row>
        <row r="12818">
          <cell r="A12818" t="str">
            <v/>
          </cell>
        </row>
        <row r="12819">
          <cell r="A12819" t="str">
            <v/>
          </cell>
        </row>
        <row r="12820">
          <cell r="A12820" t="str">
            <v/>
          </cell>
        </row>
        <row r="12821">
          <cell r="A12821" t="str">
            <v/>
          </cell>
        </row>
        <row r="12822">
          <cell r="A12822" t="str">
            <v/>
          </cell>
        </row>
        <row r="12823">
          <cell r="A12823" t="str">
            <v/>
          </cell>
        </row>
        <row r="12824">
          <cell r="A12824" t="str">
            <v/>
          </cell>
        </row>
        <row r="12825">
          <cell r="A12825" t="str">
            <v/>
          </cell>
        </row>
        <row r="12826">
          <cell r="A12826" t="str">
            <v/>
          </cell>
        </row>
        <row r="12827">
          <cell r="A12827" t="str">
            <v/>
          </cell>
        </row>
        <row r="12828">
          <cell r="A12828" t="str">
            <v/>
          </cell>
        </row>
        <row r="12829">
          <cell r="A12829" t="str">
            <v/>
          </cell>
        </row>
        <row r="12830">
          <cell r="A12830" t="str">
            <v/>
          </cell>
        </row>
        <row r="12831">
          <cell r="A12831" t="str">
            <v/>
          </cell>
        </row>
        <row r="12832">
          <cell r="A12832" t="str">
            <v/>
          </cell>
        </row>
        <row r="12833">
          <cell r="A12833" t="str">
            <v/>
          </cell>
        </row>
        <row r="12834">
          <cell r="A12834" t="str">
            <v/>
          </cell>
        </row>
        <row r="12835">
          <cell r="A12835" t="str">
            <v/>
          </cell>
        </row>
        <row r="12836">
          <cell r="A12836" t="str">
            <v/>
          </cell>
        </row>
        <row r="12837">
          <cell r="A12837" t="str">
            <v/>
          </cell>
        </row>
        <row r="12838">
          <cell r="A12838" t="str">
            <v/>
          </cell>
        </row>
        <row r="12839">
          <cell r="A12839" t="str">
            <v/>
          </cell>
        </row>
        <row r="12840">
          <cell r="A12840" t="str">
            <v/>
          </cell>
        </row>
        <row r="12841">
          <cell r="A12841" t="str">
            <v/>
          </cell>
        </row>
        <row r="12842">
          <cell r="A12842" t="str">
            <v/>
          </cell>
        </row>
        <row r="12843">
          <cell r="A12843" t="str">
            <v/>
          </cell>
        </row>
        <row r="12844">
          <cell r="A12844" t="str">
            <v/>
          </cell>
        </row>
        <row r="12845">
          <cell r="A12845" t="str">
            <v/>
          </cell>
        </row>
        <row r="12846">
          <cell r="A12846" t="str">
            <v/>
          </cell>
        </row>
        <row r="12847">
          <cell r="A12847" t="str">
            <v/>
          </cell>
        </row>
        <row r="12848">
          <cell r="A12848" t="str">
            <v/>
          </cell>
        </row>
        <row r="12849">
          <cell r="A12849" t="str">
            <v/>
          </cell>
        </row>
        <row r="12850">
          <cell r="A12850" t="str">
            <v/>
          </cell>
        </row>
        <row r="12851">
          <cell r="A12851" t="str">
            <v/>
          </cell>
        </row>
        <row r="12852">
          <cell r="A12852" t="str">
            <v/>
          </cell>
        </row>
        <row r="12853">
          <cell r="A12853" t="str">
            <v/>
          </cell>
        </row>
        <row r="12854">
          <cell r="A12854" t="str">
            <v/>
          </cell>
        </row>
        <row r="12855">
          <cell r="A12855" t="str">
            <v/>
          </cell>
        </row>
        <row r="12856">
          <cell r="A12856" t="str">
            <v/>
          </cell>
        </row>
        <row r="12857">
          <cell r="A12857" t="str">
            <v/>
          </cell>
        </row>
        <row r="12858">
          <cell r="A12858" t="str">
            <v/>
          </cell>
        </row>
        <row r="12859">
          <cell r="A12859" t="str">
            <v/>
          </cell>
        </row>
        <row r="12860">
          <cell r="A12860" t="str">
            <v/>
          </cell>
        </row>
        <row r="12861">
          <cell r="A12861" t="str">
            <v/>
          </cell>
        </row>
        <row r="12862">
          <cell r="A12862" t="str">
            <v/>
          </cell>
        </row>
        <row r="12863">
          <cell r="A12863" t="str">
            <v/>
          </cell>
        </row>
        <row r="12864">
          <cell r="A12864" t="str">
            <v/>
          </cell>
        </row>
        <row r="12865">
          <cell r="A12865" t="str">
            <v/>
          </cell>
        </row>
        <row r="12866">
          <cell r="A12866" t="str">
            <v/>
          </cell>
        </row>
        <row r="12867">
          <cell r="A12867" t="str">
            <v/>
          </cell>
        </row>
        <row r="12868">
          <cell r="A12868" t="str">
            <v/>
          </cell>
        </row>
        <row r="12869">
          <cell r="A12869" t="str">
            <v/>
          </cell>
        </row>
        <row r="12870">
          <cell r="A12870" t="str">
            <v/>
          </cell>
        </row>
        <row r="12871">
          <cell r="A12871" t="str">
            <v/>
          </cell>
        </row>
        <row r="12872">
          <cell r="A12872" t="str">
            <v/>
          </cell>
        </row>
        <row r="12873">
          <cell r="A12873" t="str">
            <v/>
          </cell>
        </row>
        <row r="12874">
          <cell r="A12874" t="str">
            <v/>
          </cell>
        </row>
        <row r="12875">
          <cell r="A12875" t="str">
            <v/>
          </cell>
        </row>
        <row r="12876">
          <cell r="A12876" t="str">
            <v/>
          </cell>
        </row>
        <row r="12877">
          <cell r="A12877" t="str">
            <v/>
          </cell>
        </row>
        <row r="12878">
          <cell r="A12878" t="str">
            <v/>
          </cell>
        </row>
        <row r="12879">
          <cell r="A12879" t="str">
            <v/>
          </cell>
        </row>
        <row r="12880">
          <cell r="A12880" t="str">
            <v/>
          </cell>
        </row>
        <row r="12881">
          <cell r="A12881" t="str">
            <v/>
          </cell>
        </row>
        <row r="12882">
          <cell r="A12882" t="str">
            <v/>
          </cell>
        </row>
        <row r="12883">
          <cell r="A12883" t="str">
            <v/>
          </cell>
        </row>
        <row r="12884">
          <cell r="A12884" t="str">
            <v/>
          </cell>
        </row>
        <row r="12885">
          <cell r="A12885" t="str">
            <v/>
          </cell>
        </row>
        <row r="12886">
          <cell r="A12886" t="str">
            <v/>
          </cell>
        </row>
        <row r="12887">
          <cell r="A12887" t="str">
            <v/>
          </cell>
        </row>
        <row r="12888">
          <cell r="A12888" t="str">
            <v/>
          </cell>
        </row>
        <row r="12889">
          <cell r="A12889" t="str">
            <v/>
          </cell>
        </row>
        <row r="12890">
          <cell r="A12890" t="str">
            <v/>
          </cell>
        </row>
        <row r="12891">
          <cell r="A12891" t="str">
            <v/>
          </cell>
        </row>
        <row r="12892">
          <cell r="A12892" t="str">
            <v/>
          </cell>
        </row>
        <row r="12893">
          <cell r="A12893" t="str">
            <v/>
          </cell>
        </row>
        <row r="12894">
          <cell r="A12894" t="str">
            <v/>
          </cell>
        </row>
        <row r="12895">
          <cell r="A12895" t="str">
            <v/>
          </cell>
        </row>
        <row r="12896">
          <cell r="A12896" t="str">
            <v/>
          </cell>
        </row>
        <row r="12897">
          <cell r="A12897" t="str">
            <v/>
          </cell>
        </row>
        <row r="12898">
          <cell r="A12898" t="str">
            <v/>
          </cell>
        </row>
        <row r="12899">
          <cell r="A12899" t="str">
            <v/>
          </cell>
        </row>
        <row r="12900">
          <cell r="A12900" t="str">
            <v/>
          </cell>
        </row>
        <row r="12901">
          <cell r="A12901" t="str">
            <v/>
          </cell>
        </row>
        <row r="12902">
          <cell r="A12902" t="str">
            <v/>
          </cell>
        </row>
        <row r="12903">
          <cell r="A12903" t="str">
            <v/>
          </cell>
        </row>
        <row r="12904">
          <cell r="A12904" t="str">
            <v/>
          </cell>
        </row>
        <row r="12905">
          <cell r="A12905" t="str">
            <v/>
          </cell>
        </row>
        <row r="12906">
          <cell r="A12906" t="str">
            <v/>
          </cell>
        </row>
        <row r="12907">
          <cell r="A12907" t="str">
            <v/>
          </cell>
        </row>
        <row r="12908">
          <cell r="A12908" t="str">
            <v/>
          </cell>
        </row>
        <row r="12909">
          <cell r="A12909" t="str">
            <v/>
          </cell>
        </row>
        <row r="12910">
          <cell r="A12910" t="str">
            <v/>
          </cell>
        </row>
        <row r="12911">
          <cell r="A12911" t="str">
            <v/>
          </cell>
        </row>
        <row r="12912">
          <cell r="A12912" t="str">
            <v/>
          </cell>
        </row>
        <row r="12913">
          <cell r="A12913" t="str">
            <v/>
          </cell>
        </row>
        <row r="12914">
          <cell r="A12914" t="str">
            <v/>
          </cell>
        </row>
        <row r="12915">
          <cell r="A12915" t="str">
            <v/>
          </cell>
        </row>
        <row r="12916">
          <cell r="A12916" t="str">
            <v/>
          </cell>
        </row>
        <row r="12917">
          <cell r="A12917" t="str">
            <v/>
          </cell>
        </row>
        <row r="12918">
          <cell r="A12918" t="str">
            <v/>
          </cell>
        </row>
        <row r="12919">
          <cell r="A12919" t="str">
            <v/>
          </cell>
        </row>
        <row r="12920">
          <cell r="A12920" t="str">
            <v/>
          </cell>
        </row>
        <row r="12921">
          <cell r="A12921" t="str">
            <v/>
          </cell>
        </row>
        <row r="12922">
          <cell r="A12922" t="str">
            <v/>
          </cell>
        </row>
        <row r="12923">
          <cell r="A12923" t="str">
            <v/>
          </cell>
        </row>
        <row r="12924">
          <cell r="A12924" t="str">
            <v/>
          </cell>
        </row>
        <row r="12925">
          <cell r="A12925" t="str">
            <v/>
          </cell>
        </row>
        <row r="12926">
          <cell r="A12926" t="str">
            <v/>
          </cell>
        </row>
        <row r="12927">
          <cell r="A12927" t="str">
            <v/>
          </cell>
        </row>
        <row r="12928">
          <cell r="A12928" t="str">
            <v/>
          </cell>
        </row>
        <row r="12929">
          <cell r="A12929" t="str">
            <v/>
          </cell>
        </row>
        <row r="12930">
          <cell r="A12930" t="str">
            <v/>
          </cell>
        </row>
        <row r="12931">
          <cell r="A12931" t="str">
            <v/>
          </cell>
        </row>
        <row r="12932">
          <cell r="A12932" t="str">
            <v/>
          </cell>
        </row>
        <row r="12933">
          <cell r="A12933" t="str">
            <v/>
          </cell>
        </row>
        <row r="12934">
          <cell r="A12934" t="str">
            <v/>
          </cell>
        </row>
        <row r="12935">
          <cell r="A12935" t="str">
            <v/>
          </cell>
        </row>
        <row r="12936">
          <cell r="A12936" t="str">
            <v/>
          </cell>
        </row>
        <row r="12937">
          <cell r="A12937" t="str">
            <v/>
          </cell>
        </row>
        <row r="12938">
          <cell r="A12938" t="str">
            <v/>
          </cell>
        </row>
        <row r="12939">
          <cell r="A12939" t="str">
            <v/>
          </cell>
        </row>
        <row r="12940">
          <cell r="A12940" t="str">
            <v/>
          </cell>
        </row>
        <row r="12941">
          <cell r="A12941" t="str">
            <v/>
          </cell>
        </row>
        <row r="12942">
          <cell r="A12942" t="str">
            <v/>
          </cell>
        </row>
        <row r="12943">
          <cell r="A12943" t="str">
            <v/>
          </cell>
        </row>
        <row r="12944">
          <cell r="A12944" t="str">
            <v/>
          </cell>
        </row>
        <row r="12945">
          <cell r="A12945" t="str">
            <v/>
          </cell>
        </row>
        <row r="12946">
          <cell r="A12946" t="str">
            <v/>
          </cell>
        </row>
        <row r="12947">
          <cell r="A12947" t="str">
            <v/>
          </cell>
        </row>
        <row r="12948">
          <cell r="A12948" t="str">
            <v/>
          </cell>
        </row>
        <row r="12949">
          <cell r="A12949" t="str">
            <v/>
          </cell>
        </row>
        <row r="12950">
          <cell r="A12950" t="str">
            <v/>
          </cell>
        </row>
        <row r="12951">
          <cell r="A12951" t="str">
            <v/>
          </cell>
        </row>
        <row r="12952">
          <cell r="A12952" t="str">
            <v/>
          </cell>
        </row>
        <row r="12953">
          <cell r="A12953" t="str">
            <v/>
          </cell>
        </row>
        <row r="12954">
          <cell r="A12954" t="str">
            <v/>
          </cell>
        </row>
        <row r="12955">
          <cell r="A12955" t="str">
            <v/>
          </cell>
        </row>
        <row r="12956">
          <cell r="A12956" t="str">
            <v/>
          </cell>
        </row>
        <row r="12957">
          <cell r="A12957" t="str">
            <v/>
          </cell>
        </row>
        <row r="12958">
          <cell r="A12958" t="str">
            <v/>
          </cell>
        </row>
        <row r="12959">
          <cell r="A12959" t="str">
            <v/>
          </cell>
        </row>
        <row r="12960">
          <cell r="A12960" t="str">
            <v/>
          </cell>
        </row>
        <row r="12961">
          <cell r="A12961" t="str">
            <v/>
          </cell>
        </row>
        <row r="12962">
          <cell r="A12962" t="str">
            <v/>
          </cell>
        </row>
        <row r="12963">
          <cell r="A12963" t="str">
            <v/>
          </cell>
        </row>
        <row r="12964">
          <cell r="A12964" t="str">
            <v/>
          </cell>
        </row>
        <row r="12965">
          <cell r="A12965" t="str">
            <v/>
          </cell>
        </row>
        <row r="12966">
          <cell r="A12966" t="str">
            <v/>
          </cell>
        </row>
        <row r="12967">
          <cell r="A12967" t="str">
            <v/>
          </cell>
        </row>
        <row r="12968">
          <cell r="A12968" t="str">
            <v/>
          </cell>
        </row>
        <row r="12969">
          <cell r="A12969" t="str">
            <v/>
          </cell>
        </row>
        <row r="12970">
          <cell r="A12970" t="str">
            <v/>
          </cell>
        </row>
        <row r="12971">
          <cell r="A12971" t="str">
            <v/>
          </cell>
        </row>
        <row r="12972">
          <cell r="A12972" t="str">
            <v/>
          </cell>
        </row>
        <row r="12973">
          <cell r="A12973" t="str">
            <v/>
          </cell>
        </row>
        <row r="12974">
          <cell r="A12974" t="str">
            <v/>
          </cell>
        </row>
        <row r="12975">
          <cell r="A12975" t="str">
            <v/>
          </cell>
        </row>
        <row r="12976">
          <cell r="A12976" t="str">
            <v/>
          </cell>
        </row>
        <row r="12977">
          <cell r="A12977" t="str">
            <v/>
          </cell>
        </row>
        <row r="12978">
          <cell r="A12978" t="str">
            <v/>
          </cell>
        </row>
        <row r="12979">
          <cell r="A12979" t="str">
            <v/>
          </cell>
        </row>
        <row r="12980">
          <cell r="A12980" t="str">
            <v/>
          </cell>
        </row>
        <row r="12981">
          <cell r="A12981" t="str">
            <v/>
          </cell>
        </row>
        <row r="12982">
          <cell r="A12982" t="str">
            <v/>
          </cell>
        </row>
        <row r="12983">
          <cell r="A12983" t="str">
            <v/>
          </cell>
        </row>
        <row r="12984">
          <cell r="A12984" t="str">
            <v/>
          </cell>
        </row>
        <row r="12985">
          <cell r="A12985" t="str">
            <v/>
          </cell>
        </row>
        <row r="12986">
          <cell r="A12986" t="str">
            <v/>
          </cell>
        </row>
        <row r="12987">
          <cell r="A12987" t="str">
            <v/>
          </cell>
        </row>
        <row r="12988">
          <cell r="A12988" t="str">
            <v/>
          </cell>
        </row>
        <row r="12989">
          <cell r="A12989" t="str">
            <v/>
          </cell>
        </row>
        <row r="12990">
          <cell r="A12990" t="str">
            <v/>
          </cell>
        </row>
        <row r="12991">
          <cell r="A12991" t="str">
            <v/>
          </cell>
        </row>
        <row r="12992">
          <cell r="A12992" t="str">
            <v/>
          </cell>
        </row>
        <row r="12993">
          <cell r="A12993" t="str">
            <v/>
          </cell>
        </row>
        <row r="12994">
          <cell r="A12994" t="str">
            <v/>
          </cell>
        </row>
        <row r="12995">
          <cell r="A12995" t="str">
            <v/>
          </cell>
        </row>
        <row r="12996">
          <cell r="A12996" t="str">
            <v/>
          </cell>
        </row>
        <row r="12997">
          <cell r="A12997" t="str">
            <v/>
          </cell>
        </row>
        <row r="12998">
          <cell r="A12998" t="str">
            <v/>
          </cell>
        </row>
        <row r="12999">
          <cell r="A12999" t="str">
            <v/>
          </cell>
        </row>
        <row r="13000">
          <cell r="A13000" t="str">
            <v/>
          </cell>
        </row>
        <row r="13001">
          <cell r="A13001" t="str">
            <v/>
          </cell>
        </row>
        <row r="13002">
          <cell r="A13002" t="str">
            <v/>
          </cell>
        </row>
        <row r="13003">
          <cell r="A13003" t="str">
            <v/>
          </cell>
        </row>
        <row r="13004">
          <cell r="A13004" t="str">
            <v/>
          </cell>
        </row>
        <row r="13005">
          <cell r="A13005" t="str">
            <v/>
          </cell>
        </row>
        <row r="13006">
          <cell r="A13006" t="str">
            <v/>
          </cell>
        </row>
        <row r="13007">
          <cell r="A13007" t="str">
            <v/>
          </cell>
        </row>
        <row r="13008">
          <cell r="A13008" t="str">
            <v/>
          </cell>
        </row>
        <row r="13009">
          <cell r="A13009" t="str">
            <v/>
          </cell>
        </row>
        <row r="13010">
          <cell r="A13010" t="str">
            <v/>
          </cell>
        </row>
        <row r="13011">
          <cell r="A13011" t="str">
            <v/>
          </cell>
        </row>
        <row r="13012">
          <cell r="A13012" t="str">
            <v/>
          </cell>
        </row>
        <row r="13013">
          <cell r="A13013" t="str">
            <v/>
          </cell>
        </row>
        <row r="13014">
          <cell r="A13014" t="str">
            <v/>
          </cell>
        </row>
        <row r="13015">
          <cell r="A13015" t="str">
            <v/>
          </cell>
        </row>
        <row r="13016">
          <cell r="A13016" t="str">
            <v/>
          </cell>
        </row>
        <row r="13017">
          <cell r="A13017" t="str">
            <v/>
          </cell>
        </row>
        <row r="13018">
          <cell r="A13018" t="str">
            <v/>
          </cell>
        </row>
        <row r="13019">
          <cell r="A13019" t="str">
            <v/>
          </cell>
        </row>
        <row r="13020">
          <cell r="A13020" t="str">
            <v/>
          </cell>
        </row>
        <row r="13021">
          <cell r="A13021" t="str">
            <v/>
          </cell>
        </row>
        <row r="13022">
          <cell r="A13022" t="str">
            <v/>
          </cell>
        </row>
        <row r="13023">
          <cell r="A13023" t="str">
            <v/>
          </cell>
        </row>
        <row r="13024">
          <cell r="A13024" t="str">
            <v/>
          </cell>
        </row>
        <row r="13025">
          <cell r="A13025" t="str">
            <v/>
          </cell>
        </row>
        <row r="13026">
          <cell r="A13026" t="str">
            <v/>
          </cell>
        </row>
        <row r="13027">
          <cell r="A13027" t="str">
            <v/>
          </cell>
        </row>
        <row r="13028">
          <cell r="A13028" t="str">
            <v/>
          </cell>
        </row>
        <row r="13029">
          <cell r="A13029" t="str">
            <v/>
          </cell>
        </row>
        <row r="13030">
          <cell r="A13030" t="str">
            <v/>
          </cell>
        </row>
        <row r="13031">
          <cell r="A13031" t="str">
            <v/>
          </cell>
        </row>
        <row r="13032">
          <cell r="A13032" t="str">
            <v/>
          </cell>
        </row>
        <row r="13033">
          <cell r="A13033" t="str">
            <v/>
          </cell>
        </row>
        <row r="13034">
          <cell r="A13034" t="str">
            <v/>
          </cell>
        </row>
        <row r="13035">
          <cell r="A13035" t="str">
            <v/>
          </cell>
        </row>
        <row r="13036">
          <cell r="A13036" t="str">
            <v/>
          </cell>
        </row>
        <row r="13037">
          <cell r="A13037" t="str">
            <v/>
          </cell>
        </row>
        <row r="13038">
          <cell r="A13038" t="str">
            <v/>
          </cell>
        </row>
        <row r="13039">
          <cell r="A13039" t="str">
            <v/>
          </cell>
        </row>
        <row r="13040">
          <cell r="A13040" t="str">
            <v/>
          </cell>
        </row>
        <row r="13041">
          <cell r="A13041" t="str">
            <v/>
          </cell>
        </row>
        <row r="13042">
          <cell r="A13042" t="str">
            <v/>
          </cell>
        </row>
        <row r="13043">
          <cell r="A13043" t="str">
            <v/>
          </cell>
        </row>
        <row r="13044">
          <cell r="A13044" t="str">
            <v/>
          </cell>
        </row>
        <row r="13045">
          <cell r="A13045" t="str">
            <v/>
          </cell>
        </row>
        <row r="13046">
          <cell r="A13046" t="str">
            <v/>
          </cell>
        </row>
        <row r="13047">
          <cell r="A13047" t="str">
            <v/>
          </cell>
        </row>
        <row r="13048">
          <cell r="A13048" t="str">
            <v/>
          </cell>
        </row>
        <row r="13049">
          <cell r="A13049" t="str">
            <v/>
          </cell>
        </row>
        <row r="13050">
          <cell r="A13050" t="str">
            <v/>
          </cell>
        </row>
        <row r="13051">
          <cell r="A13051" t="str">
            <v/>
          </cell>
        </row>
        <row r="13052">
          <cell r="A13052" t="str">
            <v/>
          </cell>
        </row>
        <row r="13053">
          <cell r="A13053" t="str">
            <v/>
          </cell>
        </row>
        <row r="13054">
          <cell r="A13054" t="str">
            <v/>
          </cell>
        </row>
        <row r="13055">
          <cell r="A13055" t="str">
            <v/>
          </cell>
        </row>
        <row r="13056">
          <cell r="A13056" t="str">
            <v/>
          </cell>
        </row>
        <row r="13057">
          <cell r="A13057" t="str">
            <v/>
          </cell>
        </row>
        <row r="13058">
          <cell r="A13058" t="str">
            <v/>
          </cell>
        </row>
        <row r="13059">
          <cell r="A13059" t="str">
            <v/>
          </cell>
        </row>
        <row r="13060">
          <cell r="A13060" t="str">
            <v/>
          </cell>
        </row>
        <row r="13061">
          <cell r="A13061" t="str">
            <v/>
          </cell>
        </row>
        <row r="13062">
          <cell r="A13062" t="str">
            <v/>
          </cell>
        </row>
        <row r="13063">
          <cell r="A13063" t="str">
            <v/>
          </cell>
        </row>
        <row r="13064">
          <cell r="A13064" t="str">
            <v/>
          </cell>
        </row>
        <row r="13065">
          <cell r="A13065" t="str">
            <v/>
          </cell>
        </row>
        <row r="13066">
          <cell r="A13066" t="str">
            <v/>
          </cell>
        </row>
        <row r="13067">
          <cell r="A13067" t="str">
            <v/>
          </cell>
        </row>
        <row r="13068">
          <cell r="A13068" t="str">
            <v/>
          </cell>
        </row>
        <row r="13069">
          <cell r="A13069" t="str">
            <v/>
          </cell>
        </row>
        <row r="13070">
          <cell r="A13070" t="str">
            <v/>
          </cell>
        </row>
        <row r="13071">
          <cell r="A13071" t="str">
            <v/>
          </cell>
        </row>
        <row r="13072">
          <cell r="A13072" t="str">
            <v/>
          </cell>
        </row>
        <row r="13073">
          <cell r="A13073" t="str">
            <v/>
          </cell>
        </row>
        <row r="13074">
          <cell r="A13074" t="str">
            <v/>
          </cell>
        </row>
        <row r="13075">
          <cell r="A13075" t="str">
            <v/>
          </cell>
        </row>
        <row r="13076">
          <cell r="A13076" t="str">
            <v/>
          </cell>
        </row>
        <row r="13077">
          <cell r="A13077" t="str">
            <v/>
          </cell>
        </row>
        <row r="13078">
          <cell r="A13078" t="str">
            <v/>
          </cell>
        </row>
        <row r="13079">
          <cell r="A13079" t="str">
            <v/>
          </cell>
        </row>
        <row r="13080">
          <cell r="A13080" t="str">
            <v/>
          </cell>
        </row>
        <row r="13081">
          <cell r="A13081" t="str">
            <v/>
          </cell>
        </row>
        <row r="13082">
          <cell r="A13082" t="str">
            <v/>
          </cell>
        </row>
        <row r="13083">
          <cell r="A13083" t="str">
            <v/>
          </cell>
        </row>
        <row r="13084">
          <cell r="A13084" t="str">
            <v/>
          </cell>
        </row>
        <row r="13085">
          <cell r="A13085" t="str">
            <v/>
          </cell>
        </row>
        <row r="13086">
          <cell r="A13086" t="str">
            <v/>
          </cell>
        </row>
        <row r="13087">
          <cell r="A13087" t="str">
            <v/>
          </cell>
        </row>
        <row r="13088">
          <cell r="A13088" t="str">
            <v/>
          </cell>
        </row>
        <row r="13089">
          <cell r="A13089" t="str">
            <v/>
          </cell>
        </row>
        <row r="13090">
          <cell r="A13090" t="str">
            <v/>
          </cell>
        </row>
        <row r="13091">
          <cell r="A13091" t="str">
            <v/>
          </cell>
        </row>
        <row r="13092">
          <cell r="A13092" t="str">
            <v/>
          </cell>
        </row>
        <row r="13093">
          <cell r="A13093" t="str">
            <v/>
          </cell>
        </row>
        <row r="13094">
          <cell r="A13094" t="str">
            <v/>
          </cell>
        </row>
        <row r="13095">
          <cell r="A13095" t="str">
            <v/>
          </cell>
        </row>
        <row r="13096">
          <cell r="A13096" t="str">
            <v/>
          </cell>
        </row>
        <row r="13097">
          <cell r="A13097" t="str">
            <v/>
          </cell>
        </row>
        <row r="13098">
          <cell r="A13098" t="str">
            <v/>
          </cell>
        </row>
        <row r="13099">
          <cell r="A13099" t="str">
            <v/>
          </cell>
        </row>
        <row r="13100">
          <cell r="A13100" t="str">
            <v/>
          </cell>
        </row>
        <row r="13101">
          <cell r="A13101" t="str">
            <v/>
          </cell>
        </row>
        <row r="13102">
          <cell r="A13102" t="str">
            <v/>
          </cell>
        </row>
        <row r="13103">
          <cell r="A13103" t="str">
            <v/>
          </cell>
        </row>
        <row r="13104">
          <cell r="A13104" t="str">
            <v/>
          </cell>
        </row>
        <row r="13105">
          <cell r="A13105" t="str">
            <v/>
          </cell>
        </row>
        <row r="13106">
          <cell r="A13106" t="str">
            <v/>
          </cell>
        </row>
        <row r="13107">
          <cell r="A13107" t="str">
            <v/>
          </cell>
        </row>
        <row r="13108">
          <cell r="A13108" t="str">
            <v/>
          </cell>
        </row>
        <row r="13109">
          <cell r="A13109" t="str">
            <v/>
          </cell>
        </row>
        <row r="13110">
          <cell r="A13110" t="str">
            <v/>
          </cell>
        </row>
        <row r="13111">
          <cell r="A13111" t="str">
            <v/>
          </cell>
        </row>
        <row r="13112">
          <cell r="A13112" t="str">
            <v/>
          </cell>
        </row>
        <row r="13113">
          <cell r="A13113" t="str">
            <v/>
          </cell>
        </row>
        <row r="13114">
          <cell r="A13114" t="str">
            <v/>
          </cell>
        </row>
        <row r="13115">
          <cell r="A13115" t="str">
            <v/>
          </cell>
        </row>
        <row r="13116">
          <cell r="A13116" t="str">
            <v/>
          </cell>
        </row>
        <row r="13117">
          <cell r="A13117" t="str">
            <v/>
          </cell>
        </row>
        <row r="13118">
          <cell r="A13118" t="str">
            <v/>
          </cell>
        </row>
        <row r="13119">
          <cell r="A13119" t="str">
            <v/>
          </cell>
        </row>
        <row r="13120">
          <cell r="A13120" t="str">
            <v/>
          </cell>
        </row>
        <row r="13121">
          <cell r="A13121" t="str">
            <v/>
          </cell>
        </row>
        <row r="13122">
          <cell r="A13122" t="str">
            <v/>
          </cell>
        </row>
        <row r="13123">
          <cell r="A13123" t="str">
            <v/>
          </cell>
        </row>
        <row r="13124">
          <cell r="A13124" t="str">
            <v/>
          </cell>
        </row>
        <row r="13125">
          <cell r="A13125" t="str">
            <v/>
          </cell>
        </row>
        <row r="13126">
          <cell r="A13126" t="str">
            <v/>
          </cell>
        </row>
        <row r="13127">
          <cell r="A13127" t="str">
            <v/>
          </cell>
        </row>
        <row r="13128">
          <cell r="A13128" t="str">
            <v/>
          </cell>
        </row>
        <row r="13129">
          <cell r="A13129" t="str">
            <v/>
          </cell>
        </row>
        <row r="13130">
          <cell r="A13130" t="str">
            <v/>
          </cell>
        </row>
        <row r="13131">
          <cell r="A13131" t="str">
            <v/>
          </cell>
        </row>
        <row r="13132">
          <cell r="A13132" t="str">
            <v/>
          </cell>
        </row>
        <row r="13133">
          <cell r="A13133" t="str">
            <v/>
          </cell>
        </row>
        <row r="13134">
          <cell r="A13134" t="str">
            <v/>
          </cell>
        </row>
        <row r="13135">
          <cell r="A13135" t="str">
            <v/>
          </cell>
        </row>
        <row r="13136">
          <cell r="A13136" t="str">
            <v/>
          </cell>
        </row>
        <row r="13137">
          <cell r="A13137" t="str">
            <v/>
          </cell>
        </row>
        <row r="13138">
          <cell r="A13138" t="str">
            <v/>
          </cell>
        </row>
        <row r="13139">
          <cell r="A13139" t="str">
            <v/>
          </cell>
        </row>
        <row r="13140">
          <cell r="A13140" t="str">
            <v/>
          </cell>
        </row>
        <row r="13141">
          <cell r="A13141" t="str">
            <v/>
          </cell>
        </row>
        <row r="13142">
          <cell r="A13142" t="str">
            <v/>
          </cell>
        </row>
        <row r="13143">
          <cell r="A13143" t="str">
            <v/>
          </cell>
        </row>
        <row r="13144">
          <cell r="A13144" t="str">
            <v/>
          </cell>
        </row>
        <row r="13145">
          <cell r="A13145" t="str">
            <v/>
          </cell>
        </row>
        <row r="13146">
          <cell r="A13146" t="str">
            <v/>
          </cell>
        </row>
        <row r="13147">
          <cell r="A13147" t="str">
            <v/>
          </cell>
        </row>
        <row r="13148">
          <cell r="A13148" t="str">
            <v/>
          </cell>
        </row>
        <row r="13149">
          <cell r="A13149" t="str">
            <v/>
          </cell>
        </row>
        <row r="13150">
          <cell r="A13150" t="str">
            <v/>
          </cell>
        </row>
        <row r="13151">
          <cell r="A13151" t="str">
            <v/>
          </cell>
        </row>
        <row r="13152">
          <cell r="A13152" t="str">
            <v/>
          </cell>
        </row>
        <row r="13153">
          <cell r="A13153" t="str">
            <v/>
          </cell>
        </row>
        <row r="13154">
          <cell r="A13154" t="str">
            <v/>
          </cell>
        </row>
        <row r="13155">
          <cell r="A13155" t="str">
            <v/>
          </cell>
        </row>
        <row r="13156">
          <cell r="A13156" t="str">
            <v/>
          </cell>
        </row>
        <row r="13157">
          <cell r="A13157" t="str">
            <v/>
          </cell>
        </row>
        <row r="13158">
          <cell r="A13158" t="str">
            <v/>
          </cell>
        </row>
        <row r="13159">
          <cell r="A13159" t="str">
            <v/>
          </cell>
        </row>
        <row r="13160">
          <cell r="A13160" t="str">
            <v/>
          </cell>
        </row>
        <row r="13161">
          <cell r="A13161" t="str">
            <v/>
          </cell>
        </row>
        <row r="13162">
          <cell r="A13162" t="str">
            <v/>
          </cell>
        </row>
        <row r="13163">
          <cell r="A13163" t="str">
            <v/>
          </cell>
        </row>
        <row r="13164">
          <cell r="A13164" t="str">
            <v/>
          </cell>
        </row>
        <row r="13165">
          <cell r="A13165" t="str">
            <v/>
          </cell>
        </row>
        <row r="13166">
          <cell r="A13166" t="str">
            <v/>
          </cell>
        </row>
        <row r="13167">
          <cell r="A13167" t="str">
            <v/>
          </cell>
        </row>
        <row r="13168">
          <cell r="A13168" t="str">
            <v/>
          </cell>
        </row>
        <row r="13169">
          <cell r="A13169" t="str">
            <v/>
          </cell>
        </row>
        <row r="13170">
          <cell r="A13170" t="str">
            <v/>
          </cell>
        </row>
        <row r="13171">
          <cell r="A13171" t="str">
            <v/>
          </cell>
        </row>
        <row r="13172">
          <cell r="A13172" t="str">
            <v/>
          </cell>
        </row>
        <row r="13173">
          <cell r="A13173" t="str">
            <v/>
          </cell>
        </row>
        <row r="13174">
          <cell r="A13174" t="str">
            <v/>
          </cell>
        </row>
        <row r="13175">
          <cell r="A13175" t="str">
            <v/>
          </cell>
        </row>
        <row r="13176">
          <cell r="A13176" t="str">
            <v/>
          </cell>
        </row>
        <row r="13177">
          <cell r="A13177" t="str">
            <v/>
          </cell>
        </row>
        <row r="13178">
          <cell r="A13178" t="str">
            <v/>
          </cell>
        </row>
        <row r="13179">
          <cell r="A13179" t="str">
            <v/>
          </cell>
        </row>
        <row r="13180">
          <cell r="A13180" t="str">
            <v/>
          </cell>
        </row>
        <row r="13181">
          <cell r="A13181" t="str">
            <v/>
          </cell>
        </row>
        <row r="13182">
          <cell r="A13182" t="str">
            <v/>
          </cell>
        </row>
        <row r="13183">
          <cell r="A13183" t="str">
            <v/>
          </cell>
        </row>
        <row r="13184">
          <cell r="A13184" t="str">
            <v/>
          </cell>
        </row>
        <row r="13185">
          <cell r="A13185" t="str">
            <v/>
          </cell>
        </row>
        <row r="13186">
          <cell r="A13186" t="str">
            <v/>
          </cell>
        </row>
        <row r="13187">
          <cell r="A13187" t="str">
            <v/>
          </cell>
        </row>
        <row r="13188">
          <cell r="A13188" t="str">
            <v/>
          </cell>
        </row>
        <row r="13189">
          <cell r="A13189" t="str">
            <v/>
          </cell>
        </row>
        <row r="13190">
          <cell r="A13190" t="str">
            <v/>
          </cell>
        </row>
        <row r="13191">
          <cell r="A13191" t="str">
            <v/>
          </cell>
        </row>
        <row r="13192">
          <cell r="A13192" t="str">
            <v/>
          </cell>
        </row>
        <row r="13193">
          <cell r="A13193" t="str">
            <v/>
          </cell>
        </row>
        <row r="13194">
          <cell r="A13194" t="str">
            <v/>
          </cell>
        </row>
        <row r="13195">
          <cell r="A13195" t="str">
            <v/>
          </cell>
        </row>
        <row r="13196">
          <cell r="A13196" t="str">
            <v/>
          </cell>
        </row>
        <row r="13197">
          <cell r="A13197" t="str">
            <v/>
          </cell>
        </row>
        <row r="13198">
          <cell r="A13198" t="str">
            <v/>
          </cell>
        </row>
        <row r="13199">
          <cell r="A13199" t="str">
            <v/>
          </cell>
        </row>
        <row r="13200">
          <cell r="A13200" t="str">
            <v/>
          </cell>
        </row>
        <row r="13201">
          <cell r="A13201" t="str">
            <v/>
          </cell>
        </row>
        <row r="13202">
          <cell r="A13202" t="str">
            <v/>
          </cell>
        </row>
        <row r="13203">
          <cell r="A13203" t="str">
            <v/>
          </cell>
        </row>
        <row r="13204">
          <cell r="A13204" t="str">
            <v/>
          </cell>
        </row>
        <row r="13205">
          <cell r="A13205" t="str">
            <v/>
          </cell>
        </row>
        <row r="13206">
          <cell r="A13206" t="str">
            <v/>
          </cell>
        </row>
        <row r="13207">
          <cell r="A13207" t="str">
            <v/>
          </cell>
        </row>
        <row r="13208">
          <cell r="A13208" t="str">
            <v/>
          </cell>
        </row>
        <row r="13209">
          <cell r="A13209" t="str">
            <v/>
          </cell>
        </row>
        <row r="13210">
          <cell r="A13210" t="str">
            <v/>
          </cell>
        </row>
        <row r="13211">
          <cell r="A13211" t="str">
            <v/>
          </cell>
        </row>
        <row r="13212">
          <cell r="A13212" t="str">
            <v/>
          </cell>
        </row>
        <row r="13213">
          <cell r="A13213" t="str">
            <v/>
          </cell>
        </row>
        <row r="13214">
          <cell r="A13214" t="str">
            <v/>
          </cell>
        </row>
        <row r="13215">
          <cell r="A13215" t="str">
            <v/>
          </cell>
        </row>
        <row r="13216">
          <cell r="A13216" t="str">
            <v/>
          </cell>
        </row>
        <row r="13217">
          <cell r="A13217" t="str">
            <v/>
          </cell>
        </row>
        <row r="13218">
          <cell r="A13218" t="str">
            <v/>
          </cell>
        </row>
        <row r="13219">
          <cell r="A13219" t="str">
            <v/>
          </cell>
        </row>
        <row r="13220">
          <cell r="A13220" t="str">
            <v/>
          </cell>
        </row>
        <row r="13221">
          <cell r="A13221" t="str">
            <v/>
          </cell>
        </row>
        <row r="13222">
          <cell r="A13222" t="str">
            <v/>
          </cell>
        </row>
        <row r="13223">
          <cell r="A13223" t="str">
            <v/>
          </cell>
        </row>
        <row r="13224">
          <cell r="A13224" t="str">
            <v/>
          </cell>
        </row>
        <row r="13225">
          <cell r="A13225" t="str">
            <v/>
          </cell>
        </row>
        <row r="13226">
          <cell r="A13226" t="str">
            <v/>
          </cell>
        </row>
        <row r="13227">
          <cell r="A13227" t="str">
            <v/>
          </cell>
        </row>
        <row r="13228">
          <cell r="A13228" t="str">
            <v/>
          </cell>
        </row>
        <row r="13229">
          <cell r="A13229" t="str">
            <v/>
          </cell>
        </row>
        <row r="13230">
          <cell r="A13230" t="str">
            <v/>
          </cell>
        </row>
        <row r="13231">
          <cell r="A13231" t="str">
            <v/>
          </cell>
        </row>
        <row r="13232">
          <cell r="A13232" t="str">
            <v/>
          </cell>
        </row>
        <row r="13233">
          <cell r="A13233" t="str">
            <v/>
          </cell>
        </row>
        <row r="13234">
          <cell r="A13234" t="str">
            <v/>
          </cell>
        </row>
        <row r="13235">
          <cell r="A13235" t="str">
            <v/>
          </cell>
        </row>
        <row r="13236">
          <cell r="A13236" t="str">
            <v/>
          </cell>
        </row>
        <row r="13237">
          <cell r="A13237" t="str">
            <v/>
          </cell>
        </row>
        <row r="13238">
          <cell r="A13238" t="str">
            <v/>
          </cell>
        </row>
        <row r="13239">
          <cell r="A13239" t="str">
            <v/>
          </cell>
        </row>
        <row r="13240">
          <cell r="A13240" t="str">
            <v/>
          </cell>
        </row>
        <row r="13241">
          <cell r="A13241" t="str">
            <v/>
          </cell>
        </row>
        <row r="13242">
          <cell r="A13242" t="str">
            <v/>
          </cell>
        </row>
        <row r="13243">
          <cell r="A13243" t="str">
            <v/>
          </cell>
        </row>
        <row r="13244">
          <cell r="A13244" t="str">
            <v/>
          </cell>
        </row>
        <row r="13245">
          <cell r="A13245" t="str">
            <v/>
          </cell>
        </row>
        <row r="13246">
          <cell r="A13246" t="str">
            <v/>
          </cell>
        </row>
        <row r="13247">
          <cell r="A13247" t="str">
            <v/>
          </cell>
        </row>
        <row r="13248">
          <cell r="A13248" t="str">
            <v/>
          </cell>
        </row>
        <row r="13249">
          <cell r="A13249" t="str">
            <v/>
          </cell>
        </row>
        <row r="13250">
          <cell r="A13250" t="str">
            <v/>
          </cell>
        </row>
        <row r="13251">
          <cell r="A13251" t="str">
            <v/>
          </cell>
        </row>
        <row r="13252">
          <cell r="A13252" t="str">
            <v/>
          </cell>
        </row>
        <row r="13253">
          <cell r="A13253" t="str">
            <v/>
          </cell>
        </row>
        <row r="13254">
          <cell r="A13254" t="str">
            <v/>
          </cell>
        </row>
        <row r="13255">
          <cell r="A13255" t="str">
            <v/>
          </cell>
        </row>
        <row r="13256">
          <cell r="A13256" t="str">
            <v/>
          </cell>
        </row>
        <row r="13257">
          <cell r="A13257" t="str">
            <v/>
          </cell>
        </row>
        <row r="13258">
          <cell r="A13258" t="str">
            <v/>
          </cell>
        </row>
        <row r="13259">
          <cell r="A13259" t="str">
            <v/>
          </cell>
        </row>
        <row r="13260">
          <cell r="A13260" t="str">
            <v/>
          </cell>
        </row>
        <row r="13261">
          <cell r="A13261" t="str">
            <v/>
          </cell>
        </row>
        <row r="13262">
          <cell r="A13262" t="str">
            <v/>
          </cell>
        </row>
        <row r="13263">
          <cell r="A13263" t="str">
            <v/>
          </cell>
        </row>
        <row r="13264">
          <cell r="A13264" t="str">
            <v/>
          </cell>
        </row>
        <row r="13265">
          <cell r="A13265" t="str">
            <v/>
          </cell>
        </row>
        <row r="13266">
          <cell r="A13266" t="str">
            <v/>
          </cell>
        </row>
        <row r="13267">
          <cell r="A13267" t="str">
            <v/>
          </cell>
        </row>
        <row r="13268">
          <cell r="A13268" t="str">
            <v/>
          </cell>
        </row>
        <row r="13269">
          <cell r="A13269" t="str">
            <v/>
          </cell>
        </row>
        <row r="13270">
          <cell r="A13270" t="str">
            <v/>
          </cell>
        </row>
        <row r="13271">
          <cell r="A13271" t="str">
            <v/>
          </cell>
        </row>
        <row r="13272">
          <cell r="A13272" t="str">
            <v/>
          </cell>
        </row>
        <row r="13273">
          <cell r="A13273" t="str">
            <v/>
          </cell>
        </row>
        <row r="13274">
          <cell r="A13274" t="str">
            <v/>
          </cell>
        </row>
        <row r="13275">
          <cell r="A13275" t="str">
            <v/>
          </cell>
        </row>
        <row r="13276">
          <cell r="A13276" t="str">
            <v/>
          </cell>
        </row>
        <row r="13277">
          <cell r="A13277" t="str">
            <v/>
          </cell>
        </row>
        <row r="13278">
          <cell r="A13278" t="str">
            <v/>
          </cell>
        </row>
        <row r="13279">
          <cell r="A13279" t="str">
            <v/>
          </cell>
        </row>
        <row r="13280">
          <cell r="A13280" t="str">
            <v/>
          </cell>
        </row>
        <row r="13281">
          <cell r="A13281" t="str">
            <v/>
          </cell>
        </row>
        <row r="13282">
          <cell r="A13282" t="str">
            <v/>
          </cell>
        </row>
        <row r="13283">
          <cell r="A13283" t="str">
            <v/>
          </cell>
        </row>
        <row r="13284">
          <cell r="A13284" t="str">
            <v/>
          </cell>
        </row>
        <row r="13285">
          <cell r="A13285" t="str">
            <v/>
          </cell>
        </row>
        <row r="13286">
          <cell r="A13286" t="str">
            <v/>
          </cell>
        </row>
        <row r="13287">
          <cell r="A13287" t="str">
            <v/>
          </cell>
        </row>
        <row r="13288">
          <cell r="A13288" t="str">
            <v/>
          </cell>
        </row>
        <row r="13289">
          <cell r="A13289" t="str">
            <v/>
          </cell>
        </row>
        <row r="13290">
          <cell r="A13290" t="str">
            <v/>
          </cell>
        </row>
        <row r="13291">
          <cell r="A13291" t="str">
            <v/>
          </cell>
        </row>
        <row r="13292">
          <cell r="A13292" t="str">
            <v/>
          </cell>
        </row>
        <row r="13293">
          <cell r="A13293" t="str">
            <v/>
          </cell>
        </row>
        <row r="13294">
          <cell r="A13294" t="str">
            <v/>
          </cell>
        </row>
        <row r="13295">
          <cell r="A13295" t="str">
            <v/>
          </cell>
        </row>
        <row r="13296">
          <cell r="A13296" t="str">
            <v/>
          </cell>
        </row>
        <row r="13297">
          <cell r="A13297" t="str">
            <v/>
          </cell>
        </row>
        <row r="13298">
          <cell r="A13298" t="str">
            <v/>
          </cell>
        </row>
        <row r="13299">
          <cell r="A13299" t="str">
            <v/>
          </cell>
        </row>
        <row r="13300">
          <cell r="A13300" t="str">
            <v/>
          </cell>
        </row>
        <row r="13301">
          <cell r="A13301" t="str">
            <v/>
          </cell>
        </row>
        <row r="13302">
          <cell r="A13302" t="str">
            <v/>
          </cell>
        </row>
        <row r="13303">
          <cell r="A13303" t="str">
            <v/>
          </cell>
        </row>
        <row r="13304">
          <cell r="A13304" t="str">
            <v/>
          </cell>
        </row>
        <row r="13305">
          <cell r="A13305" t="str">
            <v/>
          </cell>
        </row>
        <row r="13306">
          <cell r="A13306" t="str">
            <v/>
          </cell>
        </row>
        <row r="13307">
          <cell r="A13307" t="str">
            <v/>
          </cell>
        </row>
        <row r="13308">
          <cell r="A13308" t="str">
            <v/>
          </cell>
        </row>
        <row r="13309">
          <cell r="A13309" t="str">
            <v/>
          </cell>
        </row>
        <row r="13310">
          <cell r="A13310" t="str">
            <v/>
          </cell>
        </row>
        <row r="13311">
          <cell r="A13311" t="str">
            <v/>
          </cell>
        </row>
        <row r="13312">
          <cell r="A13312" t="str">
            <v/>
          </cell>
        </row>
        <row r="13313">
          <cell r="A13313" t="str">
            <v/>
          </cell>
        </row>
        <row r="13314">
          <cell r="A13314" t="str">
            <v/>
          </cell>
        </row>
        <row r="13315">
          <cell r="A13315" t="str">
            <v/>
          </cell>
        </row>
        <row r="13316">
          <cell r="A13316" t="str">
            <v/>
          </cell>
        </row>
        <row r="13317">
          <cell r="A13317" t="str">
            <v/>
          </cell>
        </row>
        <row r="13318">
          <cell r="A13318" t="str">
            <v/>
          </cell>
        </row>
        <row r="13319">
          <cell r="A13319" t="str">
            <v/>
          </cell>
        </row>
        <row r="13320">
          <cell r="A13320" t="str">
            <v/>
          </cell>
        </row>
        <row r="13321">
          <cell r="A13321" t="str">
            <v/>
          </cell>
        </row>
        <row r="13322">
          <cell r="A13322" t="str">
            <v/>
          </cell>
        </row>
        <row r="13323">
          <cell r="A13323" t="str">
            <v/>
          </cell>
        </row>
        <row r="13324">
          <cell r="A13324" t="str">
            <v/>
          </cell>
        </row>
        <row r="13325">
          <cell r="A13325" t="str">
            <v/>
          </cell>
        </row>
        <row r="13326">
          <cell r="A13326" t="str">
            <v/>
          </cell>
        </row>
        <row r="13327">
          <cell r="A13327" t="str">
            <v/>
          </cell>
        </row>
        <row r="13328">
          <cell r="A13328" t="str">
            <v/>
          </cell>
        </row>
        <row r="13329">
          <cell r="A13329" t="str">
            <v/>
          </cell>
        </row>
        <row r="13330">
          <cell r="A13330" t="str">
            <v/>
          </cell>
        </row>
        <row r="13331">
          <cell r="A13331" t="str">
            <v/>
          </cell>
        </row>
        <row r="13332">
          <cell r="A13332" t="str">
            <v/>
          </cell>
        </row>
        <row r="13333">
          <cell r="A13333" t="str">
            <v/>
          </cell>
        </row>
        <row r="13334">
          <cell r="A13334" t="str">
            <v/>
          </cell>
        </row>
        <row r="13335">
          <cell r="A13335" t="str">
            <v/>
          </cell>
        </row>
        <row r="13336">
          <cell r="A13336" t="str">
            <v/>
          </cell>
        </row>
        <row r="13337">
          <cell r="A13337" t="str">
            <v/>
          </cell>
        </row>
        <row r="13338">
          <cell r="A13338" t="str">
            <v/>
          </cell>
        </row>
        <row r="13339">
          <cell r="A13339" t="str">
            <v/>
          </cell>
        </row>
        <row r="13340">
          <cell r="A13340" t="str">
            <v/>
          </cell>
        </row>
        <row r="13341">
          <cell r="A13341" t="str">
            <v/>
          </cell>
        </row>
        <row r="13342">
          <cell r="A13342" t="str">
            <v/>
          </cell>
        </row>
        <row r="13343">
          <cell r="A13343" t="str">
            <v/>
          </cell>
        </row>
        <row r="13344">
          <cell r="A13344" t="str">
            <v/>
          </cell>
        </row>
        <row r="13345">
          <cell r="A13345" t="str">
            <v/>
          </cell>
        </row>
        <row r="13346">
          <cell r="A13346" t="str">
            <v/>
          </cell>
        </row>
        <row r="13347">
          <cell r="A13347" t="str">
            <v/>
          </cell>
        </row>
        <row r="13348">
          <cell r="A13348" t="str">
            <v/>
          </cell>
        </row>
        <row r="13349">
          <cell r="A13349" t="str">
            <v/>
          </cell>
        </row>
        <row r="13350">
          <cell r="A13350" t="str">
            <v/>
          </cell>
        </row>
        <row r="13351">
          <cell r="A13351" t="str">
            <v/>
          </cell>
        </row>
        <row r="13352">
          <cell r="A13352" t="str">
            <v/>
          </cell>
        </row>
        <row r="13353">
          <cell r="A13353" t="str">
            <v/>
          </cell>
        </row>
        <row r="13354">
          <cell r="A13354" t="str">
            <v/>
          </cell>
        </row>
        <row r="13355">
          <cell r="A13355" t="str">
            <v/>
          </cell>
        </row>
        <row r="13356">
          <cell r="A13356" t="str">
            <v/>
          </cell>
        </row>
        <row r="13357">
          <cell r="A13357" t="str">
            <v/>
          </cell>
        </row>
        <row r="13358">
          <cell r="A13358" t="str">
            <v/>
          </cell>
        </row>
        <row r="13359">
          <cell r="A13359" t="str">
            <v/>
          </cell>
        </row>
        <row r="13360">
          <cell r="A13360" t="str">
            <v/>
          </cell>
        </row>
        <row r="13361">
          <cell r="A13361" t="str">
            <v/>
          </cell>
        </row>
        <row r="13362">
          <cell r="A13362" t="str">
            <v/>
          </cell>
        </row>
        <row r="13363">
          <cell r="A13363" t="str">
            <v/>
          </cell>
        </row>
        <row r="13364">
          <cell r="A13364" t="str">
            <v/>
          </cell>
        </row>
        <row r="13365">
          <cell r="A13365" t="str">
            <v/>
          </cell>
        </row>
        <row r="13366">
          <cell r="A13366" t="str">
            <v/>
          </cell>
        </row>
        <row r="13367">
          <cell r="A13367" t="str">
            <v/>
          </cell>
        </row>
        <row r="13368">
          <cell r="A13368" t="str">
            <v/>
          </cell>
        </row>
        <row r="13369">
          <cell r="A13369" t="str">
            <v/>
          </cell>
        </row>
        <row r="13370">
          <cell r="A13370" t="str">
            <v/>
          </cell>
        </row>
        <row r="13371">
          <cell r="A13371" t="str">
            <v/>
          </cell>
        </row>
        <row r="13372">
          <cell r="A13372" t="str">
            <v/>
          </cell>
        </row>
        <row r="13373">
          <cell r="A13373" t="str">
            <v/>
          </cell>
        </row>
        <row r="13374">
          <cell r="A13374" t="str">
            <v/>
          </cell>
        </row>
        <row r="13375">
          <cell r="A13375" t="str">
            <v/>
          </cell>
        </row>
        <row r="13376">
          <cell r="A13376" t="str">
            <v/>
          </cell>
        </row>
        <row r="13377">
          <cell r="A13377" t="str">
            <v/>
          </cell>
        </row>
        <row r="13378">
          <cell r="A13378" t="str">
            <v/>
          </cell>
        </row>
        <row r="13379">
          <cell r="A13379" t="str">
            <v/>
          </cell>
        </row>
        <row r="13380">
          <cell r="A13380" t="str">
            <v/>
          </cell>
        </row>
        <row r="13381">
          <cell r="A13381" t="str">
            <v/>
          </cell>
        </row>
        <row r="13382">
          <cell r="A13382" t="str">
            <v/>
          </cell>
        </row>
        <row r="13383">
          <cell r="A13383" t="str">
            <v/>
          </cell>
        </row>
        <row r="13384">
          <cell r="A13384" t="str">
            <v/>
          </cell>
        </row>
        <row r="13385">
          <cell r="A13385" t="str">
            <v/>
          </cell>
        </row>
        <row r="13386">
          <cell r="A13386" t="str">
            <v/>
          </cell>
        </row>
        <row r="13387">
          <cell r="A13387" t="str">
            <v/>
          </cell>
        </row>
        <row r="13388">
          <cell r="A13388" t="str">
            <v/>
          </cell>
        </row>
        <row r="13389">
          <cell r="A13389" t="str">
            <v/>
          </cell>
        </row>
        <row r="13390">
          <cell r="A13390" t="str">
            <v/>
          </cell>
        </row>
        <row r="13391">
          <cell r="A13391" t="str">
            <v/>
          </cell>
        </row>
        <row r="13392">
          <cell r="A13392" t="str">
            <v/>
          </cell>
        </row>
        <row r="13393">
          <cell r="A13393" t="str">
            <v/>
          </cell>
        </row>
        <row r="13394">
          <cell r="A13394" t="str">
            <v/>
          </cell>
        </row>
        <row r="13395">
          <cell r="A13395" t="str">
            <v/>
          </cell>
        </row>
        <row r="13396">
          <cell r="A13396" t="str">
            <v/>
          </cell>
        </row>
        <row r="13397">
          <cell r="A13397" t="str">
            <v/>
          </cell>
        </row>
        <row r="13398">
          <cell r="A13398" t="str">
            <v/>
          </cell>
        </row>
        <row r="13399">
          <cell r="A13399" t="str">
            <v/>
          </cell>
        </row>
        <row r="13400">
          <cell r="A13400" t="str">
            <v/>
          </cell>
        </row>
        <row r="13401">
          <cell r="A13401" t="str">
            <v/>
          </cell>
        </row>
        <row r="13402">
          <cell r="A13402" t="str">
            <v/>
          </cell>
        </row>
        <row r="13403">
          <cell r="A13403" t="str">
            <v/>
          </cell>
        </row>
        <row r="13404">
          <cell r="A13404" t="str">
            <v/>
          </cell>
        </row>
        <row r="13405">
          <cell r="A13405" t="str">
            <v/>
          </cell>
        </row>
        <row r="13406">
          <cell r="A13406" t="str">
            <v/>
          </cell>
        </row>
        <row r="13407">
          <cell r="A13407" t="str">
            <v/>
          </cell>
        </row>
        <row r="13408">
          <cell r="A13408" t="str">
            <v/>
          </cell>
        </row>
        <row r="13409">
          <cell r="A13409" t="str">
            <v/>
          </cell>
        </row>
        <row r="13410">
          <cell r="A13410" t="str">
            <v/>
          </cell>
        </row>
        <row r="13411">
          <cell r="A13411" t="str">
            <v/>
          </cell>
        </row>
        <row r="13412">
          <cell r="A13412" t="str">
            <v/>
          </cell>
        </row>
        <row r="13413">
          <cell r="A13413" t="str">
            <v/>
          </cell>
        </row>
        <row r="13414">
          <cell r="A13414" t="str">
            <v/>
          </cell>
        </row>
        <row r="13415">
          <cell r="A13415" t="str">
            <v/>
          </cell>
        </row>
        <row r="13416">
          <cell r="A13416" t="str">
            <v/>
          </cell>
        </row>
        <row r="13417">
          <cell r="A13417" t="str">
            <v/>
          </cell>
        </row>
        <row r="13418">
          <cell r="A13418" t="str">
            <v/>
          </cell>
        </row>
        <row r="13419">
          <cell r="A13419" t="str">
            <v/>
          </cell>
        </row>
        <row r="13420">
          <cell r="A13420" t="str">
            <v/>
          </cell>
        </row>
        <row r="13421">
          <cell r="A13421" t="str">
            <v/>
          </cell>
        </row>
        <row r="13422">
          <cell r="A13422" t="str">
            <v/>
          </cell>
        </row>
        <row r="13423">
          <cell r="A13423" t="str">
            <v/>
          </cell>
        </row>
        <row r="13424">
          <cell r="A13424" t="str">
            <v/>
          </cell>
        </row>
        <row r="13425">
          <cell r="A13425" t="str">
            <v/>
          </cell>
        </row>
        <row r="13426">
          <cell r="A13426" t="str">
            <v/>
          </cell>
        </row>
        <row r="13427">
          <cell r="A13427" t="str">
            <v/>
          </cell>
        </row>
        <row r="13428">
          <cell r="A13428" t="str">
            <v/>
          </cell>
        </row>
        <row r="13429">
          <cell r="A13429" t="str">
            <v/>
          </cell>
        </row>
        <row r="13430">
          <cell r="A13430" t="str">
            <v/>
          </cell>
        </row>
        <row r="13431">
          <cell r="A13431" t="str">
            <v/>
          </cell>
        </row>
        <row r="13432">
          <cell r="A13432" t="str">
            <v/>
          </cell>
        </row>
        <row r="13433">
          <cell r="A13433" t="str">
            <v/>
          </cell>
        </row>
        <row r="13434">
          <cell r="A13434" t="str">
            <v/>
          </cell>
        </row>
        <row r="13435">
          <cell r="A13435" t="str">
            <v/>
          </cell>
        </row>
        <row r="13436">
          <cell r="A13436" t="str">
            <v/>
          </cell>
        </row>
        <row r="13437">
          <cell r="A13437" t="str">
            <v/>
          </cell>
        </row>
        <row r="13438">
          <cell r="A13438" t="str">
            <v/>
          </cell>
        </row>
        <row r="13439">
          <cell r="A13439" t="str">
            <v/>
          </cell>
        </row>
        <row r="13440">
          <cell r="A13440" t="str">
            <v/>
          </cell>
        </row>
        <row r="13441">
          <cell r="A13441" t="str">
            <v/>
          </cell>
        </row>
        <row r="13442">
          <cell r="A13442" t="str">
            <v/>
          </cell>
        </row>
        <row r="13443">
          <cell r="A13443" t="str">
            <v/>
          </cell>
        </row>
        <row r="13444">
          <cell r="A13444" t="str">
            <v/>
          </cell>
        </row>
        <row r="13445">
          <cell r="A13445" t="str">
            <v/>
          </cell>
        </row>
        <row r="13446">
          <cell r="A13446" t="str">
            <v/>
          </cell>
        </row>
        <row r="13447">
          <cell r="A13447" t="str">
            <v/>
          </cell>
        </row>
        <row r="13448">
          <cell r="A13448" t="str">
            <v/>
          </cell>
        </row>
        <row r="13449">
          <cell r="A13449" t="str">
            <v/>
          </cell>
        </row>
        <row r="13450">
          <cell r="A13450" t="str">
            <v/>
          </cell>
        </row>
        <row r="13451">
          <cell r="A13451" t="str">
            <v/>
          </cell>
        </row>
        <row r="13452">
          <cell r="A13452" t="str">
            <v/>
          </cell>
        </row>
        <row r="13453">
          <cell r="A13453" t="str">
            <v/>
          </cell>
        </row>
        <row r="13454">
          <cell r="A13454" t="str">
            <v/>
          </cell>
        </row>
        <row r="13455">
          <cell r="A13455" t="str">
            <v/>
          </cell>
        </row>
        <row r="13456">
          <cell r="A13456" t="str">
            <v/>
          </cell>
        </row>
        <row r="13457">
          <cell r="A13457" t="str">
            <v/>
          </cell>
        </row>
        <row r="13458">
          <cell r="A13458" t="str">
            <v/>
          </cell>
        </row>
        <row r="13459">
          <cell r="A13459" t="str">
            <v/>
          </cell>
        </row>
        <row r="13460">
          <cell r="A13460" t="str">
            <v/>
          </cell>
        </row>
        <row r="13461">
          <cell r="A13461" t="str">
            <v/>
          </cell>
        </row>
        <row r="13462">
          <cell r="A13462" t="str">
            <v/>
          </cell>
        </row>
        <row r="13463">
          <cell r="A13463" t="str">
            <v/>
          </cell>
        </row>
        <row r="13464">
          <cell r="A13464" t="str">
            <v/>
          </cell>
        </row>
        <row r="13465">
          <cell r="A13465" t="str">
            <v/>
          </cell>
        </row>
        <row r="13466">
          <cell r="A13466" t="str">
            <v/>
          </cell>
        </row>
        <row r="13467">
          <cell r="A13467" t="str">
            <v/>
          </cell>
        </row>
        <row r="13468">
          <cell r="A13468" t="str">
            <v/>
          </cell>
        </row>
        <row r="13469">
          <cell r="A13469" t="str">
            <v/>
          </cell>
        </row>
        <row r="13470">
          <cell r="A13470" t="str">
            <v/>
          </cell>
        </row>
        <row r="13471">
          <cell r="A13471" t="str">
            <v/>
          </cell>
        </row>
        <row r="13472">
          <cell r="A13472" t="str">
            <v/>
          </cell>
        </row>
        <row r="13473">
          <cell r="A13473" t="str">
            <v/>
          </cell>
        </row>
        <row r="13474">
          <cell r="A13474" t="str">
            <v/>
          </cell>
        </row>
        <row r="13475">
          <cell r="A13475" t="str">
            <v/>
          </cell>
        </row>
        <row r="13476">
          <cell r="A13476" t="str">
            <v/>
          </cell>
        </row>
        <row r="13477">
          <cell r="A13477" t="str">
            <v/>
          </cell>
        </row>
        <row r="13478">
          <cell r="A13478" t="str">
            <v/>
          </cell>
        </row>
        <row r="13479">
          <cell r="A13479" t="str">
            <v/>
          </cell>
        </row>
        <row r="13480">
          <cell r="A13480" t="str">
            <v/>
          </cell>
        </row>
        <row r="13481">
          <cell r="A13481" t="str">
            <v/>
          </cell>
        </row>
        <row r="13482">
          <cell r="A13482" t="str">
            <v/>
          </cell>
        </row>
        <row r="13483">
          <cell r="A13483" t="str">
            <v/>
          </cell>
        </row>
        <row r="13484">
          <cell r="A13484" t="str">
            <v/>
          </cell>
        </row>
        <row r="13485">
          <cell r="A13485" t="str">
            <v/>
          </cell>
        </row>
        <row r="13486">
          <cell r="A13486" t="str">
            <v/>
          </cell>
        </row>
        <row r="13487">
          <cell r="A13487" t="str">
            <v/>
          </cell>
        </row>
        <row r="13488">
          <cell r="A13488" t="str">
            <v/>
          </cell>
        </row>
        <row r="13489">
          <cell r="A13489" t="str">
            <v/>
          </cell>
        </row>
        <row r="13490">
          <cell r="A13490" t="str">
            <v/>
          </cell>
        </row>
        <row r="13491">
          <cell r="A13491" t="str">
            <v/>
          </cell>
        </row>
        <row r="13492">
          <cell r="A13492" t="str">
            <v/>
          </cell>
        </row>
        <row r="13493">
          <cell r="A13493" t="str">
            <v/>
          </cell>
        </row>
        <row r="13494">
          <cell r="A13494" t="str">
            <v/>
          </cell>
        </row>
        <row r="13495">
          <cell r="A13495" t="str">
            <v/>
          </cell>
        </row>
        <row r="13496">
          <cell r="A13496" t="str">
            <v/>
          </cell>
        </row>
        <row r="13497">
          <cell r="A13497" t="str">
            <v/>
          </cell>
        </row>
        <row r="13498">
          <cell r="A13498" t="str">
            <v/>
          </cell>
        </row>
        <row r="13499">
          <cell r="A13499" t="str">
            <v/>
          </cell>
        </row>
        <row r="13500">
          <cell r="A13500" t="str">
            <v/>
          </cell>
        </row>
        <row r="13501">
          <cell r="A13501" t="str">
            <v/>
          </cell>
        </row>
        <row r="13502">
          <cell r="A13502" t="str">
            <v/>
          </cell>
        </row>
        <row r="13503">
          <cell r="A13503" t="str">
            <v/>
          </cell>
        </row>
        <row r="13504">
          <cell r="A13504" t="str">
            <v/>
          </cell>
        </row>
        <row r="13505">
          <cell r="A13505" t="str">
            <v/>
          </cell>
        </row>
        <row r="13506">
          <cell r="A13506" t="str">
            <v/>
          </cell>
        </row>
        <row r="13507">
          <cell r="A13507" t="str">
            <v/>
          </cell>
        </row>
        <row r="13508">
          <cell r="A13508" t="str">
            <v/>
          </cell>
        </row>
        <row r="13509">
          <cell r="A13509" t="str">
            <v/>
          </cell>
        </row>
        <row r="13510">
          <cell r="A13510" t="str">
            <v/>
          </cell>
        </row>
        <row r="13511">
          <cell r="A13511" t="str">
            <v/>
          </cell>
        </row>
        <row r="13512">
          <cell r="A13512" t="str">
            <v/>
          </cell>
        </row>
        <row r="13513">
          <cell r="A13513" t="str">
            <v/>
          </cell>
        </row>
        <row r="13514">
          <cell r="A13514" t="str">
            <v/>
          </cell>
        </row>
        <row r="13515">
          <cell r="A13515" t="str">
            <v/>
          </cell>
        </row>
        <row r="13516">
          <cell r="A13516" t="str">
            <v/>
          </cell>
        </row>
        <row r="13517">
          <cell r="A13517" t="str">
            <v/>
          </cell>
        </row>
        <row r="13518">
          <cell r="A13518" t="str">
            <v/>
          </cell>
        </row>
        <row r="13519">
          <cell r="A13519" t="str">
            <v/>
          </cell>
        </row>
        <row r="13520">
          <cell r="A13520" t="str">
            <v/>
          </cell>
        </row>
        <row r="13521">
          <cell r="A13521" t="str">
            <v/>
          </cell>
        </row>
        <row r="13522">
          <cell r="A13522" t="str">
            <v/>
          </cell>
        </row>
        <row r="13523">
          <cell r="A13523" t="str">
            <v/>
          </cell>
        </row>
        <row r="13524">
          <cell r="A13524" t="str">
            <v/>
          </cell>
        </row>
        <row r="13525">
          <cell r="A13525" t="str">
            <v/>
          </cell>
        </row>
        <row r="13526">
          <cell r="A13526" t="str">
            <v/>
          </cell>
        </row>
        <row r="13527">
          <cell r="A13527" t="str">
            <v/>
          </cell>
        </row>
        <row r="13528">
          <cell r="A13528" t="str">
            <v/>
          </cell>
        </row>
        <row r="13529">
          <cell r="A13529" t="str">
            <v/>
          </cell>
        </row>
        <row r="13530">
          <cell r="A13530" t="str">
            <v/>
          </cell>
        </row>
        <row r="13531">
          <cell r="A13531" t="str">
            <v/>
          </cell>
        </row>
        <row r="13532">
          <cell r="A13532" t="str">
            <v/>
          </cell>
        </row>
        <row r="13533">
          <cell r="A13533" t="str">
            <v/>
          </cell>
        </row>
        <row r="13534">
          <cell r="A13534" t="str">
            <v/>
          </cell>
        </row>
        <row r="13535">
          <cell r="A13535" t="str">
            <v/>
          </cell>
        </row>
        <row r="13536">
          <cell r="A13536" t="str">
            <v/>
          </cell>
        </row>
        <row r="13537">
          <cell r="A13537" t="str">
            <v/>
          </cell>
        </row>
        <row r="13538">
          <cell r="A13538" t="str">
            <v/>
          </cell>
        </row>
        <row r="13539">
          <cell r="A13539" t="str">
            <v/>
          </cell>
        </row>
        <row r="13540">
          <cell r="A13540" t="str">
            <v/>
          </cell>
        </row>
        <row r="13541">
          <cell r="A13541" t="str">
            <v/>
          </cell>
        </row>
        <row r="13542">
          <cell r="A13542" t="str">
            <v/>
          </cell>
        </row>
        <row r="13543">
          <cell r="A13543" t="str">
            <v/>
          </cell>
        </row>
        <row r="13544">
          <cell r="A13544" t="str">
            <v/>
          </cell>
        </row>
        <row r="13545">
          <cell r="A13545" t="str">
            <v/>
          </cell>
        </row>
        <row r="13546">
          <cell r="A13546" t="str">
            <v/>
          </cell>
        </row>
        <row r="13547">
          <cell r="A13547" t="str">
            <v/>
          </cell>
        </row>
        <row r="13548">
          <cell r="A13548" t="str">
            <v/>
          </cell>
        </row>
        <row r="13549">
          <cell r="A13549" t="str">
            <v/>
          </cell>
        </row>
        <row r="13550">
          <cell r="A13550" t="str">
            <v/>
          </cell>
        </row>
        <row r="13551">
          <cell r="A13551" t="str">
            <v/>
          </cell>
        </row>
        <row r="13552">
          <cell r="A13552" t="str">
            <v/>
          </cell>
        </row>
        <row r="13553">
          <cell r="A13553" t="str">
            <v/>
          </cell>
        </row>
        <row r="13554">
          <cell r="A13554" t="str">
            <v/>
          </cell>
        </row>
        <row r="13555">
          <cell r="A13555" t="str">
            <v/>
          </cell>
        </row>
        <row r="13556">
          <cell r="A13556" t="str">
            <v/>
          </cell>
        </row>
        <row r="13557">
          <cell r="A13557" t="str">
            <v/>
          </cell>
        </row>
        <row r="13558">
          <cell r="A13558" t="str">
            <v/>
          </cell>
        </row>
        <row r="13559">
          <cell r="A13559" t="str">
            <v/>
          </cell>
        </row>
        <row r="13560">
          <cell r="A13560" t="str">
            <v/>
          </cell>
        </row>
        <row r="13561">
          <cell r="A13561" t="str">
            <v/>
          </cell>
        </row>
        <row r="13562">
          <cell r="A13562" t="str">
            <v/>
          </cell>
        </row>
        <row r="13563">
          <cell r="A13563" t="str">
            <v/>
          </cell>
        </row>
        <row r="13564">
          <cell r="A13564" t="str">
            <v/>
          </cell>
        </row>
        <row r="13565">
          <cell r="A13565" t="str">
            <v/>
          </cell>
        </row>
        <row r="13566">
          <cell r="A13566" t="str">
            <v/>
          </cell>
        </row>
        <row r="13567">
          <cell r="A13567" t="str">
            <v/>
          </cell>
        </row>
        <row r="13568">
          <cell r="A13568" t="str">
            <v/>
          </cell>
        </row>
        <row r="13569">
          <cell r="A13569" t="str">
            <v/>
          </cell>
        </row>
        <row r="13570">
          <cell r="A13570" t="str">
            <v/>
          </cell>
        </row>
        <row r="13571">
          <cell r="A13571" t="str">
            <v/>
          </cell>
        </row>
        <row r="13572">
          <cell r="A13572" t="str">
            <v/>
          </cell>
        </row>
        <row r="13573">
          <cell r="A13573" t="str">
            <v/>
          </cell>
        </row>
        <row r="13574">
          <cell r="A13574" t="str">
            <v/>
          </cell>
        </row>
        <row r="13575">
          <cell r="A13575" t="str">
            <v/>
          </cell>
        </row>
        <row r="13576">
          <cell r="A13576" t="str">
            <v/>
          </cell>
        </row>
        <row r="13577">
          <cell r="A13577" t="str">
            <v/>
          </cell>
        </row>
        <row r="13578">
          <cell r="A13578" t="str">
            <v/>
          </cell>
        </row>
        <row r="13579">
          <cell r="A13579" t="str">
            <v/>
          </cell>
        </row>
        <row r="13580">
          <cell r="A13580" t="str">
            <v/>
          </cell>
        </row>
        <row r="13581">
          <cell r="A13581" t="str">
            <v/>
          </cell>
        </row>
        <row r="13582">
          <cell r="A13582" t="str">
            <v/>
          </cell>
        </row>
        <row r="13583">
          <cell r="A13583" t="str">
            <v/>
          </cell>
        </row>
        <row r="13584">
          <cell r="A13584" t="str">
            <v/>
          </cell>
        </row>
        <row r="13585">
          <cell r="A13585" t="str">
            <v/>
          </cell>
        </row>
        <row r="13586">
          <cell r="A13586" t="str">
            <v/>
          </cell>
        </row>
        <row r="13587">
          <cell r="A13587" t="str">
            <v/>
          </cell>
        </row>
        <row r="13588">
          <cell r="A13588" t="str">
            <v/>
          </cell>
        </row>
        <row r="13589">
          <cell r="A13589" t="str">
            <v/>
          </cell>
        </row>
        <row r="13590">
          <cell r="A13590" t="str">
            <v/>
          </cell>
        </row>
        <row r="13591">
          <cell r="A13591" t="str">
            <v/>
          </cell>
        </row>
        <row r="13592">
          <cell r="A13592" t="str">
            <v/>
          </cell>
        </row>
        <row r="13593">
          <cell r="A13593" t="str">
            <v/>
          </cell>
        </row>
        <row r="13594">
          <cell r="A13594" t="str">
            <v/>
          </cell>
        </row>
        <row r="13595">
          <cell r="A13595" t="str">
            <v/>
          </cell>
        </row>
        <row r="13596">
          <cell r="A13596" t="str">
            <v/>
          </cell>
        </row>
        <row r="13597">
          <cell r="A13597" t="str">
            <v/>
          </cell>
        </row>
        <row r="13598">
          <cell r="A13598" t="str">
            <v/>
          </cell>
        </row>
        <row r="13599">
          <cell r="A13599" t="str">
            <v/>
          </cell>
        </row>
        <row r="13600">
          <cell r="A13600" t="str">
            <v/>
          </cell>
        </row>
        <row r="13601">
          <cell r="A13601" t="str">
            <v/>
          </cell>
        </row>
        <row r="13602">
          <cell r="A13602" t="str">
            <v/>
          </cell>
        </row>
        <row r="13603">
          <cell r="A13603" t="str">
            <v/>
          </cell>
        </row>
        <row r="13604">
          <cell r="A13604" t="str">
            <v/>
          </cell>
        </row>
        <row r="13605">
          <cell r="A13605" t="str">
            <v/>
          </cell>
        </row>
        <row r="13606">
          <cell r="A13606" t="str">
            <v/>
          </cell>
        </row>
        <row r="13607">
          <cell r="A13607" t="str">
            <v/>
          </cell>
        </row>
        <row r="13608">
          <cell r="A13608" t="str">
            <v/>
          </cell>
        </row>
        <row r="13609">
          <cell r="A13609" t="str">
            <v/>
          </cell>
        </row>
        <row r="13610">
          <cell r="A13610" t="str">
            <v/>
          </cell>
        </row>
        <row r="13611">
          <cell r="A13611" t="str">
            <v/>
          </cell>
        </row>
        <row r="13612">
          <cell r="A13612" t="str">
            <v/>
          </cell>
        </row>
        <row r="13613">
          <cell r="A13613" t="str">
            <v/>
          </cell>
        </row>
        <row r="13614">
          <cell r="A13614" t="str">
            <v/>
          </cell>
        </row>
        <row r="13615">
          <cell r="A13615" t="str">
            <v/>
          </cell>
        </row>
        <row r="13616">
          <cell r="A13616" t="str">
            <v/>
          </cell>
        </row>
        <row r="13617">
          <cell r="A13617" t="str">
            <v/>
          </cell>
        </row>
        <row r="13618">
          <cell r="A13618" t="str">
            <v/>
          </cell>
        </row>
        <row r="13619">
          <cell r="A13619" t="str">
            <v/>
          </cell>
        </row>
        <row r="13620">
          <cell r="A13620" t="str">
            <v/>
          </cell>
        </row>
        <row r="13621">
          <cell r="A13621" t="str">
            <v/>
          </cell>
        </row>
        <row r="13622">
          <cell r="A13622" t="str">
            <v/>
          </cell>
        </row>
        <row r="13623">
          <cell r="A13623" t="str">
            <v/>
          </cell>
        </row>
        <row r="13624">
          <cell r="A13624" t="str">
            <v/>
          </cell>
        </row>
        <row r="13625">
          <cell r="A13625" t="str">
            <v/>
          </cell>
        </row>
        <row r="13626">
          <cell r="A13626" t="str">
            <v/>
          </cell>
        </row>
        <row r="13627">
          <cell r="A13627" t="str">
            <v/>
          </cell>
        </row>
        <row r="13628">
          <cell r="A13628" t="str">
            <v/>
          </cell>
        </row>
        <row r="13629">
          <cell r="A13629" t="str">
            <v/>
          </cell>
        </row>
        <row r="13630">
          <cell r="A13630" t="str">
            <v/>
          </cell>
        </row>
        <row r="13631">
          <cell r="A13631" t="str">
            <v/>
          </cell>
        </row>
        <row r="13632">
          <cell r="A13632" t="str">
            <v/>
          </cell>
        </row>
        <row r="13633">
          <cell r="A13633" t="str">
            <v/>
          </cell>
        </row>
        <row r="13634">
          <cell r="A13634" t="str">
            <v/>
          </cell>
        </row>
        <row r="13635">
          <cell r="A13635" t="str">
            <v/>
          </cell>
        </row>
        <row r="13636">
          <cell r="A13636" t="str">
            <v/>
          </cell>
        </row>
        <row r="13637">
          <cell r="A13637" t="str">
            <v/>
          </cell>
        </row>
        <row r="13638">
          <cell r="A13638" t="str">
            <v/>
          </cell>
        </row>
        <row r="13639">
          <cell r="A13639" t="str">
            <v/>
          </cell>
        </row>
        <row r="13640">
          <cell r="A13640" t="str">
            <v/>
          </cell>
        </row>
        <row r="13641">
          <cell r="A13641" t="str">
            <v/>
          </cell>
        </row>
        <row r="13642">
          <cell r="A13642" t="str">
            <v/>
          </cell>
        </row>
        <row r="13643">
          <cell r="A13643" t="str">
            <v/>
          </cell>
        </row>
        <row r="13644">
          <cell r="A13644" t="str">
            <v/>
          </cell>
        </row>
        <row r="13645">
          <cell r="A13645" t="str">
            <v/>
          </cell>
        </row>
        <row r="13646">
          <cell r="A13646" t="str">
            <v/>
          </cell>
        </row>
        <row r="13647">
          <cell r="A13647" t="str">
            <v/>
          </cell>
        </row>
        <row r="13648">
          <cell r="A13648" t="str">
            <v/>
          </cell>
        </row>
        <row r="13649">
          <cell r="A13649" t="str">
            <v/>
          </cell>
        </row>
        <row r="13650">
          <cell r="A13650" t="str">
            <v/>
          </cell>
        </row>
        <row r="13651">
          <cell r="A13651" t="str">
            <v/>
          </cell>
        </row>
        <row r="13652">
          <cell r="A13652" t="str">
            <v/>
          </cell>
        </row>
        <row r="13653">
          <cell r="A13653" t="str">
            <v/>
          </cell>
        </row>
        <row r="13654">
          <cell r="A13654" t="str">
            <v/>
          </cell>
        </row>
        <row r="13655">
          <cell r="A13655" t="str">
            <v/>
          </cell>
        </row>
        <row r="13656">
          <cell r="A13656" t="str">
            <v/>
          </cell>
        </row>
        <row r="13657">
          <cell r="A13657" t="str">
            <v/>
          </cell>
        </row>
        <row r="13658">
          <cell r="A13658" t="str">
            <v/>
          </cell>
        </row>
        <row r="13659">
          <cell r="A13659" t="str">
            <v/>
          </cell>
        </row>
        <row r="13660">
          <cell r="A13660" t="str">
            <v/>
          </cell>
        </row>
        <row r="13661">
          <cell r="A13661" t="str">
            <v/>
          </cell>
        </row>
        <row r="13662">
          <cell r="A13662" t="str">
            <v/>
          </cell>
        </row>
        <row r="13663">
          <cell r="A13663" t="str">
            <v/>
          </cell>
        </row>
        <row r="13664">
          <cell r="A13664" t="str">
            <v/>
          </cell>
        </row>
        <row r="13665">
          <cell r="A13665" t="str">
            <v/>
          </cell>
        </row>
        <row r="13666">
          <cell r="A13666" t="str">
            <v/>
          </cell>
        </row>
        <row r="13667">
          <cell r="A13667" t="str">
            <v/>
          </cell>
        </row>
        <row r="13668">
          <cell r="A13668" t="str">
            <v/>
          </cell>
        </row>
        <row r="13669">
          <cell r="A13669" t="str">
            <v/>
          </cell>
        </row>
        <row r="13670">
          <cell r="A13670" t="str">
            <v/>
          </cell>
        </row>
        <row r="13671">
          <cell r="A13671" t="str">
            <v/>
          </cell>
        </row>
        <row r="13672">
          <cell r="A13672" t="str">
            <v/>
          </cell>
        </row>
        <row r="13673">
          <cell r="A13673" t="str">
            <v/>
          </cell>
        </row>
        <row r="13674">
          <cell r="A13674" t="str">
            <v/>
          </cell>
        </row>
        <row r="13675">
          <cell r="A13675" t="str">
            <v/>
          </cell>
        </row>
        <row r="13676">
          <cell r="A13676" t="str">
            <v/>
          </cell>
        </row>
        <row r="13677">
          <cell r="A13677" t="str">
            <v/>
          </cell>
        </row>
        <row r="13678">
          <cell r="A13678" t="str">
            <v/>
          </cell>
        </row>
        <row r="13679">
          <cell r="A13679" t="str">
            <v/>
          </cell>
        </row>
        <row r="13680">
          <cell r="A13680" t="str">
            <v/>
          </cell>
        </row>
        <row r="13681">
          <cell r="A13681" t="str">
            <v/>
          </cell>
        </row>
        <row r="13682">
          <cell r="A13682" t="str">
            <v/>
          </cell>
        </row>
        <row r="13683">
          <cell r="A13683" t="str">
            <v/>
          </cell>
        </row>
        <row r="13684">
          <cell r="A13684" t="str">
            <v/>
          </cell>
        </row>
        <row r="13685">
          <cell r="A13685" t="str">
            <v/>
          </cell>
        </row>
        <row r="13686">
          <cell r="A13686" t="str">
            <v/>
          </cell>
        </row>
        <row r="13687">
          <cell r="A13687" t="str">
            <v/>
          </cell>
        </row>
        <row r="13688">
          <cell r="A13688" t="str">
            <v/>
          </cell>
        </row>
        <row r="13689">
          <cell r="A13689" t="str">
            <v/>
          </cell>
        </row>
        <row r="13690">
          <cell r="A13690" t="str">
            <v/>
          </cell>
        </row>
        <row r="13691">
          <cell r="A13691" t="str">
            <v/>
          </cell>
        </row>
        <row r="13692">
          <cell r="A13692" t="str">
            <v/>
          </cell>
        </row>
        <row r="13693">
          <cell r="A13693" t="str">
            <v/>
          </cell>
        </row>
        <row r="13694">
          <cell r="A13694" t="str">
            <v/>
          </cell>
        </row>
        <row r="13695">
          <cell r="A13695" t="str">
            <v/>
          </cell>
        </row>
        <row r="13696">
          <cell r="A13696" t="str">
            <v/>
          </cell>
        </row>
        <row r="13697">
          <cell r="A13697" t="str">
            <v/>
          </cell>
        </row>
        <row r="13698">
          <cell r="A13698" t="str">
            <v/>
          </cell>
        </row>
        <row r="13699">
          <cell r="A13699" t="str">
            <v/>
          </cell>
        </row>
        <row r="13700">
          <cell r="A13700" t="str">
            <v/>
          </cell>
        </row>
        <row r="13701">
          <cell r="A13701" t="str">
            <v/>
          </cell>
        </row>
        <row r="13702">
          <cell r="A13702" t="str">
            <v/>
          </cell>
        </row>
        <row r="13703">
          <cell r="A13703" t="str">
            <v/>
          </cell>
        </row>
        <row r="13704">
          <cell r="A13704" t="str">
            <v/>
          </cell>
        </row>
        <row r="13705">
          <cell r="A13705" t="str">
            <v/>
          </cell>
        </row>
        <row r="13706">
          <cell r="A13706" t="str">
            <v/>
          </cell>
        </row>
        <row r="13707">
          <cell r="A13707" t="str">
            <v/>
          </cell>
        </row>
        <row r="13708">
          <cell r="A13708" t="str">
            <v/>
          </cell>
        </row>
        <row r="13709">
          <cell r="A13709" t="str">
            <v/>
          </cell>
        </row>
        <row r="13710">
          <cell r="A13710" t="str">
            <v/>
          </cell>
        </row>
        <row r="13711">
          <cell r="A13711" t="str">
            <v/>
          </cell>
        </row>
        <row r="13712">
          <cell r="A13712" t="str">
            <v/>
          </cell>
        </row>
        <row r="13713">
          <cell r="A13713" t="str">
            <v/>
          </cell>
        </row>
        <row r="13714">
          <cell r="A13714" t="str">
            <v/>
          </cell>
        </row>
        <row r="13715">
          <cell r="A13715" t="str">
            <v/>
          </cell>
        </row>
        <row r="13716">
          <cell r="A13716" t="str">
            <v/>
          </cell>
        </row>
        <row r="13717">
          <cell r="A13717" t="str">
            <v/>
          </cell>
        </row>
        <row r="13718">
          <cell r="A13718" t="str">
            <v/>
          </cell>
        </row>
        <row r="13719">
          <cell r="A13719" t="str">
            <v/>
          </cell>
        </row>
        <row r="13720">
          <cell r="A13720" t="str">
            <v/>
          </cell>
        </row>
        <row r="13721">
          <cell r="A13721" t="str">
            <v/>
          </cell>
        </row>
        <row r="13722">
          <cell r="A13722" t="str">
            <v/>
          </cell>
        </row>
        <row r="13723">
          <cell r="A13723" t="str">
            <v/>
          </cell>
        </row>
        <row r="13724">
          <cell r="A13724" t="str">
            <v/>
          </cell>
        </row>
        <row r="13725">
          <cell r="A13725" t="str">
            <v/>
          </cell>
        </row>
        <row r="13726">
          <cell r="A13726" t="str">
            <v/>
          </cell>
        </row>
        <row r="13727">
          <cell r="A13727" t="str">
            <v/>
          </cell>
        </row>
        <row r="13728">
          <cell r="A13728" t="str">
            <v/>
          </cell>
        </row>
        <row r="13729">
          <cell r="A13729" t="str">
            <v/>
          </cell>
        </row>
        <row r="13730">
          <cell r="A13730" t="str">
            <v/>
          </cell>
        </row>
        <row r="13731">
          <cell r="A13731" t="str">
            <v/>
          </cell>
        </row>
        <row r="13732">
          <cell r="A13732" t="str">
            <v/>
          </cell>
        </row>
        <row r="13733">
          <cell r="A13733" t="str">
            <v/>
          </cell>
        </row>
        <row r="13734">
          <cell r="A13734" t="str">
            <v/>
          </cell>
        </row>
        <row r="13735">
          <cell r="A13735" t="str">
            <v/>
          </cell>
        </row>
        <row r="13736">
          <cell r="A13736" t="str">
            <v/>
          </cell>
        </row>
        <row r="13737">
          <cell r="A13737" t="str">
            <v/>
          </cell>
        </row>
        <row r="13738">
          <cell r="A13738" t="str">
            <v/>
          </cell>
        </row>
        <row r="13739">
          <cell r="A13739" t="str">
            <v/>
          </cell>
        </row>
        <row r="13740">
          <cell r="A13740" t="str">
            <v/>
          </cell>
        </row>
        <row r="13741">
          <cell r="A13741" t="str">
            <v/>
          </cell>
        </row>
        <row r="13742">
          <cell r="A13742" t="str">
            <v/>
          </cell>
        </row>
        <row r="13743">
          <cell r="A13743" t="str">
            <v/>
          </cell>
        </row>
        <row r="13744">
          <cell r="A13744" t="str">
            <v/>
          </cell>
        </row>
        <row r="13745">
          <cell r="A13745" t="str">
            <v/>
          </cell>
        </row>
        <row r="13746">
          <cell r="A13746" t="str">
            <v/>
          </cell>
        </row>
        <row r="13747">
          <cell r="A13747" t="str">
            <v/>
          </cell>
        </row>
        <row r="13748">
          <cell r="A13748" t="str">
            <v/>
          </cell>
        </row>
        <row r="13749">
          <cell r="A13749" t="str">
            <v/>
          </cell>
        </row>
        <row r="13750">
          <cell r="A13750" t="str">
            <v/>
          </cell>
        </row>
        <row r="13751">
          <cell r="A13751" t="str">
            <v/>
          </cell>
        </row>
        <row r="13752">
          <cell r="A13752" t="str">
            <v/>
          </cell>
        </row>
        <row r="13753">
          <cell r="A13753" t="str">
            <v/>
          </cell>
        </row>
        <row r="13754">
          <cell r="A13754" t="str">
            <v/>
          </cell>
        </row>
        <row r="13755">
          <cell r="A13755" t="str">
            <v/>
          </cell>
        </row>
        <row r="13756">
          <cell r="A13756" t="str">
            <v/>
          </cell>
        </row>
        <row r="13757">
          <cell r="A13757" t="str">
            <v/>
          </cell>
        </row>
        <row r="13758">
          <cell r="A13758" t="str">
            <v/>
          </cell>
        </row>
        <row r="13759">
          <cell r="A13759" t="str">
            <v/>
          </cell>
        </row>
        <row r="13760">
          <cell r="A13760" t="str">
            <v/>
          </cell>
        </row>
        <row r="13761">
          <cell r="A13761" t="str">
            <v/>
          </cell>
        </row>
        <row r="13762">
          <cell r="A13762" t="str">
            <v/>
          </cell>
        </row>
        <row r="13763">
          <cell r="A13763" t="str">
            <v/>
          </cell>
        </row>
        <row r="13764">
          <cell r="A13764" t="str">
            <v/>
          </cell>
        </row>
        <row r="13765">
          <cell r="A13765" t="str">
            <v/>
          </cell>
        </row>
        <row r="13766">
          <cell r="A13766" t="str">
            <v/>
          </cell>
        </row>
        <row r="13767">
          <cell r="A13767" t="str">
            <v/>
          </cell>
        </row>
        <row r="13768">
          <cell r="A13768" t="str">
            <v/>
          </cell>
        </row>
        <row r="13769">
          <cell r="A13769" t="str">
            <v/>
          </cell>
        </row>
        <row r="13770">
          <cell r="A13770" t="str">
            <v/>
          </cell>
        </row>
        <row r="13771">
          <cell r="A13771" t="str">
            <v/>
          </cell>
        </row>
        <row r="13772">
          <cell r="A13772" t="str">
            <v/>
          </cell>
        </row>
        <row r="13773">
          <cell r="A13773" t="str">
            <v/>
          </cell>
        </row>
        <row r="13774">
          <cell r="A13774" t="str">
            <v/>
          </cell>
        </row>
        <row r="13775">
          <cell r="A13775" t="str">
            <v/>
          </cell>
        </row>
        <row r="13776">
          <cell r="A13776" t="str">
            <v/>
          </cell>
        </row>
        <row r="13777">
          <cell r="A13777" t="str">
            <v/>
          </cell>
        </row>
        <row r="13778">
          <cell r="A13778" t="str">
            <v/>
          </cell>
        </row>
        <row r="13779">
          <cell r="A13779" t="str">
            <v/>
          </cell>
        </row>
        <row r="13780">
          <cell r="A13780" t="str">
            <v/>
          </cell>
        </row>
        <row r="13781">
          <cell r="A13781" t="str">
            <v/>
          </cell>
        </row>
        <row r="13782">
          <cell r="A13782" t="str">
            <v/>
          </cell>
        </row>
        <row r="13783">
          <cell r="A13783" t="str">
            <v/>
          </cell>
        </row>
        <row r="13784">
          <cell r="A13784" t="str">
            <v/>
          </cell>
        </row>
        <row r="13785">
          <cell r="A13785" t="str">
            <v/>
          </cell>
        </row>
        <row r="13786">
          <cell r="A13786" t="str">
            <v/>
          </cell>
        </row>
        <row r="13787">
          <cell r="A13787" t="str">
            <v/>
          </cell>
        </row>
        <row r="13788">
          <cell r="A13788" t="str">
            <v/>
          </cell>
        </row>
        <row r="13789">
          <cell r="A13789" t="str">
            <v/>
          </cell>
        </row>
        <row r="13790">
          <cell r="A13790" t="str">
            <v/>
          </cell>
        </row>
        <row r="13791">
          <cell r="A13791" t="str">
            <v/>
          </cell>
        </row>
        <row r="13792">
          <cell r="A13792" t="str">
            <v/>
          </cell>
        </row>
        <row r="13793">
          <cell r="A13793" t="str">
            <v/>
          </cell>
        </row>
        <row r="13794">
          <cell r="A13794" t="str">
            <v/>
          </cell>
        </row>
        <row r="13795">
          <cell r="A13795" t="str">
            <v/>
          </cell>
        </row>
        <row r="13796">
          <cell r="A13796" t="str">
            <v/>
          </cell>
        </row>
        <row r="13797">
          <cell r="A13797" t="str">
            <v/>
          </cell>
        </row>
        <row r="13798">
          <cell r="A13798" t="str">
            <v/>
          </cell>
        </row>
        <row r="13799">
          <cell r="A13799" t="str">
            <v/>
          </cell>
        </row>
        <row r="13800">
          <cell r="A13800" t="str">
            <v/>
          </cell>
        </row>
        <row r="13801">
          <cell r="A13801" t="str">
            <v/>
          </cell>
        </row>
        <row r="13802">
          <cell r="A13802" t="str">
            <v/>
          </cell>
        </row>
        <row r="13803">
          <cell r="A13803" t="str">
            <v/>
          </cell>
        </row>
        <row r="13804">
          <cell r="A13804" t="str">
            <v/>
          </cell>
        </row>
        <row r="13805">
          <cell r="A13805" t="str">
            <v/>
          </cell>
        </row>
        <row r="13806">
          <cell r="A13806" t="str">
            <v/>
          </cell>
        </row>
        <row r="13807">
          <cell r="A13807" t="str">
            <v/>
          </cell>
        </row>
        <row r="13808">
          <cell r="A13808" t="str">
            <v/>
          </cell>
        </row>
        <row r="13809">
          <cell r="A13809" t="str">
            <v/>
          </cell>
        </row>
        <row r="13810">
          <cell r="A13810" t="str">
            <v/>
          </cell>
        </row>
        <row r="13811">
          <cell r="A13811" t="str">
            <v/>
          </cell>
        </row>
        <row r="13812">
          <cell r="A13812" t="str">
            <v/>
          </cell>
        </row>
        <row r="13813">
          <cell r="A13813" t="str">
            <v/>
          </cell>
        </row>
        <row r="13814">
          <cell r="A13814" t="str">
            <v/>
          </cell>
        </row>
        <row r="13815">
          <cell r="A13815" t="str">
            <v/>
          </cell>
        </row>
        <row r="13816">
          <cell r="A13816" t="str">
            <v/>
          </cell>
        </row>
        <row r="13817">
          <cell r="A13817" t="str">
            <v/>
          </cell>
        </row>
        <row r="13818">
          <cell r="A13818" t="str">
            <v/>
          </cell>
        </row>
        <row r="13819">
          <cell r="A13819" t="str">
            <v/>
          </cell>
        </row>
        <row r="13820">
          <cell r="A13820" t="str">
            <v/>
          </cell>
        </row>
        <row r="13821">
          <cell r="A13821" t="str">
            <v/>
          </cell>
        </row>
        <row r="13822">
          <cell r="A13822" t="str">
            <v/>
          </cell>
        </row>
        <row r="13823">
          <cell r="A13823" t="str">
            <v/>
          </cell>
        </row>
        <row r="13824">
          <cell r="A13824" t="str">
            <v/>
          </cell>
        </row>
        <row r="13825">
          <cell r="A13825" t="str">
            <v/>
          </cell>
        </row>
        <row r="13826">
          <cell r="A13826" t="str">
            <v/>
          </cell>
        </row>
        <row r="13827">
          <cell r="A13827" t="str">
            <v/>
          </cell>
        </row>
        <row r="13828">
          <cell r="A13828" t="str">
            <v/>
          </cell>
        </row>
        <row r="13829">
          <cell r="A13829" t="str">
            <v/>
          </cell>
        </row>
        <row r="13830">
          <cell r="A13830" t="str">
            <v/>
          </cell>
        </row>
        <row r="13831">
          <cell r="A13831" t="str">
            <v/>
          </cell>
        </row>
        <row r="13832">
          <cell r="A13832" t="str">
            <v/>
          </cell>
        </row>
        <row r="13833">
          <cell r="A13833" t="str">
            <v/>
          </cell>
        </row>
        <row r="13834">
          <cell r="A13834" t="str">
            <v/>
          </cell>
        </row>
        <row r="13835">
          <cell r="A13835" t="str">
            <v/>
          </cell>
        </row>
        <row r="13836">
          <cell r="A13836" t="str">
            <v/>
          </cell>
        </row>
        <row r="13837">
          <cell r="A13837" t="str">
            <v/>
          </cell>
        </row>
        <row r="13838">
          <cell r="A13838" t="str">
            <v/>
          </cell>
        </row>
        <row r="13839">
          <cell r="A13839" t="str">
            <v/>
          </cell>
        </row>
        <row r="13840">
          <cell r="A13840" t="str">
            <v/>
          </cell>
        </row>
        <row r="13841">
          <cell r="A13841" t="str">
            <v/>
          </cell>
        </row>
        <row r="13842">
          <cell r="A13842" t="str">
            <v/>
          </cell>
        </row>
        <row r="13843">
          <cell r="A13843" t="str">
            <v/>
          </cell>
        </row>
        <row r="13844">
          <cell r="A13844" t="str">
            <v/>
          </cell>
        </row>
        <row r="13845">
          <cell r="A13845" t="str">
            <v/>
          </cell>
        </row>
        <row r="13846">
          <cell r="A13846" t="str">
            <v/>
          </cell>
        </row>
        <row r="13847">
          <cell r="A13847" t="str">
            <v/>
          </cell>
        </row>
        <row r="13848">
          <cell r="A13848" t="str">
            <v/>
          </cell>
        </row>
        <row r="13849">
          <cell r="A13849" t="str">
            <v/>
          </cell>
        </row>
        <row r="13850">
          <cell r="A13850" t="str">
            <v/>
          </cell>
        </row>
        <row r="13851">
          <cell r="A13851" t="str">
            <v/>
          </cell>
        </row>
        <row r="13852">
          <cell r="A13852" t="str">
            <v/>
          </cell>
        </row>
        <row r="13853">
          <cell r="A13853" t="str">
            <v/>
          </cell>
        </row>
        <row r="13854">
          <cell r="A13854" t="str">
            <v/>
          </cell>
        </row>
        <row r="13855">
          <cell r="A13855" t="str">
            <v/>
          </cell>
        </row>
        <row r="13856">
          <cell r="A13856" t="str">
            <v/>
          </cell>
        </row>
        <row r="13857">
          <cell r="A13857" t="str">
            <v/>
          </cell>
        </row>
        <row r="13858">
          <cell r="A13858" t="str">
            <v/>
          </cell>
        </row>
        <row r="13859">
          <cell r="A13859" t="str">
            <v/>
          </cell>
        </row>
        <row r="13860">
          <cell r="A13860" t="str">
            <v/>
          </cell>
        </row>
        <row r="13861">
          <cell r="A13861" t="str">
            <v/>
          </cell>
        </row>
        <row r="13862">
          <cell r="A13862" t="str">
            <v/>
          </cell>
        </row>
        <row r="13863">
          <cell r="A13863" t="str">
            <v/>
          </cell>
        </row>
        <row r="13864">
          <cell r="A13864" t="str">
            <v/>
          </cell>
        </row>
        <row r="13865">
          <cell r="A13865" t="str">
            <v/>
          </cell>
        </row>
        <row r="13866">
          <cell r="A13866" t="str">
            <v/>
          </cell>
        </row>
        <row r="13867">
          <cell r="A13867" t="str">
            <v/>
          </cell>
        </row>
        <row r="13868">
          <cell r="A13868" t="str">
            <v/>
          </cell>
        </row>
        <row r="13869">
          <cell r="A13869" t="str">
            <v/>
          </cell>
        </row>
        <row r="13870">
          <cell r="A13870" t="str">
            <v/>
          </cell>
        </row>
        <row r="13871">
          <cell r="A13871" t="str">
            <v/>
          </cell>
        </row>
        <row r="13872">
          <cell r="A13872" t="str">
            <v/>
          </cell>
        </row>
        <row r="13873">
          <cell r="A13873" t="str">
            <v/>
          </cell>
        </row>
        <row r="13874">
          <cell r="A13874" t="str">
            <v/>
          </cell>
        </row>
        <row r="13875">
          <cell r="A13875" t="str">
            <v/>
          </cell>
        </row>
        <row r="13876">
          <cell r="A13876" t="str">
            <v/>
          </cell>
        </row>
        <row r="13877">
          <cell r="A13877" t="str">
            <v/>
          </cell>
        </row>
        <row r="13878">
          <cell r="A13878" t="str">
            <v/>
          </cell>
        </row>
        <row r="13879">
          <cell r="A13879" t="str">
            <v/>
          </cell>
        </row>
        <row r="13880">
          <cell r="A13880" t="str">
            <v/>
          </cell>
        </row>
        <row r="13881">
          <cell r="A13881" t="str">
            <v/>
          </cell>
        </row>
        <row r="13882">
          <cell r="A13882" t="str">
            <v/>
          </cell>
        </row>
        <row r="13883">
          <cell r="A13883" t="str">
            <v/>
          </cell>
        </row>
        <row r="13884">
          <cell r="A13884" t="str">
            <v/>
          </cell>
        </row>
        <row r="13885">
          <cell r="A13885" t="str">
            <v/>
          </cell>
        </row>
        <row r="13886">
          <cell r="A13886" t="str">
            <v/>
          </cell>
        </row>
        <row r="13887">
          <cell r="A13887" t="str">
            <v/>
          </cell>
        </row>
        <row r="13888">
          <cell r="A13888" t="str">
            <v/>
          </cell>
        </row>
        <row r="13889">
          <cell r="A13889" t="str">
            <v/>
          </cell>
        </row>
        <row r="13890">
          <cell r="A13890" t="str">
            <v/>
          </cell>
        </row>
        <row r="13891">
          <cell r="A13891" t="str">
            <v/>
          </cell>
        </row>
        <row r="13892">
          <cell r="A13892" t="str">
            <v/>
          </cell>
        </row>
        <row r="13893">
          <cell r="A13893" t="str">
            <v/>
          </cell>
        </row>
        <row r="13894">
          <cell r="A13894" t="str">
            <v/>
          </cell>
        </row>
        <row r="13895">
          <cell r="A13895" t="str">
            <v/>
          </cell>
        </row>
        <row r="13896">
          <cell r="A13896" t="str">
            <v/>
          </cell>
        </row>
        <row r="13897">
          <cell r="A13897" t="str">
            <v/>
          </cell>
        </row>
        <row r="13898">
          <cell r="A13898" t="str">
            <v/>
          </cell>
        </row>
        <row r="13899">
          <cell r="A13899" t="str">
            <v/>
          </cell>
        </row>
        <row r="13900">
          <cell r="A13900" t="str">
            <v/>
          </cell>
        </row>
        <row r="13901">
          <cell r="A13901" t="str">
            <v/>
          </cell>
        </row>
        <row r="13902">
          <cell r="A13902" t="str">
            <v/>
          </cell>
        </row>
        <row r="13903">
          <cell r="A13903" t="str">
            <v/>
          </cell>
        </row>
        <row r="13904">
          <cell r="A13904" t="str">
            <v/>
          </cell>
        </row>
        <row r="13905">
          <cell r="A13905" t="str">
            <v/>
          </cell>
        </row>
        <row r="13906">
          <cell r="A13906" t="str">
            <v/>
          </cell>
        </row>
        <row r="13907">
          <cell r="A13907" t="str">
            <v/>
          </cell>
        </row>
        <row r="13908">
          <cell r="A13908" t="str">
            <v/>
          </cell>
        </row>
        <row r="13909">
          <cell r="A13909" t="str">
            <v/>
          </cell>
        </row>
        <row r="13910">
          <cell r="A13910" t="str">
            <v/>
          </cell>
        </row>
        <row r="13911">
          <cell r="A13911" t="str">
            <v/>
          </cell>
        </row>
        <row r="13912">
          <cell r="A13912" t="str">
            <v/>
          </cell>
        </row>
        <row r="13913">
          <cell r="A13913" t="str">
            <v/>
          </cell>
        </row>
        <row r="13914">
          <cell r="A13914" t="str">
            <v/>
          </cell>
        </row>
        <row r="13915">
          <cell r="A13915" t="str">
            <v/>
          </cell>
        </row>
        <row r="13916">
          <cell r="A13916" t="str">
            <v/>
          </cell>
        </row>
        <row r="13917">
          <cell r="A13917" t="str">
            <v/>
          </cell>
        </row>
        <row r="13918">
          <cell r="A13918" t="str">
            <v/>
          </cell>
        </row>
        <row r="13919">
          <cell r="A13919" t="str">
            <v/>
          </cell>
        </row>
        <row r="13920">
          <cell r="A13920" t="str">
            <v/>
          </cell>
        </row>
        <row r="13921">
          <cell r="A13921" t="str">
            <v/>
          </cell>
        </row>
        <row r="13922">
          <cell r="A13922" t="str">
            <v/>
          </cell>
        </row>
        <row r="13923">
          <cell r="A13923" t="str">
            <v/>
          </cell>
        </row>
        <row r="13924">
          <cell r="A13924" t="str">
            <v/>
          </cell>
        </row>
        <row r="13925">
          <cell r="A13925" t="str">
            <v/>
          </cell>
        </row>
        <row r="13926">
          <cell r="A13926" t="str">
            <v/>
          </cell>
        </row>
        <row r="13927">
          <cell r="A13927" t="str">
            <v/>
          </cell>
        </row>
        <row r="13928">
          <cell r="A13928" t="str">
            <v/>
          </cell>
        </row>
        <row r="13929">
          <cell r="A13929" t="str">
            <v/>
          </cell>
        </row>
        <row r="13930">
          <cell r="A13930" t="str">
            <v/>
          </cell>
        </row>
        <row r="13931">
          <cell r="A13931" t="str">
            <v/>
          </cell>
        </row>
        <row r="13932">
          <cell r="A13932" t="str">
            <v/>
          </cell>
        </row>
        <row r="13933">
          <cell r="A13933" t="str">
            <v/>
          </cell>
        </row>
        <row r="13934">
          <cell r="A13934" t="str">
            <v/>
          </cell>
        </row>
        <row r="13935">
          <cell r="A13935" t="str">
            <v/>
          </cell>
        </row>
        <row r="13936">
          <cell r="A13936" t="str">
            <v/>
          </cell>
        </row>
        <row r="13937">
          <cell r="A13937" t="str">
            <v/>
          </cell>
        </row>
        <row r="13938">
          <cell r="A13938" t="str">
            <v/>
          </cell>
        </row>
        <row r="13939">
          <cell r="A13939" t="str">
            <v/>
          </cell>
        </row>
        <row r="13940">
          <cell r="A13940" t="str">
            <v/>
          </cell>
        </row>
        <row r="13941">
          <cell r="A13941" t="str">
            <v/>
          </cell>
        </row>
        <row r="13942">
          <cell r="A13942" t="str">
            <v/>
          </cell>
        </row>
        <row r="13943">
          <cell r="A13943" t="str">
            <v/>
          </cell>
        </row>
        <row r="13944">
          <cell r="A13944" t="str">
            <v/>
          </cell>
        </row>
        <row r="13945">
          <cell r="A13945" t="str">
            <v/>
          </cell>
        </row>
        <row r="13946">
          <cell r="A13946" t="str">
            <v/>
          </cell>
        </row>
        <row r="13947">
          <cell r="A13947" t="str">
            <v/>
          </cell>
        </row>
        <row r="13948">
          <cell r="A13948" t="str">
            <v/>
          </cell>
        </row>
        <row r="13949">
          <cell r="A13949" t="str">
            <v/>
          </cell>
        </row>
        <row r="13950">
          <cell r="A13950" t="str">
            <v/>
          </cell>
        </row>
        <row r="13951">
          <cell r="A13951" t="str">
            <v/>
          </cell>
        </row>
        <row r="13952">
          <cell r="A13952" t="str">
            <v/>
          </cell>
        </row>
        <row r="13953">
          <cell r="A13953" t="str">
            <v/>
          </cell>
        </row>
        <row r="13954">
          <cell r="A13954" t="str">
            <v/>
          </cell>
        </row>
        <row r="13955">
          <cell r="A13955" t="str">
            <v/>
          </cell>
        </row>
        <row r="13956">
          <cell r="A13956" t="str">
            <v/>
          </cell>
        </row>
        <row r="13957">
          <cell r="A13957" t="str">
            <v/>
          </cell>
        </row>
        <row r="13958">
          <cell r="A13958" t="str">
            <v/>
          </cell>
        </row>
        <row r="13959">
          <cell r="A13959" t="str">
            <v/>
          </cell>
        </row>
        <row r="13960">
          <cell r="A13960" t="str">
            <v/>
          </cell>
        </row>
        <row r="13961">
          <cell r="A13961" t="str">
            <v/>
          </cell>
        </row>
        <row r="13962">
          <cell r="A13962" t="str">
            <v/>
          </cell>
        </row>
        <row r="13963">
          <cell r="A13963" t="str">
            <v/>
          </cell>
        </row>
        <row r="13964">
          <cell r="A13964" t="str">
            <v/>
          </cell>
        </row>
        <row r="13965">
          <cell r="A13965" t="str">
            <v/>
          </cell>
        </row>
        <row r="13966">
          <cell r="A13966" t="str">
            <v/>
          </cell>
        </row>
        <row r="13967">
          <cell r="A13967" t="str">
            <v/>
          </cell>
        </row>
        <row r="13968">
          <cell r="A13968" t="str">
            <v/>
          </cell>
        </row>
        <row r="13969">
          <cell r="A13969" t="str">
            <v/>
          </cell>
        </row>
        <row r="13970">
          <cell r="A13970" t="str">
            <v/>
          </cell>
        </row>
        <row r="13971">
          <cell r="A13971" t="str">
            <v/>
          </cell>
        </row>
        <row r="13972">
          <cell r="A13972" t="str">
            <v/>
          </cell>
        </row>
        <row r="13973">
          <cell r="A13973" t="str">
            <v/>
          </cell>
        </row>
        <row r="13974">
          <cell r="A13974" t="str">
            <v/>
          </cell>
        </row>
        <row r="13975">
          <cell r="A13975" t="str">
            <v/>
          </cell>
        </row>
        <row r="13976">
          <cell r="A13976" t="str">
            <v/>
          </cell>
        </row>
        <row r="13977">
          <cell r="A13977" t="str">
            <v/>
          </cell>
        </row>
        <row r="13978">
          <cell r="A13978" t="str">
            <v/>
          </cell>
        </row>
        <row r="13979">
          <cell r="A13979" t="str">
            <v/>
          </cell>
        </row>
        <row r="13980">
          <cell r="A13980" t="str">
            <v/>
          </cell>
        </row>
        <row r="13981">
          <cell r="A13981" t="str">
            <v/>
          </cell>
        </row>
        <row r="13982">
          <cell r="A13982" t="str">
            <v/>
          </cell>
        </row>
        <row r="13983">
          <cell r="A13983" t="str">
            <v/>
          </cell>
        </row>
        <row r="13984">
          <cell r="A13984" t="str">
            <v/>
          </cell>
        </row>
        <row r="13985">
          <cell r="A13985" t="str">
            <v/>
          </cell>
        </row>
        <row r="13986">
          <cell r="A13986" t="str">
            <v/>
          </cell>
        </row>
        <row r="13987">
          <cell r="A13987" t="str">
            <v/>
          </cell>
        </row>
        <row r="13988">
          <cell r="A13988" t="str">
            <v/>
          </cell>
        </row>
        <row r="13989">
          <cell r="A13989" t="str">
            <v/>
          </cell>
        </row>
        <row r="13990">
          <cell r="A13990" t="str">
            <v/>
          </cell>
        </row>
        <row r="13991">
          <cell r="A13991" t="str">
            <v/>
          </cell>
        </row>
        <row r="13992">
          <cell r="A13992" t="str">
            <v/>
          </cell>
        </row>
        <row r="13993">
          <cell r="A13993" t="str">
            <v/>
          </cell>
        </row>
        <row r="13994">
          <cell r="A13994" t="str">
            <v/>
          </cell>
        </row>
        <row r="13995">
          <cell r="A13995" t="str">
            <v/>
          </cell>
        </row>
        <row r="13996">
          <cell r="A13996" t="str">
            <v/>
          </cell>
        </row>
        <row r="13997">
          <cell r="A13997" t="str">
            <v/>
          </cell>
        </row>
        <row r="13998">
          <cell r="A13998" t="str">
            <v/>
          </cell>
        </row>
        <row r="13999">
          <cell r="A13999" t="str">
            <v/>
          </cell>
        </row>
        <row r="14000">
          <cell r="A14000" t="str">
            <v/>
          </cell>
        </row>
        <row r="14001">
          <cell r="A14001" t="str">
            <v/>
          </cell>
        </row>
        <row r="14002">
          <cell r="A14002" t="str">
            <v/>
          </cell>
        </row>
        <row r="14003">
          <cell r="A14003" t="str">
            <v/>
          </cell>
        </row>
        <row r="14004">
          <cell r="A14004" t="str">
            <v/>
          </cell>
        </row>
        <row r="14005">
          <cell r="A14005" t="str">
            <v/>
          </cell>
        </row>
        <row r="14006">
          <cell r="A14006" t="str">
            <v/>
          </cell>
        </row>
        <row r="14007">
          <cell r="A14007" t="str">
            <v/>
          </cell>
        </row>
        <row r="14008">
          <cell r="A14008" t="str">
            <v/>
          </cell>
        </row>
        <row r="14009">
          <cell r="A14009" t="str">
            <v/>
          </cell>
        </row>
        <row r="14010">
          <cell r="A14010" t="str">
            <v/>
          </cell>
        </row>
        <row r="14011">
          <cell r="A14011" t="str">
            <v/>
          </cell>
        </row>
        <row r="14012">
          <cell r="A14012" t="str">
            <v/>
          </cell>
        </row>
        <row r="14013">
          <cell r="A14013" t="str">
            <v/>
          </cell>
        </row>
        <row r="14014">
          <cell r="A14014" t="str">
            <v/>
          </cell>
        </row>
        <row r="14015">
          <cell r="A14015" t="str">
            <v/>
          </cell>
        </row>
        <row r="14016">
          <cell r="A14016" t="str">
            <v/>
          </cell>
        </row>
        <row r="14017">
          <cell r="A14017" t="str">
            <v/>
          </cell>
        </row>
        <row r="14018">
          <cell r="A14018" t="str">
            <v/>
          </cell>
        </row>
        <row r="14019">
          <cell r="A14019" t="str">
            <v/>
          </cell>
        </row>
        <row r="14020">
          <cell r="A14020" t="str">
            <v/>
          </cell>
        </row>
        <row r="14021">
          <cell r="A14021" t="str">
            <v/>
          </cell>
        </row>
        <row r="14022">
          <cell r="A14022" t="str">
            <v/>
          </cell>
        </row>
        <row r="14023">
          <cell r="A14023" t="str">
            <v/>
          </cell>
        </row>
        <row r="14024">
          <cell r="A14024" t="str">
            <v/>
          </cell>
        </row>
        <row r="14025">
          <cell r="A14025" t="str">
            <v/>
          </cell>
        </row>
        <row r="14026">
          <cell r="A14026" t="str">
            <v/>
          </cell>
        </row>
        <row r="14027">
          <cell r="A14027" t="str">
            <v/>
          </cell>
        </row>
        <row r="14028">
          <cell r="A14028" t="str">
            <v/>
          </cell>
        </row>
        <row r="14029">
          <cell r="A14029" t="str">
            <v/>
          </cell>
        </row>
        <row r="14030">
          <cell r="A14030" t="str">
            <v/>
          </cell>
        </row>
        <row r="14031">
          <cell r="A14031" t="str">
            <v/>
          </cell>
        </row>
        <row r="14032">
          <cell r="A14032" t="str">
            <v/>
          </cell>
        </row>
        <row r="14033">
          <cell r="A14033" t="str">
            <v/>
          </cell>
        </row>
        <row r="14034">
          <cell r="A14034" t="str">
            <v/>
          </cell>
        </row>
        <row r="14035">
          <cell r="A14035" t="str">
            <v/>
          </cell>
        </row>
        <row r="14036">
          <cell r="A14036" t="str">
            <v/>
          </cell>
        </row>
        <row r="14037">
          <cell r="A14037" t="str">
            <v/>
          </cell>
        </row>
        <row r="14038">
          <cell r="A14038" t="str">
            <v/>
          </cell>
        </row>
        <row r="14039">
          <cell r="A14039" t="str">
            <v/>
          </cell>
        </row>
        <row r="14040">
          <cell r="A14040" t="str">
            <v/>
          </cell>
        </row>
        <row r="14041">
          <cell r="A14041" t="str">
            <v/>
          </cell>
        </row>
        <row r="14042">
          <cell r="A14042" t="str">
            <v/>
          </cell>
        </row>
        <row r="14043">
          <cell r="A14043" t="str">
            <v/>
          </cell>
        </row>
        <row r="14044">
          <cell r="A14044" t="str">
            <v/>
          </cell>
        </row>
        <row r="14045">
          <cell r="A14045" t="str">
            <v/>
          </cell>
        </row>
        <row r="14046">
          <cell r="A14046" t="str">
            <v/>
          </cell>
        </row>
        <row r="14047">
          <cell r="A14047" t="str">
            <v/>
          </cell>
        </row>
        <row r="14048">
          <cell r="A14048" t="str">
            <v/>
          </cell>
        </row>
        <row r="14049">
          <cell r="A14049" t="str">
            <v/>
          </cell>
        </row>
        <row r="14050">
          <cell r="A14050" t="str">
            <v/>
          </cell>
        </row>
        <row r="14051">
          <cell r="A14051" t="str">
            <v/>
          </cell>
        </row>
        <row r="14052">
          <cell r="A14052" t="str">
            <v/>
          </cell>
        </row>
        <row r="14053">
          <cell r="A14053" t="str">
            <v/>
          </cell>
        </row>
        <row r="14054">
          <cell r="A14054" t="str">
            <v/>
          </cell>
        </row>
        <row r="14055">
          <cell r="A14055" t="str">
            <v/>
          </cell>
        </row>
        <row r="14056">
          <cell r="A14056" t="str">
            <v/>
          </cell>
        </row>
        <row r="14057">
          <cell r="A14057" t="str">
            <v/>
          </cell>
        </row>
        <row r="14058">
          <cell r="A14058" t="str">
            <v/>
          </cell>
        </row>
        <row r="14059">
          <cell r="A14059" t="str">
            <v/>
          </cell>
        </row>
        <row r="14060">
          <cell r="A14060" t="str">
            <v/>
          </cell>
        </row>
        <row r="14061">
          <cell r="A14061" t="str">
            <v/>
          </cell>
        </row>
        <row r="14062">
          <cell r="A14062" t="str">
            <v/>
          </cell>
        </row>
        <row r="14063">
          <cell r="A14063" t="str">
            <v/>
          </cell>
        </row>
        <row r="14064">
          <cell r="A14064" t="str">
            <v/>
          </cell>
        </row>
        <row r="14065">
          <cell r="A14065" t="str">
            <v/>
          </cell>
        </row>
        <row r="14066">
          <cell r="A14066" t="str">
            <v/>
          </cell>
        </row>
        <row r="14067">
          <cell r="A14067" t="str">
            <v/>
          </cell>
        </row>
        <row r="14068">
          <cell r="A14068" t="str">
            <v/>
          </cell>
        </row>
        <row r="14069">
          <cell r="A14069" t="str">
            <v/>
          </cell>
        </row>
        <row r="14070">
          <cell r="A14070" t="str">
            <v/>
          </cell>
        </row>
        <row r="14071">
          <cell r="A14071" t="str">
            <v/>
          </cell>
        </row>
        <row r="14072">
          <cell r="A14072" t="str">
            <v/>
          </cell>
        </row>
        <row r="14073">
          <cell r="A14073" t="str">
            <v/>
          </cell>
        </row>
        <row r="14074">
          <cell r="A14074" t="str">
            <v/>
          </cell>
        </row>
        <row r="14075">
          <cell r="A14075" t="str">
            <v/>
          </cell>
        </row>
        <row r="14076">
          <cell r="A14076" t="str">
            <v/>
          </cell>
        </row>
        <row r="14077">
          <cell r="A14077" t="str">
            <v/>
          </cell>
        </row>
        <row r="14078">
          <cell r="A14078" t="str">
            <v/>
          </cell>
        </row>
        <row r="14079">
          <cell r="A14079" t="str">
            <v/>
          </cell>
        </row>
        <row r="14080">
          <cell r="A14080" t="str">
            <v/>
          </cell>
        </row>
        <row r="14081">
          <cell r="A14081" t="str">
            <v/>
          </cell>
        </row>
        <row r="14082">
          <cell r="A14082" t="str">
            <v/>
          </cell>
        </row>
        <row r="14083">
          <cell r="A14083" t="str">
            <v/>
          </cell>
        </row>
        <row r="14084">
          <cell r="A14084" t="str">
            <v/>
          </cell>
        </row>
        <row r="14085">
          <cell r="A14085" t="str">
            <v/>
          </cell>
        </row>
        <row r="14086">
          <cell r="A14086" t="str">
            <v/>
          </cell>
        </row>
        <row r="14087">
          <cell r="A14087" t="str">
            <v/>
          </cell>
        </row>
        <row r="14088">
          <cell r="A14088" t="str">
            <v/>
          </cell>
        </row>
        <row r="14089">
          <cell r="A14089" t="str">
            <v/>
          </cell>
        </row>
        <row r="14090">
          <cell r="A14090" t="str">
            <v/>
          </cell>
        </row>
        <row r="14091">
          <cell r="A14091" t="str">
            <v/>
          </cell>
        </row>
        <row r="14092">
          <cell r="A14092" t="str">
            <v/>
          </cell>
        </row>
        <row r="14093">
          <cell r="A14093" t="str">
            <v/>
          </cell>
        </row>
        <row r="14094">
          <cell r="A14094" t="str">
            <v/>
          </cell>
        </row>
        <row r="14095">
          <cell r="A14095" t="str">
            <v/>
          </cell>
        </row>
        <row r="14096">
          <cell r="A14096" t="str">
            <v/>
          </cell>
        </row>
        <row r="14097">
          <cell r="A14097" t="str">
            <v/>
          </cell>
        </row>
        <row r="14098">
          <cell r="A14098" t="str">
            <v/>
          </cell>
        </row>
        <row r="14099">
          <cell r="A14099" t="str">
            <v/>
          </cell>
        </row>
        <row r="14100">
          <cell r="A14100" t="str">
            <v/>
          </cell>
        </row>
        <row r="14101">
          <cell r="A14101" t="str">
            <v/>
          </cell>
        </row>
        <row r="14102">
          <cell r="A14102" t="str">
            <v/>
          </cell>
        </row>
        <row r="14103">
          <cell r="A14103" t="str">
            <v/>
          </cell>
        </row>
        <row r="14104">
          <cell r="A14104" t="str">
            <v/>
          </cell>
        </row>
        <row r="14105">
          <cell r="A14105" t="str">
            <v/>
          </cell>
        </row>
        <row r="14106">
          <cell r="A14106" t="str">
            <v/>
          </cell>
        </row>
        <row r="14107">
          <cell r="A14107" t="str">
            <v/>
          </cell>
        </row>
        <row r="14108">
          <cell r="A14108" t="str">
            <v/>
          </cell>
        </row>
        <row r="14109">
          <cell r="A14109" t="str">
            <v/>
          </cell>
        </row>
        <row r="14110">
          <cell r="A14110" t="str">
            <v/>
          </cell>
        </row>
        <row r="14111">
          <cell r="A14111" t="str">
            <v/>
          </cell>
        </row>
        <row r="14112">
          <cell r="A14112" t="str">
            <v/>
          </cell>
        </row>
        <row r="14113">
          <cell r="A14113" t="str">
            <v/>
          </cell>
        </row>
        <row r="14114">
          <cell r="A14114" t="str">
            <v/>
          </cell>
        </row>
        <row r="14115">
          <cell r="A14115" t="str">
            <v/>
          </cell>
        </row>
        <row r="14116">
          <cell r="A14116" t="str">
            <v/>
          </cell>
        </row>
        <row r="14117">
          <cell r="A14117" t="str">
            <v/>
          </cell>
        </row>
        <row r="14118">
          <cell r="A14118" t="str">
            <v/>
          </cell>
        </row>
        <row r="14119">
          <cell r="A14119" t="str">
            <v/>
          </cell>
        </row>
        <row r="14120">
          <cell r="A14120" t="str">
            <v/>
          </cell>
        </row>
        <row r="14121">
          <cell r="A14121" t="str">
            <v/>
          </cell>
        </row>
        <row r="14122">
          <cell r="A14122" t="str">
            <v/>
          </cell>
        </row>
        <row r="14123">
          <cell r="A14123" t="str">
            <v/>
          </cell>
        </row>
        <row r="14124">
          <cell r="A14124" t="str">
            <v/>
          </cell>
        </row>
        <row r="14125">
          <cell r="A14125" t="str">
            <v/>
          </cell>
        </row>
        <row r="14126">
          <cell r="A14126" t="str">
            <v/>
          </cell>
        </row>
        <row r="14127">
          <cell r="A14127" t="str">
            <v/>
          </cell>
        </row>
        <row r="14128">
          <cell r="A14128" t="str">
            <v/>
          </cell>
        </row>
        <row r="14129">
          <cell r="A14129" t="str">
            <v/>
          </cell>
        </row>
        <row r="14130">
          <cell r="A14130" t="str">
            <v/>
          </cell>
        </row>
        <row r="14131">
          <cell r="A14131" t="str">
            <v/>
          </cell>
        </row>
        <row r="14132">
          <cell r="A14132" t="str">
            <v/>
          </cell>
        </row>
        <row r="14133">
          <cell r="A14133" t="str">
            <v/>
          </cell>
        </row>
        <row r="14134">
          <cell r="A14134" t="str">
            <v/>
          </cell>
        </row>
        <row r="14135">
          <cell r="A14135" t="str">
            <v/>
          </cell>
        </row>
        <row r="14136">
          <cell r="A14136" t="str">
            <v/>
          </cell>
        </row>
        <row r="14137">
          <cell r="A14137" t="str">
            <v/>
          </cell>
        </row>
        <row r="14138">
          <cell r="A14138" t="str">
            <v/>
          </cell>
        </row>
        <row r="14139">
          <cell r="A14139" t="str">
            <v/>
          </cell>
        </row>
        <row r="14140">
          <cell r="A14140" t="str">
            <v/>
          </cell>
        </row>
        <row r="14141">
          <cell r="A14141" t="str">
            <v/>
          </cell>
        </row>
        <row r="14142">
          <cell r="A14142" t="str">
            <v/>
          </cell>
        </row>
        <row r="14143">
          <cell r="A14143" t="str">
            <v/>
          </cell>
        </row>
        <row r="14144">
          <cell r="A14144" t="str">
            <v/>
          </cell>
        </row>
        <row r="14145">
          <cell r="A14145" t="str">
            <v/>
          </cell>
        </row>
        <row r="14146">
          <cell r="A14146" t="str">
            <v/>
          </cell>
        </row>
        <row r="14147">
          <cell r="A14147" t="str">
            <v/>
          </cell>
        </row>
        <row r="14148">
          <cell r="A14148" t="str">
            <v/>
          </cell>
        </row>
        <row r="14149">
          <cell r="A14149" t="str">
            <v/>
          </cell>
        </row>
        <row r="14150">
          <cell r="A14150" t="str">
            <v/>
          </cell>
        </row>
        <row r="14151">
          <cell r="A14151" t="str">
            <v/>
          </cell>
        </row>
        <row r="14152">
          <cell r="A14152" t="str">
            <v/>
          </cell>
        </row>
        <row r="14153">
          <cell r="A14153" t="str">
            <v/>
          </cell>
        </row>
        <row r="14154">
          <cell r="A14154" t="str">
            <v/>
          </cell>
        </row>
        <row r="14155">
          <cell r="A14155" t="str">
            <v/>
          </cell>
        </row>
        <row r="14156">
          <cell r="A14156" t="str">
            <v/>
          </cell>
        </row>
        <row r="14157">
          <cell r="A14157" t="str">
            <v/>
          </cell>
        </row>
        <row r="14158">
          <cell r="A14158" t="str">
            <v/>
          </cell>
        </row>
        <row r="14159">
          <cell r="A14159" t="str">
            <v/>
          </cell>
        </row>
        <row r="14160">
          <cell r="A14160" t="str">
            <v/>
          </cell>
        </row>
        <row r="14161">
          <cell r="A14161" t="str">
            <v/>
          </cell>
        </row>
        <row r="14162">
          <cell r="A14162" t="str">
            <v/>
          </cell>
        </row>
        <row r="14163">
          <cell r="A14163" t="str">
            <v/>
          </cell>
        </row>
        <row r="14164">
          <cell r="A14164" t="str">
            <v/>
          </cell>
        </row>
        <row r="14165">
          <cell r="A14165" t="str">
            <v/>
          </cell>
        </row>
        <row r="14166">
          <cell r="A14166" t="str">
            <v/>
          </cell>
        </row>
        <row r="14167">
          <cell r="A14167" t="str">
            <v/>
          </cell>
        </row>
        <row r="14168">
          <cell r="A14168" t="str">
            <v/>
          </cell>
        </row>
        <row r="14169">
          <cell r="A14169" t="str">
            <v/>
          </cell>
        </row>
        <row r="14170">
          <cell r="A14170" t="str">
            <v/>
          </cell>
        </row>
        <row r="14171">
          <cell r="A14171" t="str">
            <v/>
          </cell>
        </row>
        <row r="14172">
          <cell r="A14172" t="str">
            <v/>
          </cell>
        </row>
        <row r="14173">
          <cell r="A14173" t="str">
            <v/>
          </cell>
        </row>
        <row r="14174">
          <cell r="A14174" t="str">
            <v/>
          </cell>
        </row>
        <row r="14175">
          <cell r="A14175" t="str">
            <v/>
          </cell>
        </row>
        <row r="14176">
          <cell r="A14176" t="str">
            <v/>
          </cell>
        </row>
        <row r="14177">
          <cell r="A14177" t="str">
            <v/>
          </cell>
        </row>
        <row r="14178">
          <cell r="A14178" t="str">
            <v/>
          </cell>
        </row>
        <row r="14179">
          <cell r="A14179" t="str">
            <v/>
          </cell>
        </row>
        <row r="14180">
          <cell r="A14180" t="str">
            <v/>
          </cell>
        </row>
        <row r="14181">
          <cell r="A14181" t="str">
            <v/>
          </cell>
        </row>
        <row r="14182">
          <cell r="A14182" t="str">
            <v/>
          </cell>
        </row>
        <row r="14183">
          <cell r="A14183" t="str">
            <v/>
          </cell>
        </row>
        <row r="14184">
          <cell r="A14184" t="str">
            <v/>
          </cell>
        </row>
        <row r="14185">
          <cell r="A14185" t="str">
            <v/>
          </cell>
        </row>
        <row r="14186">
          <cell r="A14186" t="str">
            <v/>
          </cell>
        </row>
        <row r="14187">
          <cell r="A14187" t="str">
            <v/>
          </cell>
        </row>
        <row r="14188">
          <cell r="A14188" t="str">
            <v/>
          </cell>
        </row>
        <row r="14189">
          <cell r="A14189" t="str">
            <v/>
          </cell>
        </row>
        <row r="14190">
          <cell r="A14190" t="str">
            <v/>
          </cell>
        </row>
        <row r="14191">
          <cell r="A14191" t="str">
            <v/>
          </cell>
        </row>
        <row r="14192">
          <cell r="A14192" t="str">
            <v/>
          </cell>
        </row>
        <row r="14193">
          <cell r="A14193" t="str">
            <v/>
          </cell>
        </row>
        <row r="14194">
          <cell r="A14194" t="str">
            <v/>
          </cell>
        </row>
        <row r="14195">
          <cell r="A14195" t="str">
            <v/>
          </cell>
        </row>
        <row r="14196">
          <cell r="A14196" t="str">
            <v/>
          </cell>
        </row>
        <row r="14197">
          <cell r="A14197" t="str">
            <v/>
          </cell>
        </row>
        <row r="14198">
          <cell r="A14198" t="str">
            <v/>
          </cell>
        </row>
        <row r="14199">
          <cell r="A14199" t="str">
            <v/>
          </cell>
        </row>
        <row r="14200">
          <cell r="A14200" t="str">
            <v/>
          </cell>
        </row>
        <row r="14201">
          <cell r="A14201" t="str">
            <v/>
          </cell>
        </row>
        <row r="14202">
          <cell r="A14202" t="str">
            <v/>
          </cell>
        </row>
        <row r="14203">
          <cell r="A14203" t="str">
            <v/>
          </cell>
        </row>
        <row r="14204">
          <cell r="A14204" t="str">
            <v/>
          </cell>
        </row>
        <row r="14205">
          <cell r="A14205" t="str">
            <v/>
          </cell>
        </row>
        <row r="14206">
          <cell r="A14206" t="str">
            <v/>
          </cell>
        </row>
        <row r="14207">
          <cell r="A14207" t="str">
            <v/>
          </cell>
        </row>
        <row r="14208">
          <cell r="A14208" t="str">
            <v/>
          </cell>
        </row>
        <row r="14209">
          <cell r="A14209" t="str">
            <v/>
          </cell>
        </row>
        <row r="14210">
          <cell r="A14210" t="str">
            <v/>
          </cell>
        </row>
        <row r="14211">
          <cell r="A14211" t="str">
            <v/>
          </cell>
        </row>
        <row r="14212">
          <cell r="A14212" t="str">
            <v/>
          </cell>
        </row>
        <row r="14213">
          <cell r="A14213" t="str">
            <v/>
          </cell>
        </row>
        <row r="14214">
          <cell r="A14214" t="str">
            <v/>
          </cell>
        </row>
        <row r="14215">
          <cell r="A14215" t="str">
            <v/>
          </cell>
        </row>
        <row r="14216">
          <cell r="A14216" t="str">
            <v/>
          </cell>
        </row>
        <row r="14217">
          <cell r="A14217" t="str">
            <v/>
          </cell>
        </row>
        <row r="14218">
          <cell r="A14218" t="str">
            <v/>
          </cell>
        </row>
        <row r="14219">
          <cell r="A14219" t="str">
            <v/>
          </cell>
        </row>
        <row r="14220">
          <cell r="A14220" t="str">
            <v/>
          </cell>
        </row>
        <row r="14221">
          <cell r="A14221" t="str">
            <v/>
          </cell>
        </row>
        <row r="14222">
          <cell r="A14222" t="str">
            <v/>
          </cell>
        </row>
        <row r="14223">
          <cell r="A14223" t="str">
            <v/>
          </cell>
        </row>
        <row r="14224">
          <cell r="A14224" t="str">
            <v/>
          </cell>
        </row>
        <row r="14225">
          <cell r="A14225" t="str">
            <v/>
          </cell>
        </row>
        <row r="14226">
          <cell r="A14226" t="str">
            <v/>
          </cell>
        </row>
        <row r="14227">
          <cell r="A14227" t="str">
            <v/>
          </cell>
        </row>
        <row r="14228">
          <cell r="A14228" t="str">
            <v/>
          </cell>
        </row>
        <row r="14229">
          <cell r="A14229" t="str">
            <v/>
          </cell>
        </row>
        <row r="14230">
          <cell r="A14230" t="str">
            <v/>
          </cell>
        </row>
        <row r="14231">
          <cell r="A14231" t="str">
            <v/>
          </cell>
        </row>
        <row r="14232">
          <cell r="A14232" t="str">
            <v/>
          </cell>
        </row>
        <row r="14233">
          <cell r="A14233" t="str">
            <v/>
          </cell>
        </row>
        <row r="14234">
          <cell r="A14234" t="str">
            <v/>
          </cell>
        </row>
        <row r="14235">
          <cell r="A14235" t="str">
            <v/>
          </cell>
        </row>
        <row r="14236">
          <cell r="A14236" t="str">
            <v/>
          </cell>
        </row>
        <row r="14237">
          <cell r="A14237" t="str">
            <v/>
          </cell>
        </row>
        <row r="14238">
          <cell r="A14238" t="str">
            <v/>
          </cell>
        </row>
        <row r="14239">
          <cell r="A14239" t="str">
            <v/>
          </cell>
        </row>
        <row r="14240">
          <cell r="A14240" t="str">
            <v/>
          </cell>
        </row>
        <row r="14241">
          <cell r="A14241" t="str">
            <v/>
          </cell>
        </row>
        <row r="14242">
          <cell r="A14242" t="str">
            <v/>
          </cell>
        </row>
        <row r="14243">
          <cell r="A14243" t="str">
            <v/>
          </cell>
        </row>
        <row r="14244">
          <cell r="A14244" t="str">
            <v/>
          </cell>
        </row>
        <row r="14245">
          <cell r="A14245" t="str">
            <v/>
          </cell>
        </row>
        <row r="14246">
          <cell r="A14246" t="str">
            <v/>
          </cell>
        </row>
        <row r="14247">
          <cell r="A14247" t="str">
            <v/>
          </cell>
        </row>
        <row r="14248">
          <cell r="A14248" t="str">
            <v/>
          </cell>
        </row>
        <row r="14249">
          <cell r="A14249" t="str">
            <v/>
          </cell>
        </row>
        <row r="14250">
          <cell r="A14250" t="str">
            <v/>
          </cell>
        </row>
        <row r="14251">
          <cell r="A14251" t="str">
            <v/>
          </cell>
        </row>
        <row r="14252">
          <cell r="A14252" t="str">
            <v/>
          </cell>
        </row>
        <row r="14253">
          <cell r="A14253" t="str">
            <v/>
          </cell>
        </row>
        <row r="14254">
          <cell r="A14254" t="str">
            <v/>
          </cell>
        </row>
        <row r="14255">
          <cell r="A14255" t="str">
            <v/>
          </cell>
        </row>
        <row r="14256">
          <cell r="A14256" t="str">
            <v/>
          </cell>
        </row>
        <row r="14257">
          <cell r="A14257" t="str">
            <v/>
          </cell>
        </row>
        <row r="14258">
          <cell r="A14258" t="str">
            <v/>
          </cell>
        </row>
        <row r="14259">
          <cell r="A14259" t="str">
            <v/>
          </cell>
        </row>
        <row r="14260">
          <cell r="A14260" t="str">
            <v/>
          </cell>
        </row>
        <row r="14261">
          <cell r="A14261" t="str">
            <v/>
          </cell>
        </row>
        <row r="14262">
          <cell r="A14262" t="str">
            <v/>
          </cell>
        </row>
        <row r="14263">
          <cell r="A14263" t="str">
            <v/>
          </cell>
        </row>
        <row r="14264">
          <cell r="A14264" t="str">
            <v/>
          </cell>
        </row>
        <row r="14265">
          <cell r="A14265" t="str">
            <v/>
          </cell>
        </row>
        <row r="14266">
          <cell r="A14266" t="str">
            <v/>
          </cell>
        </row>
        <row r="14267">
          <cell r="A14267" t="str">
            <v/>
          </cell>
        </row>
        <row r="14268">
          <cell r="A14268" t="str">
            <v/>
          </cell>
        </row>
        <row r="14269">
          <cell r="A14269" t="str">
            <v/>
          </cell>
        </row>
        <row r="14270">
          <cell r="A14270" t="str">
            <v/>
          </cell>
        </row>
        <row r="14271">
          <cell r="A14271" t="str">
            <v/>
          </cell>
        </row>
        <row r="14272">
          <cell r="A14272" t="str">
            <v/>
          </cell>
        </row>
        <row r="14273">
          <cell r="A14273" t="str">
            <v/>
          </cell>
        </row>
        <row r="14274">
          <cell r="A14274" t="str">
            <v/>
          </cell>
        </row>
        <row r="14275">
          <cell r="A14275" t="str">
            <v/>
          </cell>
        </row>
        <row r="14276">
          <cell r="A14276" t="str">
            <v/>
          </cell>
        </row>
        <row r="14277">
          <cell r="A14277" t="str">
            <v/>
          </cell>
        </row>
        <row r="14278">
          <cell r="A14278" t="str">
            <v/>
          </cell>
        </row>
        <row r="14279">
          <cell r="A14279" t="str">
            <v/>
          </cell>
        </row>
        <row r="14280">
          <cell r="A14280" t="str">
            <v/>
          </cell>
        </row>
        <row r="14281">
          <cell r="A14281" t="str">
            <v/>
          </cell>
        </row>
        <row r="14282">
          <cell r="A14282" t="str">
            <v/>
          </cell>
        </row>
        <row r="14283">
          <cell r="A14283" t="str">
            <v/>
          </cell>
        </row>
        <row r="14284">
          <cell r="A14284" t="str">
            <v/>
          </cell>
        </row>
        <row r="14285">
          <cell r="A14285" t="str">
            <v/>
          </cell>
        </row>
        <row r="14286">
          <cell r="A14286" t="str">
            <v/>
          </cell>
        </row>
        <row r="14287">
          <cell r="A14287" t="str">
            <v/>
          </cell>
        </row>
        <row r="14288">
          <cell r="A14288" t="str">
            <v/>
          </cell>
        </row>
        <row r="14289">
          <cell r="A14289" t="str">
            <v/>
          </cell>
        </row>
        <row r="14290">
          <cell r="A14290" t="str">
            <v/>
          </cell>
        </row>
        <row r="14291">
          <cell r="A14291" t="str">
            <v/>
          </cell>
        </row>
        <row r="14292">
          <cell r="A14292" t="str">
            <v/>
          </cell>
        </row>
        <row r="14293">
          <cell r="A14293" t="str">
            <v/>
          </cell>
        </row>
        <row r="14294">
          <cell r="A14294" t="str">
            <v/>
          </cell>
        </row>
        <row r="14295">
          <cell r="A14295" t="str">
            <v/>
          </cell>
        </row>
        <row r="14296">
          <cell r="A14296" t="str">
            <v/>
          </cell>
        </row>
        <row r="14297">
          <cell r="A14297" t="str">
            <v/>
          </cell>
        </row>
        <row r="14298">
          <cell r="A14298" t="str">
            <v/>
          </cell>
        </row>
        <row r="14299">
          <cell r="A14299" t="str">
            <v/>
          </cell>
        </row>
        <row r="14300">
          <cell r="A14300" t="str">
            <v/>
          </cell>
        </row>
        <row r="14301">
          <cell r="A14301" t="str">
            <v/>
          </cell>
        </row>
        <row r="14302">
          <cell r="A14302" t="str">
            <v/>
          </cell>
        </row>
        <row r="14303">
          <cell r="A14303" t="str">
            <v/>
          </cell>
        </row>
        <row r="14304">
          <cell r="A14304" t="str">
            <v/>
          </cell>
        </row>
        <row r="14305">
          <cell r="A14305" t="str">
            <v/>
          </cell>
        </row>
        <row r="14306">
          <cell r="A14306" t="str">
            <v/>
          </cell>
        </row>
        <row r="14307">
          <cell r="A14307" t="str">
            <v/>
          </cell>
        </row>
        <row r="14308">
          <cell r="A14308" t="str">
            <v/>
          </cell>
        </row>
        <row r="14309">
          <cell r="A14309" t="str">
            <v/>
          </cell>
        </row>
        <row r="14310">
          <cell r="A14310" t="str">
            <v/>
          </cell>
        </row>
        <row r="14311">
          <cell r="A14311" t="str">
            <v/>
          </cell>
        </row>
        <row r="14312">
          <cell r="A14312" t="str">
            <v/>
          </cell>
        </row>
        <row r="14313">
          <cell r="A14313" t="str">
            <v/>
          </cell>
        </row>
        <row r="14314">
          <cell r="A14314" t="str">
            <v/>
          </cell>
        </row>
        <row r="14315">
          <cell r="A14315" t="str">
            <v/>
          </cell>
        </row>
        <row r="14316">
          <cell r="A14316" t="str">
            <v/>
          </cell>
        </row>
        <row r="14317">
          <cell r="A14317" t="str">
            <v/>
          </cell>
        </row>
        <row r="14318">
          <cell r="A14318" t="str">
            <v/>
          </cell>
        </row>
        <row r="14319">
          <cell r="A14319" t="str">
            <v/>
          </cell>
        </row>
        <row r="14320">
          <cell r="A14320" t="str">
            <v/>
          </cell>
        </row>
        <row r="14321">
          <cell r="A14321" t="str">
            <v/>
          </cell>
        </row>
        <row r="14322">
          <cell r="A14322" t="str">
            <v/>
          </cell>
        </row>
        <row r="14323">
          <cell r="A14323" t="str">
            <v/>
          </cell>
        </row>
        <row r="14324">
          <cell r="A14324" t="str">
            <v/>
          </cell>
        </row>
        <row r="14325">
          <cell r="A14325" t="str">
            <v/>
          </cell>
        </row>
        <row r="14326">
          <cell r="A14326" t="str">
            <v/>
          </cell>
        </row>
        <row r="14327">
          <cell r="A14327" t="str">
            <v/>
          </cell>
        </row>
        <row r="14328">
          <cell r="A14328" t="str">
            <v/>
          </cell>
        </row>
        <row r="14329">
          <cell r="A14329" t="str">
            <v/>
          </cell>
        </row>
        <row r="14330">
          <cell r="A14330" t="str">
            <v/>
          </cell>
        </row>
        <row r="14331">
          <cell r="A14331" t="str">
            <v/>
          </cell>
        </row>
        <row r="14332">
          <cell r="A14332" t="str">
            <v/>
          </cell>
        </row>
        <row r="14333">
          <cell r="A14333" t="str">
            <v/>
          </cell>
        </row>
        <row r="14334">
          <cell r="A14334" t="str">
            <v/>
          </cell>
        </row>
        <row r="14335">
          <cell r="A14335" t="str">
            <v/>
          </cell>
        </row>
        <row r="14336">
          <cell r="A14336" t="str">
            <v/>
          </cell>
        </row>
        <row r="14337">
          <cell r="A14337" t="str">
            <v/>
          </cell>
        </row>
        <row r="14338">
          <cell r="A14338" t="str">
            <v/>
          </cell>
        </row>
        <row r="14339">
          <cell r="A14339" t="str">
            <v/>
          </cell>
        </row>
        <row r="14340">
          <cell r="A14340" t="str">
            <v/>
          </cell>
        </row>
        <row r="14341">
          <cell r="A14341" t="str">
            <v/>
          </cell>
        </row>
        <row r="14342">
          <cell r="A14342" t="str">
            <v/>
          </cell>
        </row>
        <row r="14343">
          <cell r="A14343" t="str">
            <v/>
          </cell>
        </row>
        <row r="14344">
          <cell r="A14344" t="str">
            <v/>
          </cell>
        </row>
        <row r="14345">
          <cell r="A14345" t="str">
            <v/>
          </cell>
        </row>
        <row r="14346">
          <cell r="A14346" t="str">
            <v/>
          </cell>
        </row>
        <row r="14347">
          <cell r="A14347" t="str">
            <v/>
          </cell>
        </row>
        <row r="14348">
          <cell r="A14348" t="str">
            <v/>
          </cell>
        </row>
        <row r="14349">
          <cell r="A14349" t="str">
            <v/>
          </cell>
        </row>
        <row r="14350">
          <cell r="A14350" t="str">
            <v/>
          </cell>
        </row>
        <row r="14351">
          <cell r="A14351" t="str">
            <v/>
          </cell>
        </row>
        <row r="14352">
          <cell r="A14352" t="str">
            <v/>
          </cell>
        </row>
        <row r="14353">
          <cell r="A14353" t="str">
            <v/>
          </cell>
        </row>
        <row r="14354">
          <cell r="A14354" t="str">
            <v/>
          </cell>
        </row>
        <row r="14355">
          <cell r="A14355" t="str">
            <v/>
          </cell>
        </row>
        <row r="14356">
          <cell r="A14356" t="str">
            <v/>
          </cell>
        </row>
        <row r="14357">
          <cell r="A14357" t="str">
            <v/>
          </cell>
        </row>
        <row r="14358">
          <cell r="A14358" t="str">
            <v/>
          </cell>
        </row>
        <row r="14359">
          <cell r="A14359" t="str">
            <v/>
          </cell>
        </row>
        <row r="14360">
          <cell r="A14360" t="str">
            <v/>
          </cell>
        </row>
        <row r="14361">
          <cell r="A14361" t="str">
            <v/>
          </cell>
        </row>
        <row r="14362">
          <cell r="A14362" t="str">
            <v/>
          </cell>
        </row>
        <row r="14363">
          <cell r="A14363" t="str">
            <v/>
          </cell>
        </row>
        <row r="14364">
          <cell r="A14364" t="str">
            <v/>
          </cell>
        </row>
        <row r="14365">
          <cell r="A14365" t="str">
            <v/>
          </cell>
        </row>
        <row r="14366">
          <cell r="A14366" t="str">
            <v/>
          </cell>
        </row>
        <row r="14367">
          <cell r="A14367" t="str">
            <v/>
          </cell>
        </row>
        <row r="14368">
          <cell r="A14368" t="str">
            <v/>
          </cell>
        </row>
        <row r="14369">
          <cell r="A14369" t="str">
            <v/>
          </cell>
        </row>
        <row r="14370">
          <cell r="A14370" t="str">
            <v/>
          </cell>
        </row>
        <row r="14371">
          <cell r="A14371" t="str">
            <v/>
          </cell>
        </row>
        <row r="14372">
          <cell r="A14372" t="str">
            <v/>
          </cell>
        </row>
        <row r="14373">
          <cell r="A14373" t="str">
            <v/>
          </cell>
        </row>
        <row r="14374">
          <cell r="A14374" t="str">
            <v/>
          </cell>
        </row>
        <row r="14375">
          <cell r="A14375" t="str">
            <v/>
          </cell>
        </row>
        <row r="14376">
          <cell r="A14376" t="str">
            <v/>
          </cell>
        </row>
        <row r="14377">
          <cell r="A14377" t="str">
            <v/>
          </cell>
        </row>
        <row r="14378">
          <cell r="A14378" t="str">
            <v/>
          </cell>
        </row>
        <row r="14379">
          <cell r="A14379" t="str">
            <v/>
          </cell>
        </row>
        <row r="14380">
          <cell r="A14380" t="str">
            <v/>
          </cell>
        </row>
        <row r="14381">
          <cell r="A14381" t="str">
            <v/>
          </cell>
        </row>
        <row r="14382">
          <cell r="A14382" t="str">
            <v/>
          </cell>
        </row>
        <row r="14383">
          <cell r="A14383" t="str">
            <v/>
          </cell>
        </row>
        <row r="14384">
          <cell r="A14384" t="str">
            <v/>
          </cell>
        </row>
        <row r="14385">
          <cell r="A14385" t="str">
            <v/>
          </cell>
        </row>
        <row r="14386">
          <cell r="A14386" t="str">
            <v/>
          </cell>
        </row>
        <row r="14387">
          <cell r="A14387" t="str">
            <v/>
          </cell>
        </row>
        <row r="14388">
          <cell r="A14388" t="str">
            <v/>
          </cell>
        </row>
        <row r="14389">
          <cell r="A14389" t="str">
            <v/>
          </cell>
        </row>
        <row r="14390">
          <cell r="A14390" t="str">
            <v/>
          </cell>
        </row>
        <row r="14391">
          <cell r="A14391" t="str">
            <v/>
          </cell>
        </row>
        <row r="14392">
          <cell r="A14392" t="str">
            <v/>
          </cell>
        </row>
        <row r="14393">
          <cell r="A14393" t="str">
            <v/>
          </cell>
        </row>
        <row r="14394">
          <cell r="A14394" t="str">
            <v/>
          </cell>
        </row>
        <row r="14395">
          <cell r="A14395" t="str">
            <v/>
          </cell>
        </row>
        <row r="14396">
          <cell r="A14396" t="str">
            <v/>
          </cell>
        </row>
        <row r="14397">
          <cell r="A14397" t="str">
            <v/>
          </cell>
        </row>
        <row r="14398">
          <cell r="A14398" t="str">
            <v/>
          </cell>
        </row>
        <row r="14399">
          <cell r="A14399" t="str">
            <v/>
          </cell>
        </row>
        <row r="14400">
          <cell r="A14400" t="str">
            <v/>
          </cell>
        </row>
        <row r="14401">
          <cell r="A14401" t="str">
            <v/>
          </cell>
        </row>
        <row r="14402">
          <cell r="A14402" t="str">
            <v/>
          </cell>
        </row>
        <row r="14403">
          <cell r="A14403" t="str">
            <v/>
          </cell>
        </row>
        <row r="14404">
          <cell r="A14404" t="str">
            <v/>
          </cell>
        </row>
        <row r="14405">
          <cell r="A14405" t="str">
            <v/>
          </cell>
        </row>
        <row r="14406">
          <cell r="A14406" t="str">
            <v/>
          </cell>
        </row>
        <row r="14407">
          <cell r="A14407" t="str">
            <v/>
          </cell>
        </row>
        <row r="14408">
          <cell r="A14408" t="str">
            <v/>
          </cell>
        </row>
        <row r="14409">
          <cell r="A14409" t="str">
            <v/>
          </cell>
        </row>
        <row r="14410">
          <cell r="A14410" t="str">
            <v/>
          </cell>
        </row>
        <row r="14411">
          <cell r="A14411" t="str">
            <v/>
          </cell>
        </row>
        <row r="14412">
          <cell r="A14412" t="str">
            <v/>
          </cell>
        </row>
        <row r="14413">
          <cell r="A14413" t="str">
            <v/>
          </cell>
        </row>
        <row r="14414">
          <cell r="A14414" t="str">
            <v/>
          </cell>
        </row>
        <row r="14415">
          <cell r="A14415" t="str">
            <v/>
          </cell>
        </row>
        <row r="14416">
          <cell r="A14416" t="str">
            <v/>
          </cell>
        </row>
        <row r="14417">
          <cell r="A14417" t="str">
            <v/>
          </cell>
        </row>
        <row r="14418">
          <cell r="A14418" t="str">
            <v/>
          </cell>
        </row>
        <row r="14419">
          <cell r="A14419" t="str">
            <v/>
          </cell>
        </row>
        <row r="14420">
          <cell r="A14420" t="str">
            <v/>
          </cell>
        </row>
        <row r="14421">
          <cell r="A14421" t="str">
            <v/>
          </cell>
        </row>
        <row r="14422">
          <cell r="A14422" t="str">
            <v/>
          </cell>
        </row>
        <row r="14423">
          <cell r="A14423" t="str">
            <v/>
          </cell>
        </row>
        <row r="14424">
          <cell r="A14424" t="str">
            <v/>
          </cell>
        </row>
        <row r="14425">
          <cell r="A14425" t="str">
            <v/>
          </cell>
        </row>
        <row r="14426">
          <cell r="A14426" t="str">
            <v/>
          </cell>
        </row>
        <row r="14427">
          <cell r="A14427" t="str">
            <v/>
          </cell>
        </row>
        <row r="14428">
          <cell r="A14428" t="str">
            <v/>
          </cell>
        </row>
        <row r="14429">
          <cell r="A14429" t="str">
            <v/>
          </cell>
        </row>
        <row r="14430">
          <cell r="A14430" t="str">
            <v/>
          </cell>
        </row>
        <row r="14431">
          <cell r="A14431" t="str">
            <v/>
          </cell>
        </row>
        <row r="14432">
          <cell r="A14432" t="str">
            <v/>
          </cell>
        </row>
        <row r="14433">
          <cell r="A14433" t="str">
            <v/>
          </cell>
        </row>
        <row r="14434">
          <cell r="A14434" t="str">
            <v/>
          </cell>
        </row>
        <row r="14435">
          <cell r="A14435" t="str">
            <v/>
          </cell>
        </row>
        <row r="14436">
          <cell r="A14436" t="str">
            <v/>
          </cell>
        </row>
        <row r="14437">
          <cell r="A14437" t="str">
            <v/>
          </cell>
        </row>
        <row r="14438">
          <cell r="A14438" t="str">
            <v/>
          </cell>
        </row>
        <row r="14439">
          <cell r="A14439" t="str">
            <v/>
          </cell>
        </row>
        <row r="14440">
          <cell r="A14440" t="str">
            <v/>
          </cell>
        </row>
        <row r="14441">
          <cell r="A14441" t="str">
            <v/>
          </cell>
        </row>
        <row r="14442">
          <cell r="A14442" t="str">
            <v/>
          </cell>
        </row>
        <row r="14443">
          <cell r="A14443" t="str">
            <v/>
          </cell>
        </row>
        <row r="14444">
          <cell r="A14444" t="str">
            <v/>
          </cell>
        </row>
        <row r="14445">
          <cell r="A14445" t="str">
            <v/>
          </cell>
        </row>
        <row r="14446">
          <cell r="A14446" t="str">
            <v/>
          </cell>
        </row>
        <row r="14447">
          <cell r="A14447" t="str">
            <v/>
          </cell>
        </row>
        <row r="14448">
          <cell r="A14448" t="str">
            <v/>
          </cell>
        </row>
        <row r="14449">
          <cell r="A14449" t="str">
            <v/>
          </cell>
        </row>
        <row r="14450">
          <cell r="A14450" t="str">
            <v/>
          </cell>
        </row>
        <row r="14451">
          <cell r="A14451" t="str">
            <v/>
          </cell>
        </row>
        <row r="14452">
          <cell r="A14452" t="str">
            <v/>
          </cell>
        </row>
        <row r="14453">
          <cell r="A14453" t="str">
            <v/>
          </cell>
        </row>
        <row r="14454">
          <cell r="A14454" t="str">
            <v/>
          </cell>
        </row>
        <row r="14455">
          <cell r="A14455" t="str">
            <v/>
          </cell>
        </row>
        <row r="14456">
          <cell r="A14456" t="str">
            <v/>
          </cell>
        </row>
        <row r="14457">
          <cell r="A14457" t="str">
            <v/>
          </cell>
        </row>
        <row r="14458">
          <cell r="A14458" t="str">
            <v/>
          </cell>
        </row>
        <row r="14459">
          <cell r="A14459" t="str">
            <v/>
          </cell>
        </row>
        <row r="14460">
          <cell r="A14460" t="str">
            <v/>
          </cell>
        </row>
        <row r="14461">
          <cell r="A14461" t="str">
            <v/>
          </cell>
        </row>
        <row r="14462">
          <cell r="A14462" t="str">
            <v/>
          </cell>
        </row>
        <row r="14463">
          <cell r="A14463" t="str">
            <v/>
          </cell>
        </row>
        <row r="14464">
          <cell r="A14464" t="str">
            <v/>
          </cell>
        </row>
        <row r="14465">
          <cell r="A14465" t="str">
            <v/>
          </cell>
        </row>
        <row r="14466">
          <cell r="A14466" t="str">
            <v/>
          </cell>
        </row>
        <row r="14467">
          <cell r="A14467" t="str">
            <v/>
          </cell>
        </row>
        <row r="14468">
          <cell r="A14468" t="str">
            <v/>
          </cell>
        </row>
        <row r="14469">
          <cell r="A14469" t="str">
            <v/>
          </cell>
        </row>
        <row r="14470">
          <cell r="A14470" t="str">
            <v/>
          </cell>
        </row>
        <row r="14471">
          <cell r="A14471" t="str">
            <v/>
          </cell>
        </row>
        <row r="14472">
          <cell r="A14472" t="str">
            <v/>
          </cell>
        </row>
        <row r="14473">
          <cell r="A14473" t="str">
            <v/>
          </cell>
        </row>
        <row r="14474">
          <cell r="A14474" t="str">
            <v/>
          </cell>
        </row>
        <row r="14475">
          <cell r="A14475" t="str">
            <v/>
          </cell>
        </row>
        <row r="14476">
          <cell r="A14476" t="str">
            <v/>
          </cell>
        </row>
        <row r="14477">
          <cell r="A14477" t="str">
            <v/>
          </cell>
        </row>
        <row r="14478">
          <cell r="A14478" t="str">
            <v/>
          </cell>
        </row>
        <row r="14479">
          <cell r="A14479" t="str">
            <v/>
          </cell>
        </row>
        <row r="14480">
          <cell r="A14480" t="str">
            <v/>
          </cell>
        </row>
        <row r="14481">
          <cell r="A14481" t="str">
            <v/>
          </cell>
        </row>
        <row r="14482">
          <cell r="A14482" t="str">
            <v/>
          </cell>
        </row>
        <row r="14483">
          <cell r="A14483" t="str">
            <v/>
          </cell>
        </row>
        <row r="14484">
          <cell r="A14484" t="str">
            <v/>
          </cell>
        </row>
        <row r="14485">
          <cell r="A14485" t="str">
            <v/>
          </cell>
        </row>
        <row r="14486">
          <cell r="A14486" t="str">
            <v/>
          </cell>
        </row>
        <row r="14487">
          <cell r="A14487" t="str">
            <v/>
          </cell>
        </row>
        <row r="14488">
          <cell r="A14488" t="str">
            <v/>
          </cell>
        </row>
        <row r="14489">
          <cell r="A14489" t="str">
            <v/>
          </cell>
        </row>
        <row r="14490">
          <cell r="A14490" t="str">
            <v/>
          </cell>
        </row>
        <row r="14491">
          <cell r="A14491" t="str">
            <v/>
          </cell>
        </row>
        <row r="14492">
          <cell r="A14492" t="str">
            <v/>
          </cell>
        </row>
        <row r="14493">
          <cell r="A14493" t="str">
            <v/>
          </cell>
        </row>
        <row r="14494">
          <cell r="A14494" t="str">
            <v/>
          </cell>
        </row>
        <row r="14495">
          <cell r="A14495" t="str">
            <v/>
          </cell>
        </row>
        <row r="14496">
          <cell r="A14496" t="str">
            <v/>
          </cell>
        </row>
        <row r="14497">
          <cell r="A14497" t="str">
            <v/>
          </cell>
        </row>
        <row r="14498">
          <cell r="A14498" t="str">
            <v/>
          </cell>
        </row>
        <row r="14499">
          <cell r="A14499" t="str">
            <v/>
          </cell>
        </row>
        <row r="14500">
          <cell r="A14500" t="str">
            <v/>
          </cell>
        </row>
        <row r="14501">
          <cell r="A14501" t="str">
            <v/>
          </cell>
        </row>
        <row r="14502">
          <cell r="A14502" t="str">
            <v/>
          </cell>
        </row>
        <row r="14503">
          <cell r="A14503" t="str">
            <v/>
          </cell>
        </row>
        <row r="14504">
          <cell r="A14504" t="str">
            <v/>
          </cell>
        </row>
        <row r="14505">
          <cell r="A14505" t="str">
            <v/>
          </cell>
        </row>
        <row r="14506">
          <cell r="A14506" t="str">
            <v/>
          </cell>
        </row>
        <row r="14507">
          <cell r="A14507" t="str">
            <v/>
          </cell>
        </row>
        <row r="14508">
          <cell r="A14508" t="str">
            <v/>
          </cell>
        </row>
        <row r="14509">
          <cell r="A14509" t="str">
            <v/>
          </cell>
        </row>
        <row r="14510">
          <cell r="A14510" t="str">
            <v/>
          </cell>
        </row>
        <row r="14511">
          <cell r="A14511" t="str">
            <v/>
          </cell>
        </row>
        <row r="14512">
          <cell r="A14512" t="str">
            <v/>
          </cell>
        </row>
        <row r="14513">
          <cell r="A14513" t="str">
            <v/>
          </cell>
        </row>
        <row r="14514">
          <cell r="A14514" t="str">
            <v/>
          </cell>
        </row>
        <row r="14515">
          <cell r="A14515" t="str">
            <v/>
          </cell>
        </row>
        <row r="14516">
          <cell r="A14516" t="str">
            <v/>
          </cell>
        </row>
        <row r="14517">
          <cell r="A14517" t="str">
            <v/>
          </cell>
        </row>
        <row r="14518">
          <cell r="A14518" t="str">
            <v/>
          </cell>
        </row>
        <row r="14519">
          <cell r="A14519" t="str">
            <v/>
          </cell>
        </row>
        <row r="14520">
          <cell r="A14520" t="str">
            <v/>
          </cell>
        </row>
        <row r="14521">
          <cell r="A14521" t="str">
            <v/>
          </cell>
        </row>
        <row r="14522">
          <cell r="A14522" t="str">
            <v/>
          </cell>
        </row>
        <row r="14523">
          <cell r="A14523" t="str">
            <v/>
          </cell>
        </row>
        <row r="14524">
          <cell r="A14524" t="str">
            <v/>
          </cell>
        </row>
        <row r="14525">
          <cell r="A14525" t="str">
            <v/>
          </cell>
        </row>
        <row r="14526">
          <cell r="A14526" t="str">
            <v/>
          </cell>
        </row>
        <row r="14527">
          <cell r="A14527" t="str">
            <v/>
          </cell>
        </row>
        <row r="14528">
          <cell r="A14528" t="str">
            <v/>
          </cell>
        </row>
        <row r="14529">
          <cell r="A14529" t="str">
            <v/>
          </cell>
        </row>
        <row r="14530">
          <cell r="A14530" t="str">
            <v/>
          </cell>
        </row>
        <row r="14531">
          <cell r="A14531" t="str">
            <v/>
          </cell>
        </row>
        <row r="14532">
          <cell r="A14532" t="str">
            <v/>
          </cell>
        </row>
        <row r="14533">
          <cell r="A14533" t="str">
            <v/>
          </cell>
        </row>
        <row r="14534">
          <cell r="A14534" t="str">
            <v/>
          </cell>
        </row>
        <row r="14535">
          <cell r="A14535" t="str">
            <v/>
          </cell>
        </row>
        <row r="14536">
          <cell r="A14536" t="str">
            <v/>
          </cell>
        </row>
        <row r="14537">
          <cell r="A14537" t="str">
            <v/>
          </cell>
        </row>
        <row r="14538">
          <cell r="A14538" t="str">
            <v/>
          </cell>
        </row>
        <row r="14539">
          <cell r="A14539" t="str">
            <v/>
          </cell>
        </row>
        <row r="14540">
          <cell r="A14540" t="str">
            <v/>
          </cell>
        </row>
        <row r="14541">
          <cell r="A14541" t="str">
            <v/>
          </cell>
        </row>
        <row r="14542">
          <cell r="A14542" t="str">
            <v/>
          </cell>
        </row>
        <row r="14543">
          <cell r="A14543" t="str">
            <v/>
          </cell>
        </row>
        <row r="14544">
          <cell r="A14544" t="str">
            <v/>
          </cell>
        </row>
        <row r="14545">
          <cell r="A14545" t="str">
            <v/>
          </cell>
        </row>
        <row r="14546">
          <cell r="A14546" t="str">
            <v/>
          </cell>
        </row>
        <row r="14547">
          <cell r="A14547" t="str">
            <v/>
          </cell>
        </row>
        <row r="14548">
          <cell r="A14548" t="str">
            <v/>
          </cell>
        </row>
        <row r="14549">
          <cell r="A14549" t="str">
            <v/>
          </cell>
        </row>
        <row r="14550">
          <cell r="A14550" t="str">
            <v/>
          </cell>
        </row>
        <row r="14551">
          <cell r="A14551" t="str">
            <v/>
          </cell>
        </row>
        <row r="14552">
          <cell r="A14552" t="str">
            <v/>
          </cell>
        </row>
        <row r="14553">
          <cell r="A14553" t="str">
            <v/>
          </cell>
        </row>
        <row r="14554">
          <cell r="A14554" t="str">
            <v/>
          </cell>
        </row>
        <row r="14555">
          <cell r="A14555" t="str">
            <v/>
          </cell>
        </row>
        <row r="14556">
          <cell r="A14556" t="str">
            <v/>
          </cell>
        </row>
        <row r="14557">
          <cell r="A14557" t="str">
            <v/>
          </cell>
        </row>
        <row r="14558">
          <cell r="A14558" t="str">
            <v/>
          </cell>
        </row>
        <row r="14559">
          <cell r="A14559" t="str">
            <v/>
          </cell>
        </row>
        <row r="14560">
          <cell r="A14560" t="str">
            <v/>
          </cell>
        </row>
        <row r="14561">
          <cell r="A14561" t="str">
            <v/>
          </cell>
        </row>
        <row r="14562">
          <cell r="A14562" t="str">
            <v/>
          </cell>
        </row>
        <row r="14563">
          <cell r="A14563" t="str">
            <v/>
          </cell>
        </row>
        <row r="14564">
          <cell r="A14564" t="str">
            <v/>
          </cell>
        </row>
        <row r="14565">
          <cell r="A14565" t="str">
            <v/>
          </cell>
        </row>
        <row r="14566">
          <cell r="A14566" t="str">
            <v/>
          </cell>
        </row>
        <row r="14567">
          <cell r="A14567" t="str">
            <v/>
          </cell>
        </row>
        <row r="14568">
          <cell r="A14568" t="str">
            <v/>
          </cell>
        </row>
        <row r="14569">
          <cell r="A14569" t="str">
            <v/>
          </cell>
        </row>
        <row r="14570">
          <cell r="A14570" t="str">
            <v/>
          </cell>
        </row>
        <row r="14571">
          <cell r="A14571" t="str">
            <v/>
          </cell>
        </row>
        <row r="14572">
          <cell r="A14572" t="str">
            <v/>
          </cell>
        </row>
        <row r="14573">
          <cell r="A14573" t="str">
            <v/>
          </cell>
        </row>
        <row r="14574">
          <cell r="A14574" t="str">
            <v/>
          </cell>
        </row>
        <row r="14575">
          <cell r="A14575" t="str">
            <v/>
          </cell>
        </row>
        <row r="14576">
          <cell r="A14576" t="str">
            <v/>
          </cell>
        </row>
        <row r="14577">
          <cell r="A14577" t="str">
            <v/>
          </cell>
        </row>
        <row r="14578">
          <cell r="A14578" t="str">
            <v/>
          </cell>
        </row>
        <row r="14579">
          <cell r="A14579" t="str">
            <v/>
          </cell>
        </row>
        <row r="14580">
          <cell r="A14580" t="str">
            <v/>
          </cell>
        </row>
        <row r="14581">
          <cell r="A14581" t="str">
            <v/>
          </cell>
        </row>
        <row r="14582">
          <cell r="A14582" t="str">
            <v/>
          </cell>
        </row>
        <row r="14583">
          <cell r="A14583" t="str">
            <v/>
          </cell>
        </row>
        <row r="14584">
          <cell r="A14584" t="str">
            <v/>
          </cell>
        </row>
        <row r="14585">
          <cell r="A14585" t="str">
            <v/>
          </cell>
        </row>
        <row r="14586">
          <cell r="A14586" t="str">
            <v/>
          </cell>
        </row>
        <row r="14587">
          <cell r="A14587" t="str">
            <v/>
          </cell>
        </row>
        <row r="14588">
          <cell r="A14588" t="str">
            <v/>
          </cell>
        </row>
        <row r="14589">
          <cell r="A14589" t="str">
            <v/>
          </cell>
        </row>
        <row r="14590">
          <cell r="A14590" t="str">
            <v/>
          </cell>
        </row>
        <row r="14591">
          <cell r="A14591" t="str">
            <v/>
          </cell>
        </row>
        <row r="14592">
          <cell r="A14592" t="str">
            <v/>
          </cell>
        </row>
        <row r="14593">
          <cell r="A14593" t="str">
            <v/>
          </cell>
        </row>
        <row r="14594">
          <cell r="A14594" t="str">
            <v/>
          </cell>
        </row>
        <row r="14595">
          <cell r="A14595" t="str">
            <v/>
          </cell>
        </row>
        <row r="14596">
          <cell r="A14596" t="str">
            <v/>
          </cell>
        </row>
        <row r="14597">
          <cell r="A14597" t="str">
            <v/>
          </cell>
        </row>
        <row r="14598">
          <cell r="A14598" t="str">
            <v/>
          </cell>
        </row>
        <row r="14599">
          <cell r="A14599" t="str">
            <v/>
          </cell>
        </row>
        <row r="14600">
          <cell r="A14600" t="str">
            <v/>
          </cell>
        </row>
        <row r="14601">
          <cell r="A14601" t="str">
            <v/>
          </cell>
        </row>
        <row r="14602">
          <cell r="A14602" t="str">
            <v/>
          </cell>
        </row>
        <row r="14603">
          <cell r="A14603" t="str">
            <v/>
          </cell>
        </row>
        <row r="14604">
          <cell r="A14604" t="str">
            <v/>
          </cell>
        </row>
        <row r="14605">
          <cell r="A14605" t="str">
            <v/>
          </cell>
        </row>
        <row r="14606">
          <cell r="A14606" t="str">
            <v/>
          </cell>
        </row>
        <row r="14607">
          <cell r="A14607" t="str">
            <v/>
          </cell>
        </row>
        <row r="14608">
          <cell r="A14608" t="str">
            <v/>
          </cell>
        </row>
        <row r="14609">
          <cell r="A14609" t="str">
            <v/>
          </cell>
        </row>
        <row r="14610">
          <cell r="A14610" t="str">
            <v/>
          </cell>
        </row>
        <row r="14611">
          <cell r="A14611" t="str">
            <v/>
          </cell>
        </row>
        <row r="14612">
          <cell r="A14612" t="str">
            <v/>
          </cell>
        </row>
        <row r="14613">
          <cell r="A14613" t="str">
            <v/>
          </cell>
        </row>
        <row r="14614">
          <cell r="A14614" t="str">
            <v/>
          </cell>
        </row>
        <row r="14615">
          <cell r="A14615" t="str">
            <v/>
          </cell>
        </row>
        <row r="14616">
          <cell r="A14616" t="str">
            <v/>
          </cell>
        </row>
        <row r="14617">
          <cell r="A14617" t="str">
            <v/>
          </cell>
        </row>
        <row r="14618">
          <cell r="A14618" t="str">
            <v/>
          </cell>
        </row>
        <row r="14619">
          <cell r="A14619" t="str">
            <v/>
          </cell>
        </row>
        <row r="14620">
          <cell r="A14620" t="str">
            <v/>
          </cell>
        </row>
        <row r="14621">
          <cell r="A14621" t="str">
            <v/>
          </cell>
        </row>
        <row r="14622">
          <cell r="A14622" t="str">
            <v/>
          </cell>
        </row>
        <row r="14623">
          <cell r="A14623" t="str">
            <v/>
          </cell>
        </row>
        <row r="14624">
          <cell r="A14624" t="str">
            <v/>
          </cell>
        </row>
        <row r="14625">
          <cell r="A14625" t="str">
            <v/>
          </cell>
        </row>
        <row r="14626">
          <cell r="A14626" t="str">
            <v/>
          </cell>
        </row>
        <row r="14627">
          <cell r="A14627" t="str">
            <v/>
          </cell>
        </row>
        <row r="14628">
          <cell r="A14628" t="str">
            <v/>
          </cell>
        </row>
        <row r="14629">
          <cell r="A14629" t="str">
            <v/>
          </cell>
        </row>
        <row r="14630">
          <cell r="A14630" t="str">
            <v/>
          </cell>
        </row>
        <row r="14631">
          <cell r="A14631" t="str">
            <v/>
          </cell>
        </row>
        <row r="14632">
          <cell r="A14632" t="str">
            <v/>
          </cell>
        </row>
        <row r="14633">
          <cell r="A14633" t="str">
            <v/>
          </cell>
        </row>
        <row r="14634">
          <cell r="A14634" t="str">
            <v/>
          </cell>
        </row>
        <row r="14635">
          <cell r="A14635" t="str">
            <v/>
          </cell>
        </row>
        <row r="14636">
          <cell r="A14636" t="str">
            <v/>
          </cell>
        </row>
        <row r="14637">
          <cell r="A14637" t="str">
            <v/>
          </cell>
        </row>
        <row r="14638">
          <cell r="A14638" t="str">
            <v/>
          </cell>
        </row>
        <row r="14639">
          <cell r="A14639" t="str">
            <v/>
          </cell>
        </row>
        <row r="14640">
          <cell r="A14640" t="str">
            <v/>
          </cell>
        </row>
        <row r="14641">
          <cell r="A14641" t="str">
            <v/>
          </cell>
        </row>
        <row r="14642">
          <cell r="A14642" t="str">
            <v/>
          </cell>
        </row>
        <row r="14643">
          <cell r="A14643" t="str">
            <v/>
          </cell>
        </row>
        <row r="14644">
          <cell r="A14644" t="str">
            <v/>
          </cell>
        </row>
        <row r="14645">
          <cell r="A14645" t="str">
            <v/>
          </cell>
        </row>
        <row r="14646">
          <cell r="A14646" t="str">
            <v/>
          </cell>
        </row>
        <row r="14647">
          <cell r="A14647" t="str">
            <v/>
          </cell>
        </row>
        <row r="14648">
          <cell r="A14648" t="str">
            <v/>
          </cell>
        </row>
        <row r="14649">
          <cell r="A14649" t="str">
            <v/>
          </cell>
        </row>
        <row r="14650">
          <cell r="A14650" t="str">
            <v/>
          </cell>
        </row>
        <row r="14651">
          <cell r="A14651" t="str">
            <v/>
          </cell>
        </row>
        <row r="14652">
          <cell r="A14652" t="str">
            <v/>
          </cell>
        </row>
        <row r="14653">
          <cell r="A14653" t="str">
            <v/>
          </cell>
        </row>
        <row r="14654">
          <cell r="A14654" t="str">
            <v/>
          </cell>
        </row>
        <row r="14655">
          <cell r="A14655" t="str">
            <v/>
          </cell>
        </row>
        <row r="14656">
          <cell r="A14656" t="str">
            <v/>
          </cell>
        </row>
        <row r="14657">
          <cell r="A14657" t="str">
            <v/>
          </cell>
        </row>
        <row r="14658">
          <cell r="A14658" t="str">
            <v/>
          </cell>
        </row>
        <row r="14659">
          <cell r="A14659" t="str">
            <v/>
          </cell>
        </row>
        <row r="14660">
          <cell r="A14660" t="str">
            <v/>
          </cell>
        </row>
        <row r="14661">
          <cell r="A14661" t="str">
            <v/>
          </cell>
        </row>
        <row r="14662">
          <cell r="A14662" t="str">
            <v/>
          </cell>
        </row>
        <row r="14663">
          <cell r="A14663" t="str">
            <v/>
          </cell>
        </row>
        <row r="14664">
          <cell r="A14664" t="str">
            <v/>
          </cell>
        </row>
        <row r="14665">
          <cell r="A14665" t="str">
            <v/>
          </cell>
        </row>
        <row r="14666">
          <cell r="A14666" t="str">
            <v/>
          </cell>
        </row>
        <row r="14667">
          <cell r="A14667" t="str">
            <v/>
          </cell>
        </row>
        <row r="14668">
          <cell r="A14668" t="str">
            <v/>
          </cell>
        </row>
        <row r="14669">
          <cell r="A14669" t="str">
            <v/>
          </cell>
        </row>
        <row r="14670">
          <cell r="A14670" t="str">
            <v/>
          </cell>
        </row>
        <row r="14671">
          <cell r="A14671" t="str">
            <v/>
          </cell>
        </row>
        <row r="14672">
          <cell r="A14672" t="str">
            <v/>
          </cell>
        </row>
        <row r="14673">
          <cell r="A14673" t="str">
            <v/>
          </cell>
        </row>
        <row r="14674">
          <cell r="A14674" t="str">
            <v/>
          </cell>
        </row>
        <row r="14675">
          <cell r="A14675" t="str">
            <v/>
          </cell>
        </row>
        <row r="14676">
          <cell r="A14676" t="str">
            <v/>
          </cell>
        </row>
        <row r="14677">
          <cell r="A14677" t="str">
            <v/>
          </cell>
        </row>
        <row r="14678">
          <cell r="A14678" t="str">
            <v/>
          </cell>
        </row>
        <row r="14679">
          <cell r="A14679" t="str">
            <v/>
          </cell>
        </row>
        <row r="14680">
          <cell r="A14680" t="str">
            <v/>
          </cell>
        </row>
        <row r="14681">
          <cell r="A14681" t="str">
            <v/>
          </cell>
        </row>
        <row r="14682">
          <cell r="A14682" t="str">
            <v/>
          </cell>
        </row>
        <row r="14683">
          <cell r="A14683" t="str">
            <v/>
          </cell>
        </row>
        <row r="14684">
          <cell r="A14684" t="str">
            <v/>
          </cell>
        </row>
        <row r="14685">
          <cell r="A14685" t="str">
            <v/>
          </cell>
        </row>
        <row r="14686">
          <cell r="A14686" t="str">
            <v/>
          </cell>
        </row>
        <row r="14687">
          <cell r="A14687" t="str">
            <v/>
          </cell>
        </row>
        <row r="14688">
          <cell r="A14688" t="str">
            <v/>
          </cell>
        </row>
        <row r="14689">
          <cell r="A14689" t="str">
            <v/>
          </cell>
        </row>
        <row r="14690">
          <cell r="A14690" t="str">
            <v/>
          </cell>
        </row>
        <row r="14691">
          <cell r="A14691" t="str">
            <v/>
          </cell>
        </row>
        <row r="14692">
          <cell r="A14692" t="str">
            <v/>
          </cell>
        </row>
        <row r="14693">
          <cell r="A14693" t="str">
            <v/>
          </cell>
        </row>
        <row r="14694">
          <cell r="A14694" t="str">
            <v/>
          </cell>
        </row>
        <row r="14695">
          <cell r="A14695" t="str">
            <v/>
          </cell>
        </row>
        <row r="14696">
          <cell r="A14696" t="str">
            <v/>
          </cell>
        </row>
        <row r="14697">
          <cell r="A14697" t="str">
            <v/>
          </cell>
        </row>
        <row r="14698">
          <cell r="A14698" t="str">
            <v/>
          </cell>
        </row>
        <row r="14699">
          <cell r="A14699" t="str">
            <v/>
          </cell>
        </row>
        <row r="14700">
          <cell r="A14700" t="str">
            <v/>
          </cell>
        </row>
        <row r="14701">
          <cell r="A14701" t="str">
            <v/>
          </cell>
        </row>
        <row r="14702">
          <cell r="A14702" t="str">
            <v/>
          </cell>
        </row>
        <row r="14703">
          <cell r="A14703" t="str">
            <v/>
          </cell>
        </row>
        <row r="14704">
          <cell r="A14704" t="str">
            <v/>
          </cell>
        </row>
        <row r="14705">
          <cell r="A14705" t="str">
            <v/>
          </cell>
        </row>
        <row r="14706">
          <cell r="A14706" t="str">
            <v/>
          </cell>
        </row>
        <row r="14707">
          <cell r="A14707" t="str">
            <v/>
          </cell>
        </row>
        <row r="14708">
          <cell r="A14708" t="str">
            <v/>
          </cell>
        </row>
        <row r="14709">
          <cell r="A14709" t="str">
            <v/>
          </cell>
        </row>
        <row r="14710">
          <cell r="A14710" t="str">
            <v/>
          </cell>
        </row>
        <row r="14711">
          <cell r="A14711" t="str">
            <v/>
          </cell>
        </row>
        <row r="14712">
          <cell r="A14712" t="str">
            <v/>
          </cell>
        </row>
        <row r="14713">
          <cell r="A14713" t="str">
            <v/>
          </cell>
        </row>
        <row r="14714">
          <cell r="A14714" t="str">
            <v/>
          </cell>
        </row>
        <row r="14715">
          <cell r="A14715" t="str">
            <v/>
          </cell>
        </row>
        <row r="14716">
          <cell r="A14716" t="str">
            <v/>
          </cell>
        </row>
        <row r="14717">
          <cell r="A14717" t="str">
            <v/>
          </cell>
        </row>
        <row r="14718">
          <cell r="A14718" t="str">
            <v/>
          </cell>
        </row>
        <row r="14719">
          <cell r="A14719" t="str">
            <v/>
          </cell>
        </row>
        <row r="14720">
          <cell r="A14720" t="str">
            <v/>
          </cell>
        </row>
        <row r="14721">
          <cell r="A14721" t="str">
            <v/>
          </cell>
        </row>
        <row r="14722">
          <cell r="A14722" t="str">
            <v/>
          </cell>
        </row>
        <row r="14723">
          <cell r="A14723" t="str">
            <v/>
          </cell>
        </row>
        <row r="14724">
          <cell r="A14724" t="str">
            <v/>
          </cell>
        </row>
        <row r="14725">
          <cell r="A14725" t="str">
            <v/>
          </cell>
        </row>
        <row r="14726">
          <cell r="A14726" t="str">
            <v/>
          </cell>
        </row>
        <row r="14727">
          <cell r="A14727" t="str">
            <v/>
          </cell>
        </row>
        <row r="14728">
          <cell r="A14728" t="str">
            <v/>
          </cell>
        </row>
        <row r="14729">
          <cell r="A14729" t="str">
            <v/>
          </cell>
        </row>
        <row r="14730">
          <cell r="A14730" t="str">
            <v/>
          </cell>
        </row>
        <row r="14731">
          <cell r="A14731" t="str">
            <v/>
          </cell>
        </row>
        <row r="14732">
          <cell r="A14732" t="str">
            <v/>
          </cell>
        </row>
        <row r="14733">
          <cell r="A14733" t="str">
            <v/>
          </cell>
        </row>
        <row r="14734">
          <cell r="A14734" t="str">
            <v/>
          </cell>
        </row>
        <row r="14735">
          <cell r="A14735" t="str">
            <v/>
          </cell>
        </row>
        <row r="14736">
          <cell r="A14736" t="str">
            <v/>
          </cell>
        </row>
        <row r="14737">
          <cell r="A14737" t="str">
            <v/>
          </cell>
        </row>
        <row r="14738">
          <cell r="A14738" t="str">
            <v/>
          </cell>
        </row>
        <row r="14739">
          <cell r="A14739" t="str">
            <v/>
          </cell>
        </row>
        <row r="14740">
          <cell r="A14740" t="str">
            <v/>
          </cell>
        </row>
        <row r="14741">
          <cell r="A14741" t="str">
            <v/>
          </cell>
        </row>
        <row r="14742">
          <cell r="A14742" t="str">
            <v/>
          </cell>
        </row>
        <row r="14743">
          <cell r="A14743" t="str">
            <v/>
          </cell>
        </row>
        <row r="14744">
          <cell r="A14744" t="str">
            <v/>
          </cell>
        </row>
        <row r="14745">
          <cell r="A14745" t="str">
            <v/>
          </cell>
        </row>
        <row r="14746">
          <cell r="A14746" t="str">
            <v/>
          </cell>
        </row>
        <row r="14747">
          <cell r="A14747" t="str">
            <v/>
          </cell>
        </row>
        <row r="14748">
          <cell r="A14748" t="str">
            <v/>
          </cell>
        </row>
        <row r="14749">
          <cell r="A14749" t="str">
            <v/>
          </cell>
        </row>
        <row r="14750">
          <cell r="A14750" t="str">
            <v/>
          </cell>
        </row>
        <row r="14751">
          <cell r="A14751" t="str">
            <v/>
          </cell>
        </row>
        <row r="14752">
          <cell r="A14752" t="str">
            <v/>
          </cell>
        </row>
        <row r="14753">
          <cell r="A14753" t="str">
            <v/>
          </cell>
        </row>
        <row r="14754">
          <cell r="A14754" t="str">
            <v/>
          </cell>
        </row>
        <row r="14755">
          <cell r="A14755" t="str">
            <v/>
          </cell>
        </row>
        <row r="14756">
          <cell r="A14756" t="str">
            <v/>
          </cell>
        </row>
        <row r="14757">
          <cell r="A14757" t="str">
            <v/>
          </cell>
        </row>
        <row r="14758">
          <cell r="A14758" t="str">
            <v/>
          </cell>
        </row>
        <row r="14759">
          <cell r="A14759" t="str">
            <v/>
          </cell>
        </row>
        <row r="14760">
          <cell r="A14760" t="str">
            <v/>
          </cell>
        </row>
        <row r="14761">
          <cell r="A14761" t="str">
            <v/>
          </cell>
        </row>
        <row r="14762">
          <cell r="A14762" t="str">
            <v/>
          </cell>
        </row>
        <row r="14763">
          <cell r="A14763" t="str">
            <v/>
          </cell>
        </row>
        <row r="14764">
          <cell r="A14764" t="str">
            <v/>
          </cell>
        </row>
        <row r="14765">
          <cell r="A14765" t="str">
            <v/>
          </cell>
        </row>
        <row r="14766">
          <cell r="A14766" t="str">
            <v/>
          </cell>
        </row>
        <row r="14767">
          <cell r="A14767" t="str">
            <v/>
          </cell>
        </row>
        <row r="14768">
          <cell r="A14768" t="str">
            <v/>
          </cell>
        </row>
        <row r="14769">
          <cell r="A14769" t="str">
            <v/>
          </cell>
        </row>
        <row r="14770">
          <cell r="A14770" t="str">
            <v/>
          </cell>
        </row>
        <row r="14771">
          <cell r="A14771" t="str">
            <v/>
          </cell>
        </row>
        <row r="14772">
          <cell r="A14772" t="str">
            <v/>
          </cell>
        </row>
        <row r="14773">
          <cell r="A14773" t="str">
            <v/>
          </cell>
        </row>
        <row r="14774">
          <cell r="A14774" t="str">
            <v/>
          </cell>
        </row>
        <row r="14775">
          <cell r="A14775" t="str">
            <v/>
          </cell>
        </row>
        <row r="14776">
          <cell r="A14776" t="str">
            <v/>
          </cell>
        </row>
        <row r="14777">
          <cell r="A14777" t="str">
            <v/>
          </cell>
        </row>
        <row r="14778">
          <cell r="A14778" t="str">
            <v/>
          </cell>
        </row>
        <row r="14779">
          <cell r="A14779" t="str">
            <v/>
          </cell>
        </row>
        <row r="14780">
          <cell r="A14780" t="str">
            <v/>
          </cell>
        </row>
        <row r="14781">
          <cell r="A14781" t="str">
            <v/>
          </cell>
        </row>
        <row r="14782">
          <cell r="A14782" t="str">
            <v/>
          </cell>
        </row>
        <row r="14783">
          <cell r="A14783" t="str">
            <v/>
          </cell>
        </row>
        <row r="14784">
          <cell r="A14784" t="str">
            <v/>
          </cell>
        </row>
        <row r="14785">
          <cell r="A14785" t="str">
            <v/>
          </cell>
        </row>
        <row r="14786">
          <cell r="A14786" t="str">
            <v/>
          </cell>
        </row>
        <row r="14787">
          <cell r="A14787" t="str">
            <v/>
          </cell>
        </row>
        <row r="14788">
          <cell r="A14788" t="str">
            <v/>
          </cell>
        </row>
        <row r="14789">
          <cell r="A14789" t="str">
            <v/>
          </cell>
        </row>
        <row r="14790">
          <cell r="A14790" t="str">
            <v/>
          </cell>
        </row>
        <row r="14791">
          <cell r="A14791" t="str">
            <v/>
          </cell>
        </row>
        <row r="14792">
          <cell r="A14792" t="str">
            <v/>
          </cell>
        </row>
        <row r="14793">
          <cell r="A14793" t="str">
            <v/>
          </cell>
        </row>
        <row r="14794">
          <cell r="A14794" t="str">
            <v/>
          </cell>
        </row>
        <row r="14795">
          <cell r="A14795" t="str">
            <v/>
          </cell>
        </row>
        <row r="14796">
          <cell r="A14796" t="str">
            <v/>
          </cell>
        </row>
        <row r="14797">
          <cell r="A14797" t="str">
            <v/>
          </cell>
        </row>
        <row r="14798">
          <cell r="A14798" t="str">
            <v/>
          </cell>
        </row>
        <row r="14799">
          <cell r="A14799" t="str">
            <v/>
          </cell>
        </row>
        <row r="14800">
          <cell r="A14800" t="str">
            <v/>
          </cell>
        </row>
        <row r="14801">
          <cell r="A14801" t="str">
            <v/>
          </cell>
        </row>
        <row r="14802">
          <cell r="A14802" t="str">
            <v/>
          </cell>
        </row>
        <row r="14803">
          <cell r="A14803" t="str">
            <v/>
          </cell>
        </row>
        <row r="14804">
          <cell r="A14804" t="str">
            <v/>
          </cell>
        </row>
        <row r="14805">
          <cell r="A14805" t="str">
            <v/>
          </cell>
        </row>
        <row r="14806">
          <cell r="A14806" t="str">
            <v/>
          </cell>
        </row>
        <row r="14807">
          <cell r="A14807" t="str">
            <v/>
          </cell>
        </row>
        <row r="14808">
          <cell r="A14808" t="str">
            <v/>
          </cell>
        </row>
        <row r="14809">
          <cell r="A14809" t="str">
            <v/>
          </cell>
        </row>
        <row r="14810">
          <cell r="A14810" t="str">
            <v/>
          </cell>
        </row>
        <row r="14811">
          <cell r="A14811" t="str">
            <v/>
          </cell>
        </row>
        <row r="14812">
          <cell r="A14812" t="str">
            <v/>
          </cell>
        </row>
        <row r="14813">
          <cell r="A14813" t="str">
            <v/>
          </cell>
        </row>
        <row r="14814">
          <cell r="A14814" t="str">
            <v/>
          </cell>
        </row>
        <row r="14815">
          <cell r="A14815" t="str">
            <v/>
          </cell>
        </row>
        <row r="14816">
          <cell r="A14816" t="str">
            <v/>
          </cell>
        </row>
        <row r="14817">
          <cell r="A14817" t="str">
            <v/>
          </cell>
        </row>
        <row r="14818">
          <cell r="A14818" t="str">
            <v/>
          </cell>
        </row>
        <row r="14819">
          <cell r="A14819" t="str">
            <v/>
          </cell>
        </row>
        <row r="14820">
          <cell r="A14820" t="str">
            <v/>
          </cell>
        </row>
        <row r="14821">
          <cell r="A14821" t="str">
            <v/>
          </cell>
        </row>
        <row r="14822">
          <cell r="A14822" t="str">
            <v/>
          </cell>
        </row>
        <row r="14823">
          <cell r="A14823" t="str">
            <v/>
          </cell>
        </row>
        <row r="14824">
          <cell r="A14824" t="str">
            <v/>
          </cell>
        </row>
        <row r="14825">
          <cell r="A14825" t="str">
            <v/>
          </cell>
        </row>
        <row r="14826">
          <cell r="A14826" t="str">
            <v/>
          </cell>
        </row>
        <row r="14827">
          <cell r="A14827" t="str">
            <v/>
          </cell>
        </row>
        <row r="14828">
          <cell r="A14828" t="str">
            <v/>
          </cell>
        </row>
        <row r="14829">
          <cell r="A14829" t="str">
            <v/>
          </cell>
        </row>
        <row r="14830">
          <cell r="A14830" t="str">
            <v/>
          </cell>
        </row>
        <row r="14831">
          <cell r="A14831" t="str">
            <v/>
          </cell>
        </row>
        <row r="14832">
          <cell r="A14832" t="str">
            <v/>
          </cell>
        </row>
        <row r="14833">
          <cell r="A14833" t="str">
            <v/>
          </cell>
        </row>
        <row r="14834">
          <cell r="A14834" t="str">
            <v/>
          </cell>
        </row>
        <row r="14835">
          <cell r="A14835" t="str">
            <v/>
          </cell>
        </row>
        <row r="14836">
          <cell r="A14836" t="str">
            <v/>
          </cell>
        </row>
        <row r="14837">
          <cell r="A14837" t="str">
            <v/>
          </cell>
        </row>
        <row r="14838">
          <cell r="A14838" t="str">
            <v/>
          </cell>
        </row>
        <row r="14839">
          <cell r="A14839" t="str">
            <v/>
          </cell>
        </row>
        <row r="14840">
          <cell r="A14840" t="str">
            <v/>
          </cell>
        </row>
        <row r="14841">
          <cell r="A14841" t="str">
            <v/>
          </cell>
        </row>
        <row r="14842">
          <cell r="A14842" t="str">
            <v/>
          </cell>
        </row>
        <row r="14843">
          <cell r="A14843" t="str">
            <v/>
          </cell>
        </row>
        <row r="14844">
          <cell r="A14844" t="str">
            <v/>
          </cell>
        </row>
        <row r="14845">
          <cell r="A14845" t="str">
            <v/>
          </cell>
        </row>
        <row r="14846">
          <cell r="A14846" t="str">
            <v/>
          </cell>
        </row>
        <row r="14847">
          <cell r="A14847" t="str">
            <v/>
          </cell>
        </row>
        <row r="14848">
          <cell r="A14848" t="str">
            <v/>
          </cell>
        </row>
        <row r="14849">
          <cell r="A14849" t="str">
            <v/>
          </cell>
        </row>
        <row r="14850">
          <cell r="A14850" t="str">
            <v/>
          </cell>
        </row>
        <row r="14851">
          <cell r="A14851" t="str">
            <v/>
          </cell>
        </row>
        <row r="14852">
          <cell r="A14852" t="str">
            <v/>
          </cell>
        </row>
        <row r="14853">
          <cell r="A14853" t="str">
            <v/>
          </cell>
        </row>
        <row r="14854">
          <cell r="A14854" t="str">
            <v/>
          </cell>
        </row>
        <row r="14855">
          <cell r="A14855" t="str">
            <v/>
          </cell>
        </row>
        <row r="14856">
          <cell r="A14856" t="str">
            <v/>
          </cell>
        </row>
        <row r="14857">
          <cell r="A14857" t="str">
            <v/>
          </cell>
        </row>
        <row r="14858">
          <cell r="A14858" t="str">
            <v/>
          </cell>
        </row>
        <row r="14859">
          <cell r="A14859" t="str">
            <v/>
          </cell>
        </row>
        <row r="14860">
          <cell r="A14860" t="str">
            <v/>
          </cell>
        </row>
        <row r="14861">
          <cell r="A14861" t="str">
            <v/>
          </cell>
        </row>
        <row r="14862">
          <cell r="A14862" t="str">
            <v/>
          </cell>
        </row>
        <row r="14863">
          <cell r="A14863" t="str">
            <v/>
          </cell>
        </row>
        <row r="14864">
          <cell r="A14864" t="str">
            <v/>
          </cell>
        </row>
        <row r="14865">
          <cell r="A14865" t="str">
            <v/>
          </cell>
        </row>
        <row r="14866">
          <cell r="A14866" t="str">
            <v/>
          </cell>
        </row>
        <row r="14867">
          <cell r="A14867" t="str">
            <v/>
          </cell>
        </row>
        <row r="14868">
          <cell r="A14868" t="str">
            <v/>
          </cell>
        </row>
        <row r="14869">
          <cell r="A14869" t="str">
            <v/>
          </cell>
        </row>
        <row r="14870">
          <cell r="A14870" t="str">
            <v/>
          </cell>
        </row>
        <row r="14871">
          <cell r="A14871" t="str">
            <v/>
          </cell>
        </row>
        <row r="14872">
          <cell r="A14872" t="str">
            <v/>
          </cell>
        </row>
        <row r="14873">
          <cell r="A14873" t="str">
            <v/>
          </cell>
        </row>
        <row r="14874">
          <cell r="A14874" t="str">
            <v/>
          </cell>
        </row>
        <row r="14875">
          <cell r="A14875" t="str">
            <v/>
          </cell>
        </row>
        <row r="14876">
          <cell r="A14876" t="str">
            <v/>
          </cell>
        </row>
        <row r="14877">
          <cell r="A14877" t="str">
            <v/>
          </cell>
        </row>
        <row r="14878">
          <cell r="A14878" t="str">
            <v/>
          </cell>
        </row>
        <row r="14879">
          <cell r="A14879" t="str">
            <v/>
          </cell>
        </row>
        <row r="14880">
          <cell r="A14880" t="str">
            <v/>
          </cell>
        </row>
        <row r="14881">
          <cell r="A14881" t="str">
            <v/>
          </cell>
        </row>
        <row r="14882">
          <cell r="A14882" t="str">
            <v/>
          </cell>
        </row>
        <row r="14883">
          <cell r="A14883" t="str">
            <v/>
          </cell>
        </row>
        <row r="14884">
          <cell r="A14884" t="str">
            <v/>
          </cell>
        </row>
        <row r="14885">
          <cell r="A14885" t="str">
            <v/>
          </cell>
        </row>
        <row r="14886">
          <cell r="A14886" t="str">
            <v/>
          </cell>
        </row>
        <row r="14887">
          <cell r="A14887" t="str">
            <v/>
          </cell>
        </row>
        <row r="14888">
          <cell r="A14888" t="str">
            <v/>
          </cell>
        </row>
        <row r="14889">
          <cell r="A14889" t="str">
            <v/>
          </cell>
        </row>
        <row r="14890">
          <cell r="A14890" t="str">
            <v/>
          </cell>
        </row>
        <row r="14891">
          <cell r="A14891" t="str">
            <v/>
          </cell>
        </row>
        <row r="14892">
          <cell r="A14892" t="str">
            <v/>
          </cell>
        </row>
        <row r="14893">
          <cell r="A14893" t="str">
            <v/>
          </cell>
        </row>
        <row r="14894">
          <cell r="A14894" t="str">
            <v/>
          </cell>
        </row>
        <row r="14895">
          <cell r="A14895" t="str">
            <v/>
          </cell>
        </row>
        <row r="14896">
          <cell r="A14896" t="str">
            <v/>
          </cell>
        </row>
        <row r="14897">
          <cell r="A14897" t="str">
            <v/>
          </cell>
        </row>
        <row r="14898">
          <cell r="A14898" t="str">
            <v/>
          </cell>
        </row>
        <row r="14899">
          <cell r="A14899" t="str">
            <v/>
          </cell>
        </row>
        <row r="14900">
          <cell r="A14900" t="str">
            <v/>
          </cell>
        </row>
        <row r="14901">
          <cell r="A14901" t="str">
            <v/>
          </cell>
        </row>
        <row r="14902">
          <cell r="A14902" t="str">
            <v/>
          </cell>
        </row>
        <row r="14903">
          <cell r="A14903" t="str">
            <v/>
          </cell>
        </row>
        <row r="14904">
          <cell r="A14904" t="str">
            <v/>
          </cell>
        </row>
        <row r="14905">
          <cell r="A14905" t="str">
            <v/>
          </cell>
        </row>
        <row r="14906">
          <cell r="A14906" t="str">
            <v/>
          </cell>
        </row>
        <row r="14907">
          <cell r="A14907" t="str">
            <v/>
          </cell>
        </row>
        <row r="14908">
          <cell r="A14908" t="str">
            <v/>
          </cell>
        </row>
        <row r="14909">
          <cell r="A14909" t="str">
            <v/>
          </cell>
        </row>
        <row r="14910">
          <cell r="A14910" t="str">
            <v/>
          </cell>
        </row>
        <row r="14911">
          <cell r="A14911" t="str">
            <v/>
          </cell>
        </row>
        <row r="14912">
          <cell r="A14912" t="str">
            <v/>
          </cell>
        </row>
        <row r="14913">
          <cell r="A14913" t="str">
            <v/>
          </cell>
        </row>
        <row r="14914">
          <cell r="A14914" t="str">
            <v/>
          </cell>
        </row>
        <row r="14915">
          <cell r="A14915" t="str">
            <v/>
          </cell>
        </row>
        <row r="14916">
          <cell r="A14916" t="str">
            <v/>
          </cell>
        </row>
        <row r="14917">
          <cell r="A14917" t="str">
            <v/>
          </cell>
        </row>
        <row r="14918">
          <cell r="A14918" t="str">
            <v/>
          </cell>
        </row>
        <row r="14919">
          <cell r="A14919" t="str">
            <v/>
          </cell>
        </row>
        <row r="14920">
          <cell r="A14920" t="str">
            <v/>
          </cell>
        </row>
        <row r="14921">
          <cell r="A14921" t="str">
            <v/>
          </cell>
        </row>
        <row r="14922">
          <cell r="A14922" t="str">
            <v/>
          </cell>
        </row>
        <row r="14923">
          <cell r="A14923" t="str">
            <v/>
          </cell>
        </row>
        <row r="14924">
          <cell r="A14924" t="str">
            <v/>
          </cell>
        </row>
        <row r="14925">
          <cell r="A14925" t="str">
            <v/>
          </cell>
        </row>
        <row r="14926">
          <cell r="A14926" t="str">
            <v/>
          </cell>
        </row>
        <row r="14927">
          <cell r="A14927" t="str">
            <v/>
          </cell>
        </row>
        <row r="14928">
          <cell r="A14928" t="str">
            <v/>
          </cell>
        </row>
        <row r="14929">
          <cell r="A14929" t="str">
            <v/>
          </cell>
        </row>
        <row r="14930">
          <cell r="A14930" t="str">
            <v/>
          </cell>
        </row>
        <row r="14931">
          <cell r="A14931" t="str">
            <v/>
          </cell>
        </row>
        <row r="14932">
          <cell r="A14932" t="str">
            <v/>
          </cell>
        </row>
        <row r="14933">
          <cell r="A14933" t="str">
            <v/>
          </cell>
        </row>
        <row r="14934">
          <cell r="A14934" t="str">
            <v/>
          </cell>
        </row>
        <row r="14935">
          <cell r="A14935" t="str">
            <v/>
          </cell>
        </row>
        <row r="14936">
          <cell r="A14936" t="str">
            <v/>
          </cell>
        </row>
        <row r="14937">
          <cell r="A14937" t="str">
            <v/>
          </cell>
        </row>
        <row r="14938">
          <cell r="A14938" t="str">
            <v/>
          </cell>
        </row>
        <row r="14939">
          <cell r="A14939" t="str">
            <v/>
          </cell>
        </row>
        <row r="14940">
          <cell r="A14940" t="str">
            <v/>
          </cell>
        </row>
        <row r="14941">
          <cell r="A14941" t="str">
            <v/>
          </cell>
        </row>
        <row r="14942">
          <cell r="A14942" t="str">
            <v/>
          </cell>
        </row>
        <row r="14943">
          <cell r="A14943" t="str">
            <v/>
          </cell>
        </row>
        <row r="14944">
          <cell r="A14944" t="str">
            <v/>
          </cell>
        </row>
        <row r="14945">
          <cell r="A14945" t="str">
            <v/>
          </cell>
        </row>
        <row r="14946">
          <cell r="A14946" t="str">
            <v/>
          </cell>
        </row>
        <row r="14947">
          <cell r="A14947" t="str">
            <v/>
          </cell>
        </row>
        <row r="14948">
          <cell r="A14948" t="str">
            <v/>
          </cell>
        </row>
        <row r="14949">
          <cell r="A14949" t="str">
            <v/>
          </cell>
        </row>
        <row r="14950">
          <cell r="A14950" t="str">
            <v/>
          </cell>
        </row>
        <row r="14951">
          <cell r="A14951" t="str">
            <v/>
          </cell>
        </row>
        <row r="14952">
          <cell r="A14952" t="str">
            <v/>
          </cell>
        </row>
        <row r="14953">
          <cell r="A14953" t="str">
            <v/>
          </cell>
        </row>
        <row r="14954">
          <cell r="A14954" t="str">
            <v/>
          </cell>
        </row>
        <row r="14955">
          <cell r="A14955" t="str">
            <v/>
          </cell>
        </row>
        <row r="14956">
          <cell r="A14956" t="str">
            <v/>
          </cell>
        </row>
        <row r="14957">
          <cell r="A14957" t="str">
            <v/>
          </cell>
        </row>
        <row r="14958">
          <cell r="A14958" t="str">
            <v/>
          </cell>
        </row>
        <row r="14959">
          <cell r="A14959" t="str">
            <v/>
          </cell>
        </row>
        <row r="14960">
          <cell r="A14960" t="str">
            <v/>
          </cell>
        </row>
        <row r="14961">
          <cell r="A14961" t="str">
            <v/>
          </cell>
        </row>
        <row r="14962">
          <cell r="A14962" t="str">
            <v/>
          </cell>
        </row>
        <row r="14963">
          <cell r="A14963" t="str">
            <v/>
          </cell>
        </row>
        <row r="14964">
          <cell r="A14964" t="str">
            <v/>
          </cell>
        </row>
        <row r="14965">
          <cell r="A14965" t="str">
            <v/>
          </cell>
        </row>
        <row r="14966">
          <cell r="A14966" t="str">
            <v/>
          </cell>
        </row>
        <row r="14967">
          <cell r="A14967" t="str">
            <v/>
          </cell>
        </row>
        <row r="14968">
          <cell r="A14968" t="str">
            <v/>
          </cell>
        </row>
        <row r="14969">
          <cell r="A14969" t="str">
            <v/>
          </cell>
        </row>
        <row r="14970">
          <cell r="A14970" t="str">
            <v/>
          </cell>
        </row>
        <row r="14971">
          <cell r="A14971" t="str">
            <v/>
          </cell>
        </row>
        <row r="14972">
          <cell r="A14972" t="str">
            <v/>
          </cell>
        </row>
        <row r="14973">
          <cell r="A14973" t="str">
            <v/>
          </cell>
        </row>
        <row r="14974">
          <cell r="A14974" t="str">
            <v/>
          </cell>
        </row>
        <row r="14975">
          <cell r="A14975" t="str">
            <v/>
          </cell>
        </row>
        <row r="14976">
          <cell r="A14976" t="str">
            <v/>
          </cell>
        </row>
        <row r="14977">
          <cell r="A14977" t="str">
            <v/>
          </cell>
        </row>
        <row r="14978">
          <cell r="A14978" t="str">
            <v/>
          </cell>
        </row>
        <row r="14979">
          <cell r="A14979" t="str">
            <v/>
          </cell>
        </row>
        <row r="14980">
          <cell r="A14980" t="str">
            <v/>
          </cell>
        </row>
        <row r="14981">
          <cell r="A14981" t="str">
            <v/>
          </cell>
        </row>
        <row r="14982">
          <cell r="A14982" t="str">
            <v/>
          </cell>
        </row>
        <row r="14983">
          <cell r="A14983" t="str">
            <v/>
          </cell>
        </row>
        <row r="14984">
          <cell r="A14984" t="str">
            <v/>
          </cell>
        </row>
        <row r="14985">
          <cell r="A14985" t="str">
            <v/>
          </cell>
        </row>
        <row r="14986">
          <cell r="A14986" t="str">
            <v/>
          </cell>
        </row>
        <row r="14987">
          <cell r="A14987" t="str">
            <v/>
          </cell>
        </row>
        <row r="14988">
          <cell r="A14988" t="str">
            <v/>
          </cell>
        </row>
        <row r="14989">
          <cell r="A14989" t="str">
            <v/>
          </cell>
        </row>
        <row r="14990">
          <cell r="A14990" t="str">
            <v/>
          </cell>
        </row>
        <row r="14991">
          <cell r="A14991" t="str">
            <v/>
          </cell>
        </row>
        <row r="14992">
          <cell r="A14992" t="str">
            <v/>
          </cell>
        </row>
        <row r="14993">
          <cell r="A14993" t="str">
            <v/>
          </cell>
        </row>
        <row r="14994">
          <cell r="A14994" t="str">
            <v/>
          </cell>
        </row>
        <row r="14995">
          <cell r="A14995" t="str">
            <v/>
          </cell>
        </row>
        <row r="14996">
          <cell r="A14996" t="str">
            <v/>
          </cell>
        </row>
        <row r="14997">
          <cell r="A14997" t="str">
            <v/>
          </cell>
        </row>
        <row r="14998">
          <cell r="A14998" t="str">
            <v/>
          </cell>
        </row>
        <row r="14999">
          <cell r="A14999" t="str">
            <v/>
          </cell>
        </row>
        <row r="15000">
          <cell r="A15000" t="str">
            <v/>
          </cell>
        </row>
        <row r="15001">
          <cell r="A15001" t="str">
            <v/>
          </cell>
        </row>
        <row r="15002">
          <cell r="A15002" t="str">
            <v/>
          </cell>
        </row>
        <row r="15003">
          <cell r="A15003" t="str">
            <v/>
          </cell>
        </row>
        <row r="15004">
          <cell r="A15004" t="str">
            <v/>
          </cell>
        </row>
        <row r="15005">
          <cell r="A15005" t="str">
            <v/>
          </cell>
        </row>
        <row r="15006">
          <cell r="A15006" t="str">
            <v/>
          </cell>
        </row>
        <row r="15007">
          <cell r="A15007" t="str">
            <v/>
          </cell>
        </row>
        <row r="15008">
          <cell r="A15008" t="str">
            <v/>
          </cell>
        </row>
        <row r="15009">
          <cell r="A15009" t="str">
            <v/>
          </cell>
        </row>
        <row r="15010">
          <cell r="A15010" t="str">
            <v/>
          </cell>
        </row>
        <row r="15011">
          <cell r="A15011" t="str">
            <v/>
          </cell>
        </row>
        <row r="15012">
          <cell r="A15012" t="str">
            <v/>
          </cell>
        </row>
        <row r="15013">
          <cell r="A15013" t="str">
            <v/>
          </cell>
        </row>
        <row r="15014">
          <cell r="A15014" t="str">
            <v/>
          </cell>
        </row>
        <row r="15015">
          <cell r="A15015" t="str">
            <v/>
          </cell>
        </row>
        <row r="15016">
          <cell r="A15016" t="str">
            <v/>
          </cell>
        </row>
        <row r="15017">
          <cell r="A15017" t="str">
            <v/>
          </cell>
        </row>
        <row r="15018">
          <cell r="A15018" t="str">
            <v/>
          </cell>
        </row>
        <row r="15019">
          <cell r="A15019" t="str">
            <v/>
          </cell>
        </row>
        <row r="15020">
          <cell r="A15020" t="str">
            <v/>
          </cell>
        </row>
        <row r="15021">
          <cell r="A15021" t="str">
            <v/>
          </cell>
        </row>
        <row r="15022">
          <cell r="A15022" t="str">
            <v/>
          </cell>
        </row>
        <row r="15023">
          <cell r="A15023" t="str">
            <v/>
          </cell>
        </row>
        <row r="15024">
          <cell r="A15024" t="str">
            <v/>
          </cell>
        </row>
        <row r="15025">
          <cell r="A15025" t="str">
            <v/>
          </cell>
        </row>
        <row r="15026">
          <cell r="A15026" t="str">
            <v/>
          </cell>
        </row>
        <row r="15027">
          <cell r="A15027" t="str">
            <v/>
          </cell>
        </row>
        <row r="15028">
          <cell r="A15028" t="str">
            <v/>
          </cell>
        </row>
        <row r="15029">
          <cell r="A15029" t="str">
            <v/>
          </cell>
        </row>
        <row r="15030">
          <cell r="A15030" t="str">
            <v/>
          </cell>
        </row>
        <row r="15031">
          <cell r="A15031" t="str">
            <v/>
          </cell>
        </row>
        <row r="15032">
          <cell r="A15032" t="str">
            <v/>
          </cell>
        </row>
        <row r="15033">
          <cell r="A15033" t="str">
            <v/>
          </cell>
        </row>
        <row r="15034">
          <cell r="A15034" t="str">
            <v/>
          </cell>
        </row>
        <row r="15035">
          <cell r="A15035" t="str">
            <v/>
          </cell>
        </row>
        <row r="15036">
          <cell r="A15036" t="str">
            <v/>
          </cell>
        </row>
        <row r="15037">
          <cell r="A15037" t="str">
            <v/>
          </cell>
        </row>
        <row r="15038">
          <cell r="A15038" t="str">
            <v/>
          </cell>
        </row>
        <row r="15039">
          <cell r="A15039" t="str">
            <v/>
          </cell>
        </row>
        <row r="15040">
          <cell r="A15040" t="str">
            <v/>
          </cell>
        </row>
        <row r="15041">
          <cell r="A15041" t="str">
            <v/>
          </cell>
        </row>
        <row r="15042">
          <cell r="A15042" t="str">
            <v/>
          </cell>
        </row>
        <row r="15043">
          <cell r="A15043" t="str">
            <v/>
          </cell>
        </row>
        <row r="15044">
          <cell r="A15044" t="str">
            <v/>
          </cell>
        </row>
        <row r="15045">
          <cell r="A15045" t="str">
            <v/>
          </cell>
        </row>
        <row r="15046">
          <cell r="A15046" t="str">
            <v/>
          </cell>
        </row>
        <row r="15047">
          <cell r="A15047" t="str">
            <v/>
          </cell>
        </row>
        <row r="15048">
          <cell r="A15048" t="str">
            <v/>
          </cell>
        </row>
        <row r="15049">
          <cell r="A15049" t="str">
            <v/>
          </cell>
        </row>
        <row r="15050">
          <cell r="A15050" t="str">
            <v/>
          </cell>
        </row>
        <row r="15051">
          <cell r="A15051" t="str">
            <v/>
          </cell>
        </row>
        <row r="15052">
          <cell r="A15052" t="str">
            <v/>
          </cell>
        </row>
        <row r="15053">
          <cell r="A15053" t="str">
            <v/>
          </cell>
        </row>
        <row r="15054">
          <cell r="A15054" t="str">
            <v/>
          </cell>
        </row>
        <row r="15055">
          <cell r="A15055" t="str">
            <v/>
          </cell>
        </row>
        <row r="15056">
          <cell r="A15056" t="str">
            <v/>
          </cell>
        </row>
        <row r="15057">
          <cell r="A15057" t="str">
            <v/>
          </cell>
        </row>
        <row r="15058">
          <cell r="A15058" t="str">
            <v/>
          </cell>
        </row>
        <row r="15059">
          <cell r="A15059" t="str">
            <v/>
          </cell>
        </row>
        <row r="15060">
          <cell r="A15060" t="str">
            <v/>
          </cell>
        </row>
        <row r="15061">
          <cell r="A15061" t="str">
            <v/>
          </cell>
        </row>
        <row r="15062">
          <cell r="A15062" t="str">
            <v/>
          </cell>
        </row>
        <row r="15063">
          <cell r="A15063" t="str">
            <v/>
          </cell>
        </row>
        <row r="15064">
          <cell r="A15064" t="str">
            <v/>
          </cell>
        </row>
        <row r="15065">
          <cell r="A15065" t="str">
            <v/>
          </cell>
        </row>
        <row r="15066">
          <cell r="A15066" t="str">
            <v/>
          </cell>
        </row>
        <row r="15067">
          <cell r="A15067" t="str">
            <v/>
          </cell>
        </row>
        <row r="15068">
          <cell r="A15068" t="str">
            <v/>
          </cell>
        </row>
        <row r="15069">
          <cell r="A15069" t="str">
            <v/>
          </cell>
        </row>
        <row r="15070">
          <cell r="A15070" t="str">
            <v/>
          </cell>
        </row>
        <row r="15071">
          <cell r="A15071" t="str">
            <v/>
          </cell>
        </row>
        <row r="15072">
          <cell r="A15072" t="str">
            <v/>
          </cell>
        </row>
        <row r="15073">
          <cell r="A15073" t="str">
            <v/>
          </cell>
        </row>
        <row r="15074">
          <cell r="A15074" t="str">
            <v/>
          </cell>
        </row>
        <row r="15075">
          <cell r="A15075" t="str">
            <v/>
          </cell>
        </row>
        <row r="15076">
          <cell r="A15076" t="str">
            <v/>
          </cell>
        </row>
        <row r="15077">
          <cell r="A15077" t="str">
            <v/>
          </cell>
        </row>
        <row r="15078">
          <cell r="A15078" t="str">
            <v/>
          </cell>
        </row>
        <row r="15079">
          <cell r="A15079" t="str">
            <v/>
          </cell>
        </row>
        <row r="15080">
          <cell r="A15080" t="str">
            <v/>
          </cell>
        </row>
        <row r="15081">
          <cell r="A15081" t="str">
            <v/>
          </cell>
        </row>
        <row r="15082">
          <cell r="A15082" t="str">
            <v/>
          </cell>
        </row>
        <row r="15083">
          <cell r="A15083" t="str">
            <v/>
          </cell>
        </row>
        <row r="15084">
          <cell r="A15084" t="str">
            <v/>
          </cell>
        </row>
        <row r="15085">
          <cell r="A15085" t="str">
            <v/>
          </cell>
        </row>
        <row r="15086">
          <cell r="A15086" t="str">
            <v/>
          </cell>
        </row>
        <row r="15087">
          <cell r="A15087" t="str">
            <v/>
          </cell>
        </row>
        <row r="15088">
          <cell r="A15088" t="str">
            <v/>
          </cell>
        </row>
        <row r="15089">
          <cell r="A15089" t="str">
            <v/>
          </cell>
        </row>
        <row r="15090">
          <cell r="A15090" t="str">
            <v/>
          </cell>
        </row>
        <row r="15091">
          <cell r="A15091" t="str">
            <v/>
          </cell>
        </row>
        <row r="15092">
          <cell r="A15092" t="str">
            <v/>
          </cell>
        </row>
        <row r="15093">
          <cell r="A15093" t="str">
            <v/>
          </cell>
        </row>
        <row r="15094">
          <cell r="A15094" t="str">
            <v/>
          </cell>
        </row>
        <row r="15095">
          <cell r="A15095" t="str">
            <v/>
          </cell>
        </row>
        <row r="15096">
          <cell r="A15096" t="str">
            <v/>
          </cell>
        </row>
        <row r="15097">
          <cell r="A15097" t="str">
            <v/>
          </cell>
        </row>
        <row r="15098">
          <cell r="A15098" t="str">
            <v/>
          </cell>
        </row>
        <row r="15099">
          <cell r="A15099" t="str">
            <v/>
          </cell>
        </row>
        <row r="15100">
          <cell r="A15100" t="str">
            <v/>
          </cell>
        </row>
        <row r="15101">
          <cell r="A15101" t="str">
            <v/>
          </cell>
        </row>
        <row r="15102">
          <cell r="A15102" t="str">
            <v/>
          </cell>
        </row>
        <row r="15103">
          <cell r="A15103" t="str">
            <v/>
          </cell>
        </row>
        <row r="15104">
          <cell r="A15104" t="str">
            <v/>
          </cell>
        </row>
        <row r="15105">
          <cell r="A15105" t="str">
            <v/>
          </cell>
        </row>
        <row r="15106">
          <cell r="A15106" t="str">
            <v/>
          </cell>
        </row>
        <row r="15107">
          <cell r="A15107" t="str">
            <v/>
          </cell>
        </row>
        <row r="15108">
          <cell r="A15108" t="str">
            <v/>
          </cell>
        </row>
        <row r="15109">
          <cell r="A15109" t="str">
            <v/>
          </cell>
        </row>
        <row r="15110">
          <cell r="A15110" t="str">
            <v/>
          </cell>
        </row>
        <row r="15111">
          <cell r="A15111" t="str">
            <v/>
          </cell>
        </row>
        <row r="15112">
          <cell r="A15112" t="str">
            <v/>
          </cell>
        </row>
        <row r="15113">
          <cell r="A15113" t="str">
            <v/>
          </cell>
        </row>
        <row r="15114">
          <cell r="A15114" t="str">
            <v/>
          </cell>
        </row>
        <row r="15115">
          <cell r="A15115" t="str">
            <v/>
          </cell>
        </row>
        <row r="15116">
          <cell r="A15116" t="str">
            <v/>
          </cell>
        </row>
        <row r="15117">
          <cell r="A15117" t="str">
            <v/>
          </cell>
        </row>
        <row r="15118">
          <cell r="A15118" t="str">
            <v/>
          </cell>
        </row>
        <row r="15119">
          <cell r="A15119" t="str">
            <v/>
          </cell>
        </row>
        <row r="15120">
          <cell r="A15120" t="str">
            <v/>
          </cell>
        </row>
        <row r="15121">
          <cell r="A15121" t="str">
            <v/>
          </cell>
        </row>
        <row r="15122">
          <cell r="A15122" t="str">
            <v/>
          </cell>
        </row>
        <row r="15123">
          <cell r="A15123" t="str">
            <v/>
          </cell>
        </row>
        <row r="15124">
          <cell r="A15124" t="str">
            <v/>
          </cell>
        </row>
        <row r="15125">
          <cell r="A15125" t="str">
            <v/>
          </cell>
        </row>
        <row r="15126">
          <cell r="A15126" t="str">
            <v/>
          </cell>
        </row>
        <row r="15127">
          <cell r="A15127" t="str">
            <v/>
          </cell>
        </row>
        <row r="15128">
          <cell r="A15128" t="str">
            <v/>
          </cell>
        </row>
        <row r="15129">
          <cell r="A15129" t="str">
            <v/>
          </cell>
        </row>
        <row r="15130">
          <cell r="A15130" t="str">
            <v/>
          </cell>
        </row>
        <row r="15131">
          <cell r="A15131" t="str">
            <v/>
          </cell>
        </row>
        <row r="15132">
          <cell r="A15132" t="str">
            <v/>
          </cell>
        </row>
        <row r="15133">
          <cell r="A15133" t="str">
            <v/>
          </cell>
        </row>
        <row r="15134">
          <cell r="A15134" t="str">
            <v/>
          </cell>
        </row>
        <row r="15135">
          <cell r="A15135" t="str">
            <v/>
          </cell>
        </row>
        <row r="15136">
          <cell r="A15136" t="str">
            <v/>
          </cell>
        </row>
        <row r="15137">
          <cell r="A15137" t="str">
            <v/>
          </cell>
        </row>
        <row r="15138">
          <cell r="A15138" t="str">
            <v/>
          </cell>
        </row>
        <row r="15139">
          <cell r="A15139" t="str">
            <v/>
          </cell>
        </row>
        <row r="15140">
          <cell r="A15140" t="str">
            <v/>
          </cell>
        </row>
        <row r="15141">
          <cell r="A15141" t="str">
            <v/>
          </cell>
        </row>
        <row r="15142">
          <cell r="A15142" t="str">
            <v/>
          </cell>
        </row>
        <row r="15143">
          <cell r="A15143" t="str">
            <v/>
          </cell>
        </row>
        <row r="15144">
          <cell r="A15144" t="str">
            <v/>
          </cell>
        </row>
        <row r="15145">
          <cell r="A15145" t="str">
            <v/>
          </cell>
        </row>
        <row r="15146">
          <cell r="A15146" t="str">
            <v/>
          </cell>
        </row>
        <row r="15147">
          <cell r="A15147" t="str">
            <v/>
          </cell>
        </row>
        <row r="15148">
          <cell r="A15148" t="str">
            <v/>
          </cell>
        </row>
        <row r="15149">
          <cell r="A15149" t="str">
            <v/>
          </cell>
        </row>
        <row r="15150">
          <cell r="A15150" t="str">
            <v/>
          </cell>
        </row>
        <row r="15151">
          <cell r="A15151" t="str">
            <v/>
          </cell>
        </row>
        <row r="15152">
          <cell r="A15152" t="str">
            <v/>
          </cell>
        </row>
        <row r="15153">
          <cell r="A15153" t="str">
            <v/>
          </cell>
        </row>
        <row r="15154">
          <cell r="A15154" t="str">
            <v/>
          </cell>
        </row>
        <row r="15155">
          <cell r="A15155" t="str">
            <v/>
          </cell>
        </row>
        <row r="15156">
          <cell r="A15156" t="str">
            <v/>
          </cell>
        </row>
        <row r="15157">
          <cell r="A15157" t="str">
            <v/>
          </cell>
        </row>
        <row r="15158">
          <cell r="A15158" t="str">
            <v/>
          </cell>
        </row>
        <row r="15159">
          <cell r="A15159" t="str">
            <v/>
          </cell>
        </row>
        <row r="15160">
          <cell r="A15160" t="str">
            <v/>
          </cell>
        </row>
        <row r="15161">
          <cell r="A15161" t="str">
            <v/>
          </cell>
        </row>
        <row r="15162">
          <cell r="A15162" t="str">
            <v/>
          </cell>
        </row>
        <row r="15163">
          <cell r="A15163" t="str">
            <v/>
          </cell>
        </row>
        <row r="15164">
          <cell r="A15164" t="str">
            <v/>
          </cell>
        </row>
        <row r="15165">
          <cell r="A15165" t="str">
            <v/>
          </cell>
        </row>
        <row r="15166">
          <cell r="A15166" t="str">
            <v/>
          </cell>
        </row>
        <row r="15167">
          <cell r="A15167" t="str">
            <v/>
          </cell>
        </row>
        <row r="15168">
          <cell r="A15168" t="str">
            <v/>
          </cell>
        </row>
        <row r="15169">
          <cell r="A15169" t="str">
            <v/>
          </cell>
        </row>
        <row r="15170">
          <cell r="A15170" t="str">
            <v/>
          </cell>
        </row>
        <row r="15171">
          <cell r="A15171" t="str">
            <v/>
          </cell>
        </row>
        <row r="15172">
          <cell r="A15172" t="str">
            <v/>
          </cell>
        </row>
        <row r="15173">
          <cell r="A15173" t="str">
            <v/>
          </cell>
        </row>
        <row r="15174">
          <cell r="A15174" t="str">
            <v/>
          </cell>
        </row>
        <row r="15175">
          <cell r="A15175" t="str">
            <v/>
          </cell>
        </row>
        <row r="15176">
          <cell r="A15176" t="str">
            <v/>
          </cell>
        </row>
        <row r="15177">
          <cell r="A15177" t="str">
            <v/>
          </cell>
        </row>
        <row r="15178">
          <cell r="A15178" t="str">
            <v/>
          </cell>
        </row>
        <row r="15179">
          <cell r="A15179" t="str">
            <v/>
          </cell>
        </row>
        <row r="15180">
          <cell r="A15180" t="str">
            <v/>
          </cell>
        </row>
        <row r="15181">
          <cell r="A15181" t="str">
            <v/>
          </cell>
        </row>
        <row r="15182">
          <cell r="A15182" t="str">
            <v/>
          </cell>
        </row>
        <row r="15183">
          <cell r="A15183" t="str">
            <v/>
          </cell>
        </row>
        <row r="15184">
          <cell r="A15184" t="str">
            <v/>
          </cell>
        </row>
        <row r="15185">
          <cell r="A15185" t="str">
            <v/>
          </cell>
        </row>
        <row r="15186">
          <cell r="A15186" t="str">
            <v/>
          </cell>
        </row>
        <row r="15187">
          <cell r="A15187" t="str">
            <v/>
          </cell>
        </row>
        <row r="15188">
          <cell r="A15188" t="str">
            <v/>
          </cell>
        </row>
        <row r="15189">
          <cell r="A15189" t="str">
            <v/>
          </cell>
        </row>
        <row r="15190">
          <cell r="A15190" t="str">
            <v/>
          </cell>
        </row>
        <row r="15191">
          <cell r="A15191" t="str">
            <v/>
          </cell>
        </row>
        <row r="15192">
          <cell r="A15192" t="str">
            <v/>
          </cell>
        </row>
        <row r="15193">
          <cell r="A15193" t="str">
            <v/>
          </cell>
        </row>
        <row r="15194">
          <cell r="A15194" t="str">
            <v/>
          </cell>
        </row>
        <row r="15195">
          <cell r="A15195" t="str">
            <v/>
          </cell>
        </row>
        <row r="15196">
          <cell r="A15196" t="str">
            <v/>
          </cell>
        </row>
        <row r="15197">
          <cell r="A15197" t="str">
            <v/>
          </cell>
        </row>
        <row r="15198">
          <cell r="A15198" t="str">
            <v/>
          </cell>
        </row>
        <row r="15199">
          <cell r="A15199" t="str">
            <v/>
          </cell>
        </row>
        <row r="15200">
          <cell r="A15200" t="str">
            <v/>
          </cell>
        </row>
        <row r="15201">
          <cell r="A15201" t="str">
            <v/>
          </cell>
        </row>
        <row r="15202">
          <cell r="A15202" t="str">
            <v/>
          </cell>
        </row>
        <row r="15203">
          <cell r="A15203" t="str">
            <v/>
          </cell>
        </row>
        <row r="15204">
          <cell r="A15204" t="str">
            <v/>
          </cell>
        </row>
        <row r="15205">
          <cell r="A15205" t="str">
            <v/>
          </cell>
        </row>
        <row r="15206">
          <cell r="A15206" t="str">
            <v/>
          </cell>
        </row>
        <row r="15207">
          <cell r="A15207" t="str">
            <v/>
          </cell>
        </row>
        <row r="15208">
          <cell r="A15208" t="str">
            <v/>
          </cell>
        </row>
        <row r="15209">
          <cell r="A15209" t="str">
            <v/>
          </cell>
        </row>
        <row r="15210">
          <cell r="A15210" t="str">
            <v/>
          </cell>
        </row>
        <row r="15211">
          <cell r="A15211" t="str">
            <v/>
          </cell>
        </row>
        <row r="15212">
          <cell r="A15212" t="str">
            <v/>
          </cell>
        </row>
        <row r="15213">
          <cell r="A15213" t="str">
            <v/>
          </cell>
        </row>
        <row r="15214">
          <cell r="A15214" t="str">
            <v/>
          </cell>
        </row>
        <row r="15215">
          <cell r="A15215" t="str">
            <v/>
          </cell>
        </row>
        <row r="15216">
          <cell r="A15216" t="str">
            <v/>
          </cell>
        </row>
        <row r="15217">
          <cell r="A15217" t="str">
            <v/>
          </cell>
        </row>
        <row r="15218">
          <cell r="A15218" t="str">
            <v/>
          </cell>
        </row>
        <row r="15219">
          <cell r="A15219" t="str">
            <v/>
          </cell>
        </row>
        <row r="15220">
          <cell r="A15220" t="str">
            <v/>
          </cell>
        </row>
        <row r="15221">
          <cell r="A15221" t="str">
            <v/>
          </cell>
        </row>
        <row r="15222">
          <cell r="A15222" t="str">
            <v/>
          </cell>
        </row>
        <row r="15223">
          <cell r="A15223" t="str">
            <v/>
          </cell>
        </row>
        <row r="15224">
          <cell r="A15224" t="str">
            <v/>
          </cell>
        </row>
        <row r="15225">
          <cell r="A15225" t="str">
            <v/>
          </cell>
        </row>
        <row r="15226">
          <cell r="A15226" t="str">
            <v/>
          </cell>
        </row>
        <row r="15227">
          <cell r="A15227" t="str">
            <v/>
          </cell>
        </row>
        <row r="15228">
          <cell r="A15228" t="str">
            <v/>
          </cell>
        </row>
        <row r="15229">
          <cell r="A15229" t="str">
            <v/>
          </cell>
        </row>
        <row r="15230">
          <cell r="A15230" t="str">
            <v/>
          </cell>
        </row>
        <row r="15231">
          <cell r="A15231" t="str">
            <v/>
          </cell>
        </row>
        <row r="15232">
          <cell r="A15232" t="str">
            <v/>
          </cell>
        </row>
        <row r="15233">
          <cell r="A15233" t="str">
            <v/>
          </cell>
        </row>
        <row r="15234">
          <cell r="A15234" t="str">
            <v/>
          </cell>
        </row>
        <row r="15235">
          <cell r="A15235" t="str">
            <v/>
          </cell>
        </row>
        <row r="15236">
          <cell r="A15236" t="str">
            <v/>
          </cell>
        </row>
        <row r="15237">
          <cell r="A15237" t="str">
            <v/>
          </cell>
        </row>
        <row r="15238">
          <cell r="A15238" t="str">
            <v/>
          </cell>
        </row>
        <row r="15239">
          <cell r="A15239" t="str">
            <v/>
          </cell>
        </row>
        <row r="15240">
          <cell r="A15240" t="str">
            <v/>
          </cell>
        </row>
        <row r="15241">
          <cell r="A15241" t="str">
            <v/>
          </cell>
        </row>
        <row r="15242">
          <cell r="A15242" t="str">
            <v/>
          </cell>
        </row>
        <row r="15243">
          <cell r="A15243" t="str">
            <v/>
          </cell>
        </row>
        <row r="15244">
          <cell r="A15244" t="str">
            <v/>
          </cell>
        </row>
        <row r="15245">
          <cell r="A15245" t="str">
            <v/>
          </cell>
        </row>
        <row r="15246">
          <cell r="A15246" t="str">
            <v/>
          </cell>
        </row>
        <row r="15247">
          <cell r="A15247" t="str">
            <v/>
          </cell>
        </row>
        <row r="15248">
          <cell r="A15248" t="str">
            <v/>
          </cell>
        </row>
        <row r="15249">
          <cell r="A15249" t="str">
            <v/>
          </cell>
        </row>
        <row r="15250">
          <cell r="A15250" t="str">
            <v/>
          </cell>
        </row>
        <row r="15251">
          <cell r="A15251" t="str">
            <v/>
          </cell>
        </row>
        <row r="15252">
          <cell r="A15252" t="str">
            <v/>
          </cell>
        </row>
        <row r="15253">
          <cell r="A15253" t="str">
            <v/>
          </cell>
        </row>
        <row r="15254">
          <cell r="A15254" t="str">
            <v/>
          </cell>
        </row>
        <row r="15255">
          <cell r="A15255" t="str">
            <v/>
          </cell>
        </row>
        <row r="15256">
          <cell r="A15256" t="str">
            <v/>
          </cell>
        </row>
        <row r="15257">
          <cell r="A15257" t="str">
            <v/>
          </cell>
        </row>
        <row r="15258">
          <cell r="A15258" t="str">
            <v/>
          </cell>
        </row>
        <row r="15259">
          <cell r="A15259" t="str">
            <v/>
          </cell>
        </row>
        <row r="15260">
          <cell r="A15260" t="str">
            <v/>
          </cell>
        </row>
        <row r="15261">
          <cell r="A15261" t="str">
            <v/>
          </cell>
        </row>
        <row r="15262">
          <cell r="A15262" t="str">
            <v/>
          </cell>
        </row>
        <row r="15263">
          <cell r="A15263" t="str">
            <v/>
          </cell>
        </row>
        <row r="15264">
          <cell r="A15264" t="str">
            <v/>
          </cell>
        </row>
        <row r="15265">
          <cell r="A15265" t="str">
            <v/>
          </cell>
        </row>
        <row r="15266">
          <cell r="A15266" t="str">
            <v/>
          </cell>
        </row>
        <row r="15267">
          <cell r="A15267" t="str">
            <v/>
          </cell>
        </row>
        <row r="15268">
          <cell r="A15268" t="str">
            <v/>
          </cell>
        </row>
        <row r="15269">
          <cell r="A15269" t="str">
            <v/>
          </cell>
        </row>
        <row r="15270">
          <cell r="A15270" t="str">
            <v/>
          </cell>
        </row>
        <row r="15271">
          <cell r="A15271" t="str">
            <v/>
          </cell>
        </row>
        <row r="15272">
          <cell r="A15272" t="str">
            <v/>
          </cell>
        </row>
        <row r="15273">
          <cell r="A15273" t="str">
            <v/>
          </cell>
        </row>
        <row r="15274">
          <cell r="A15274" t="str">
            <v/>
          </cell>
        </row>
        <row r="15275">
          <cell r="A15275" t="str">
            <v/>
          </cell>
        </row>
        <row r="15276">
          <cell r="A15276" t="str">
            <v/>
          </cell>
        </row>
        <row r="15277">
          <cell r="A15277" t="str">
            <v/>
          </cell>
        </row>
        <row r="15278">
          <cell r="A15278" t="str">
            <v/>
          </cell>
        </row>
        <row r="15279">
          <cell r="A15279" t="str">
            <v/>
          </cell>
        </row>
        <row r="15280">
          <cell r="A15280" t="str">
            <v/>
          </cell>
        </row>
        <row r="15281">
          <cell r="A15281" t="str">
            <v/>
          </cell>
        </row>
        <row r="15282">
          <cell r="A15282" t="str">
            <v/>
          </cell>
        </row>
        <row r="15283">
          <cell r="A15283" t="str">
            <v/>
          </cell>
        </row>
        <row r="15284">
          <cell r="A15284" t="str">
            <v/>
          </cell>
        </row>
        <row r="15285">
          <cell r="A15285" t="str">
            <v/>
          </cell>
        </row>
        <row r="15286">
          <cell r="A15286" t="str">
            <v/>
          </cell>
        </row>
        <row r="15287">
          <cell r="A15287" t="str">
            <v/>
          </cell>
        </row>
        <row r="15288">
          <cell r="A15288" t="str">
            <v/>
          </cell>
        </row>
        <row r="15289">
          <cell r="A15289" t="str">
            <v/>
          </cell>
        </row>
        <row r="15290">
          <cell r="A15290" t="str">
            <v/>
          </cell>
        </row>
        <row r="15291">
          <cell r="A15291" t="str">
            <v/>
          </cell>
        </row>
        <row r="15292">
          <cell r="A15292" t="str">
            <v/>
          </cell>
        </row>
        <row r="15293">
          <cell r="A15293" t="str">
            <v/>
          </cell>
        </row>
        <row r="15294">
          <cell r="A15294" t="str">
            <v/>
          </cell>
        </row>
        <row r="15295">
          <cell r="A15295" t="str">
            <v/>
          </cell>
        </row>
        <row r="15296">
          <cell r="A15296" t="str">
            <v/>
          </cell>
        </row>
        <row r="15297">
          <cell r="A15297" t="str">
            <v/>
          </cell>
        </row>
        <row r="15298">
          <cell r="A15298" t="str">
            <v/>
          </cell>
        </row>
        <row r="15299">
          <cell r="A15299" t="str">
            <v/>
          </cell>
        </row>
        <row r="15300">
          <cell r="A15300" t="str">
            <v/>
          </cell>
        </row>
        <row r="15301">
          <cell r="A15301" t="str">
            <v/>
          </cell>
        </row>
        <row r="15302">
          <cell r="A15302" t="str">
            <v/>
          </cell>
        </row>
        <row r="15303">
          <cell r="A15303" t="str">
            <v/>
          </cell>
        </row>
        <row r="15304">
          <cell r="A15304" t="str">
            <v/>
          </cell>
        </row>
        <row r="15305">
          <cell r="A15305" t="str">
            <v/>
          </cell>
        </row>
        <row r="15306">
          <cell r="A15306" t="str">
            <v/>
          </cell>
        </row>
        <row r="15307">
          <cell r="A15307" t="str">
            <v/>
          </cell>
        </row>
        <row r="15308">
          <cell r="A15308" t="str">
            <v/>
          </cell>
        </row>
        <row r="15309">
          <cell r="A15309" t="str">
            <v/>
          </cell>
        </row>
        <row r="15310">
          <cell r="A15310" t="str">
            <v/>
          </cell>
        </row>
        <row r="15311">
          <cell r="A15311" t="str">
            <v/>
          </cell>
        </row>
        <row r="15312">
          <cell r="A15312" t="str">
            <v/>
          </cell>
        </row>
        <row r="15313">
          <cell r="A15313" t="str">
            <v/>
          </cell>
        </row>
        <row r="15314">
          <cell r="A15314" t="str">
            <v/>
          </cell>
        </row>
        <row r="15315">
          <cell r="A15315" t="str">
            <v/>
          </cell>
        </row>
        <row r="15316">
          <cell r="A15316" t="str">
            <v/>
          </cell>
        </row>
        <row r="15317">
          <cell r="A15317" t="str">
            <v/>
          </cell>
        </row>
        <row r="15318">
          <cell r="A15318" t="str">
            <v/>
          </cell>
        </row>
        <row r="15319">
          <cell r="A15319" t="str">
            <v/>
          </cell>
        </row>
        <row r="15320">
          <cell r="A15320" t="str">
            <v/>
          </cell>
        </row>
        <row r="15321">
          <cell r="A15321" t="str">
            <v/>
          </cell>
        </row>
        <row r="15322">
          <cell r="A15322" t="str">
            <v/>
          </cell>
        </row>
        <row r="15323">
          <cell r="A15323" t="str">
            <v/>
          </cell>
        </row>
        <row r="15324">
          <cell r="A15324" t="str">
            <v/>
          </cell>
        </row>
        <row r="15325">
          <cell r="A15325" t="str">
            <v/>
          </cell>
        </row>
        <row r="15326">
          <cell r="A15326" t="str">
            <v/>
          </cell>
        </row>
        <row r="15327">
          <cell r="A15327" t="str">
            <v/>
          </cell>
        </row>
        <row r="15328">
          <cell r="A15328" t="str">
            <v/>
          </cell>
        </row>
        <row r="15329">
          <cell r="A15329" t="str">
            <v/>
          </cell>
        </row>
        <row r="15330">
          <cell r="A15330" t="str">
            <v/>
          </cell>
        </row>
        <row r="15331">
          <cell r="A15331" t="str">
            <v/>
          </cell>
        </row>
        <row r="15332">
          <cell r="A15332" t="str">
            <v/>
          </cell>
        </row>
        <row r="15333">
          <cell r="A15333" t="str">
            <v/>
          </cell>
        </row>
        <row r="15334">
          <cell r="A15334" t="str">
            <v/>
          </cell>
        </row>
        <row r="15335">
          <cell r="A15335" t="str">
            <v/>
          </cell>
        </row>
        <row r="15336">
          <cell r="A15336" t="str">
            <v/>
          </cell>
        </row>
        <row r="15337">
          <cell r="A15337" t="str">
            <v/>
          </cell>
        </row>
        <row r="15338">
          <cell r="A15338" t="str">
            <v/>
          </cell>
        </row>
        <row r="15339">
          <cell r="A15339" t="str">
            <v/>
          </cell>
        </row>
        <row r="15340">
          <cell r="A15340" t="str">
            <v/>
          </cell>
        </row>
        <row r="15341">
          <cell r="A15341" t="str">
            <v/>
          </cell>
        </row>
        <row r="15342">
          <cell r="A15342" t="str">
            <v/>
          </cell>
        </row>
        <row r="15343">
          <cell r="A15343" t="str">
            <v/>
          </cell>
        </row>
        <row r="15344">
          <cell r="A15344" t="str">
            <v/>
          </cell>
        </row>
        <row r="15345">
          <cell r="A15345" t="str">
            <v/>
          </cell>
        </row>
        <row r="15346">
          <cell r="A15346" t="str">
            <v/>
          </cell>
        </row>
        <row r="15347">
          <cell r="A15347" t="str">
            <v/>
          </cell>
        </row>
        <row r="15348">
          <cell r="A15348" t="str">
            <v/>
          </cell>
        </row>
        <row r="15349">
          <cell r="A15349" t="str">
            <v/>
          </cell>
        </row>
        <row r="15350">
          <cell r="A15350" t="str">
            <v/>
          </cell>
        </row>
        <row r="15351">
          <cell r="A15351" t="str">
            <v/>
          </cell>
        </row>
        <row r="15352">
          <cell r="A15352" t="str">
            <v/>
          </cell>
        </row>
        <row r="15353">
          <cell r="A15353" t="str">
            <v/>
          </cell>
        </row>
        <row r="15354">
          <cell r="A15354" t="str">
            <v/>
          </cell>
        </row>
        <row r="15355">
          <cell r="A15355" t="str">
            <v/>
          </cell>
        </row>
        <row r="15356">
          <cell r="A15356" t="str">
            <v/>
          </cell>
        </row>
        <row r="15357">
          <cell r="A15357" t="str">
            <v/>
          </cell>
        </row>
        <row r="15358">
          <cell r="A15358" t="str">
            <v/>
          </cell>
        </row>
        <row r="15359">
          <cell r="A15359" t="str">
            <v/>
          </cell>
        </row>
        <row r="15360">
          <cell r="A15360" t="str">
            <v/>
          </cell>
        </row>
        <row r="15361">
          <cell r="A15361" t="str">
            <v/>
          </cell>
        </row>
        <row r="15362">
          <cell r="A15362" t="str">
            <v/>
          </cell>
        </row>
        <row r="15363">
          <cell r="A15363" t="str">
            <v/>
          </cell>
        </row>
        <row r="15364">
          <cell r="A15364" t="str">
            <v/>
          </cell>
        </row>
        <row r="15365">
          <cell r="A15365" t="str">
            <v/>
          </cell>
        </row>
        <row r="15366">
          <cell r="A15366" t="str">
            <v/>
          </cell>
        </row>
        <row r="15367">
          <cell r="A15367" t="str">
            <v/>
          </cell>
        </row>
        <row r="15368">
          <cell r="A15368" t="str">
            <v/>
          </cell>
        </row>
        <row r="15369">
          <cell r="A15369" t="str">
            <v/>
          </cell>
        </row>
        <row r="15370">
          <cell r="A15370" t="str">
            <v/>
          </cell>
        </row>
        <row r="15371">
          <cell r="A15371" t="str">
            <v/>
          </cell>
        </row>
        <row r="15372">
          <cell r="A15372" t="str">
            <v/>
          </cell>
        </row>
        <row r="15373">
          <cell r="A15373" t="str">
            <v/>
          </cell>
        </row>
        <row r="15374">
          <cell r="A15374" t="str">
            <v/>
          </cell>
        </row>
        <row r="15375">
          <cell r="A15375" t="str">
            <v/>
          </cell>
        </row>
        <row r="15376">
          <cell r="A15376" t="str">
            <v/>
          </cell>
        </row>
        <row r="15377">
          <cell r="A15377" t="str">
            <v/>
          </cell>
        </row>
        <row r="15378">
          <cell r="A15378" t="str">
            <v/>
          </cell>
        </row>
        <row r="15379">
          <cell r="A15379" t="str">
            <v/>
          </cell>
        </row>
        <row r="15380">
          <cell r="A15380" t="str">
            <v/>
          </cell>
        </row>
        <row r="15381">
          <cell r="A15381" t="str">
            <v/>
          </cell>
        </row>
        <row r="15382">
          <cell r="A15382" t="str">
            <v/>
          </cell>
        </row>
        <row r="15383">
          <cell r="A15383" t="str">
            <v/>
          </cell>
        </row>
        <row r="15384">
          <cell r="A15384" t="str">
            <v/>
          </cell>
        </row>
        <row r="15385">
          <cell r="A15385" t="str">
            <v/>
          </cell>
        </row>
        <row r="15386">
          <cell r="A15386" t="str">
            <v/>
          </cell>
        </row>
        <row r="15387">
          <cell r="A15387" t="str">
            <v/>
          </cell>
        </row>
        <row r="15388">
          <cell r="A15388" t="str">
            <v/>
          </cell>
        </row>
        <row r="15389">
          <cell r="A15389" t="str">
            <v/>
          </cell>
        </row>
        <row r="15390">
          <cell r="A15390" t="str">
            <v/>
          </cell>
        </row>
        <row r="15391">
          <cell r="A15391" t="str">
            <v/>
          </cell>
        </row>
        <row r="15392">
          <cell r="A15392" t="str">
            <v/>
          </cell>
        </row>
        <row r="15393">
          <cell r="A15393" t="str">
            <v/>
          </cell>
        </row>
        <row r="15394">
          <cell r="A15394" t="str">
            <v/>
          </cell>
        </row>
        <row r="15395">
          <cell r="A15395" t="str">
            <v/>
          </cell>
        </row>
        <row r="15396">
          <cell r="A15396" t="str">
            <v/>
          </cell>
        </row>
        <row r="15397">
          <cell r="A15397" t="str">
            <v/>
          </cell>
        </row>
        <row r="15398">
          <cell r="A15398" t="str">
            <v/>
          </cell>
        </row>
        <row r="15399">
          <cell r="A15399" t="str">
            <v/>
          </cell>
        </row>
        <row r="15400">
          <cell r="A15400" t="str">
            <v/>
          </cell>
        </row>
        <row r="15401">
          <cell r="A15401" t="str">
            <v/>
          </cell>
        </row>
        <row r="15402">
          <cell r="A15402" t="str">
            <v/>
          </cell>
        </row>
        <row r="15403">
          <cell r="A15403" t="str">
            <v/>
          </cell>
        </row>
        <row r="15404">
          <cell r="A15404" t="str">
            <v/>
          </cell>
        </row>
        <row r="15405">
          <cell r="A15405" t="str">
            <v/>
          </cell>
        </row>
        <row r="15406">
          <cell r="A15406" t="str">
            <v/>
          </cell>
        </row>
        <row r="15407">
          <cell r="A15407" t="str">
            <v/>
          </cell>
        </row>
        <row r="15408">
          <cell r="A15408" t="str">
            <v/>
          </cell>
        </row>
        <row r="15409">
          <cell r="A15409" t="str">
            <v/>
          </cell>
        </row>
        <row r="15410">
          <cell r="A15410" t="str">
            <v/>
          </cell>
        </row>
        <row r="15411">
          <cell r="A15411" t="str">
            <v/>
          </cell>
        </row>
        <row r="15412">
          <cell r="A15412" t="str">
            <v/>
          </cell>
        </row>
        <row r="15413">
          <cell r="A15413" t="str">
            <v/>
          </cell>
        </row>
        <row r="15414">
          <cell r="A15414" t="str">
            <v/>
          </cell>
        </row>
        <row r="15415">
          <cell r="A15415" t="str">
            <v/>
          </cell>
        </row>
        <row r="15416">
          <cell r="A15416" t="str">
            <v/>
          </cell>
        </row>
        <row r="15417">
          <cell r="A15417" t="str">
            <v/>
          </cell>
        </row>
        <row r="15418">
          <cell r="A15418" t="str">
            <v/>
          </cell>
        </row>
        <row r="15419">
          <cell r="A15419" t="str">
            <v/>
          </cell>
        </row>
        <row r="15420">
          <cell r="A15420" t="str">
            <v/>
          </cell>
        </row>
        <row r="15421">
          <cell r="A15421" t="str">
            <v/>
          </cell>
        </row>
        <row r="15422">
          <cell r="A15422" t="str">
            <v/>
          </cell>
        </row>
        <row r="15423">
          <cell r="A15423" t="str">
            <v/>
          </cell>
        </row>
        <row r="15424">
          <cell r="A15424" t="str">
            <v/>
          </cell>
        </row>
        <row r="15425">
          <cell r="A15425" t="str">
            <v/>
          </cell>
        </row>
        <row r="15426">
          <cell r="A15426" t="str">
            <v/>
          </cell>
        </row>
        <row r="15427">
          <cell r="A15427" t="str">
            <v/>
          </cell>
        </row>
        <row r="15428">
          <cell r="A15428" t="str">
            <v/>
          </cell>
        </row>
        <row r="15429">
          <cell r="A15429" t="str">
            <v/>
          </cell>
        </row>
        <row r="15430">
          <cell r="A15430" t="str">
            <v/>
          </cell>
        </row>
        <row r="15431">
          <cell r="A15431" t="str">
            <v/>
          </cell>
        </row>
        <row r="15432">
          <cell r="A15432" t="str">
            <v/>
          </cell>
        </row>
        <row r="15433">
          <cell r="A15433" t="str">
            <v/>
          </cell>
        </row>
        <row r="15434">
          <cell r="A15434" t="str">
            <v/>
          </cell>
        </row>
        <row r="15435">
          <cell r="A15435" t="str">
            <v/>
          </cell>
        </row>
        <row r="15436">
          <cell r="A15436" t="str">
            <v/>
          </cell>
        </row>
        <row r="15437">
          <cell r="A15437" t="str">
            <v/>
          </cell>
        </row>
        <row r="15438">
          <cell r="A15438" t="str">
            <v/>
          </cell>
        </row>
        <row r="15439">
          <cell r="A15439" t="str">
            <v/>
          </cell>
        </row>
        <row r="15440">
          <cell r="A15440" t="str">
            <v/>
          </cell>
        </row>
        <row r="15441">
          <cell r="A15441" t="str">
            <v/>
          </cell>
        </row>
        <row r="15442">
          <cell r="A15442" t="str">
            <v/>
          </cell>
        </row>
        <row r="15443">
          <cell r="A15443" t="str">
            <v/>
          </cell>
        </row>
        <row r="15444">
          <cell r="A15444" t="str">
            <v/>
          </cell>
        </row>
        <row r="15445">
          <cell r="A15445" t="str">
            <v/>
          </cell>
        </row>
        <row r="15446">
          <cell r="A15446" t="str">
            <v/>
          </cell>
        </row>
        <row r="15447">
          <cell r="A15447" t="str">
            <v/>
          </cell>
        </row>
        <row r="15448">
          <cell r="A15448" t="str">
            <v/>
          </cell>
        </row>
        <row r="15449">
          <cell r="A15449" t="str">
            <v/>
          </cell>
        </row>
        <row r="15450">
          <cell r="A15450" t="str">
            <v/>
          </cell>
        </row>
        <row r="15451">
          <cell r="A15451" t="str">
            <v/>
          </cell>
        </row>
        <row r="15452">
          <cell r="A15452" t="str">
            <v/>
          </cell>
        </row>
        <row r="15453">
          <cell r="A15453" t="str">
            <v/>
          </cell>
        </row>
        <row r="15454">
          <cell r="A15454" t="str">
            <v/>
          </cell>
        </row>
        <row r="15455">
          <cell r="A15455" t="str">
            <v/>
          </cell>
        </row>
        <row r="15456">
          <cell r="A15456" t="str">
            <v/>
          </cell>
        </row>
        <row r="15457">
          <cell r="A15457" t="str">
            <v/>
          </cell>
        </row>
        <row r="15458">
          <cell r="A15458" t="str">
            <v/>
          </cell>
        </row>
        <row r="15459">
          <cell r="A15459" t="str">
            <v/>
          </cell>
        </row>
        <row r="15460">
          <cell r="A15460" t="str">
            <v/>
          </cell>
        </row>
        <row r="15461">
          <cell r="A15461" t="str">
            <v/>
          </cell>
        </row>
        <row r="15462">
          <cell r="A15462" t="str">
            <v/>
          </cell>
        </row>
        <row r="15463">
          <cell r="A15463" t="str">
            <v/>
          </cell>
        </row>
        <row r="15464">
          <cell r="A15464" t="str">
            <v/>
          </cell>
        </row>
        <row r="15465">
          <cell r="A15465" t="str">
            <v/>
          </cell>
        </row>
        <row r="15466">
          <cell r="A15466" t="str">
            <v/>
          </cell>
        </row>
        <row r="15467">
          <cell r="A15467" t="str">
            <v/>
          </cell>
        </row>
        <row r="15468">
          <cell r="A15468" t="str">
            <v/>
          </cell>
        </row>
        <row r="15469">
          <cell r="A15469" t="str">
            <v/>
          </cell>
        </row>
        <row r="15470">
          <cell r="A15470" t="str">
            <v/>
          </cell>
        </row>
        <row r="15471">
          <cell r="A15471" t="str">
            <v/>
          </cell>
        </row>
        <row r="15472">
          <cell r="A15472" t="str">
            <v/>
          </cell>
        </row>
        <row r="15473">
          <cell r="A15473" t="str">
            <v/>
          </cell>
        </row>
        <row r="15474">
          <cell r="A15474" t="str">
            <v/>
          </cell>
        </row>
        <row r="15475">
          <cell r="A15475" t="str">
            <v/>
          </cell>
        </row>
        <row r="15476">
          <cell r="A15476" t="str">
            <v/>
          </cell>
        </row>
        <row r="15477">
          <cell r="A15477" t="str">
            <v/>
          </cell>
        </row>
        <row r="15478">
          <cell r="A15478" t="str">
            <v/>
          </cell>
        </row>
        <row r="15479">
          <cell r="A15479" t="str">
            <v/>
          </cell>
        </row>
        <row r="15480">
          <cell r="A15480" t="str">
            <v/>
          </cell>
        </row>
        <row r="15481">
          <cell r="A15481" t="str">
            <v/>
          </cell>
        </row>
        <row r="15482">
          <cell r="A15482" t="str">
            <v/>
          </cell>
        </row>
        <row r="15483">
          <cell r="A15483" t="str">
            <v/>
          </cell>
        </row>
        <row r="15484">
          <cell r="A15484" t="str">
            <v/>
          </cell>
        </row>
        <row r="15485">
          <cell r="A15485" t="str">
            <v/>
          </cell>
        </row>
        <row r="15486">
          <cell r="A15486" t="str">
            <v/>
          </cell>
        </row>
        <row r="15487">
          <cell r="A15487" t="str">
            <v/>
          </cell>
        </row>
        <row r="15488">
          <cell r="A15488" t="str">
            <v/>
          </cell>
        </row>
        <row r="15489">
          <cell r="A15489" t="str">
            <v/>
          </cell>
        </row>
        <row r="15490">
          <cell r="A15490" t="str">
            <v/>
          </cell>
        </row>
        <row r="15491">
          <cell r="A15491" t="str">
            <v/>
          </cell>
        </row>
        <row r="15492">
          <cell r="A15492" t="str">
            <v/>
          </cell>
        </row>
        <row r="15493">
          <cell r="A15493" t="str">
            <v/>
          </cell>
        </row>
        <row r="15494">
          <cell r="A15494" t="str">
            <v/>
          </cell>
        </row>
        <row r="15495">
          <cell r="A15495" t="str">
            <v/>
          </cell>
        </row>
        <row r="15496">
          <cell r="A15496" t="str">
            <v/>
          </cell>
        </row>
        <row r="15497">
          <cell r="A15497" t="str">
            <v/>
          </cell>
        </row>
        <row r="15498">
          <cell r="A15498" t="str">
            <v/>
          </cell>
        </row>
        <row r="15499">
          <cell r="A15499" t="str">
            <v/>
          </cell>
        </row>
        <row r="15500">
          <cell r="A15500" t="str">
            <v/>
          </cell>
        </row>
        <row r="15501">
          <cell r="A15501" t="str">
            <v/>
          </cell>
        </row>
        <row r="15502">
          <cell r="A15502" t="str">
            <v/>
          </cell>
        </row>
        <row r="15503">
          <cell r="A15503" t="str">
            <v/>
          </cell>
        </row>
        <row r="15504">
          <cell r="A15504" t="str">
            <v/>
          </cell>
        </row>
        <row r="15505">
          <cell r="A15505" t="str">
            <v/>
          </cell>
        </row>
        <row r="15506">
          <cell r="A15506" t="str">
            <v/>
          </cell>
        </row>
        <row r="15507">
          <cell r="A15507" t="str">
            <v/>
          </cell>
        </row>
        <row r="15508">
          <cell r="A15508" t="str">
            <v/>
          </cell>
        </row>
        <row r="15509">
          <cell r="A15509" t="str">
            <v/>
          </cell>
        </row>
        <row r="15510">
          <cell r="A15510" t="str">
            <v/>
          </cell>
        </row>
        <row r="15511">
          <cell r="A15511" t="str">
            <v/>
          </cell>
        </row>
        <row r="15512">
          <cell r="A15512" t="str">
            <v/>
          </cell>
        </row>
        <row r="15513">
          <cell r="A15513" t="str">
            <v/>
          </cell>
        </row>
        <row r="15514">
          <cell r="A15514" t="str">
            <v/>
          </cell>
        </row>
        <row r="15515">
          <cell r="A15515" t="str">
            <v/>
          </cell>
        </row>
        <row r="15516">
          <cell r="A15516" t="str">
            <v/>
          </cell>
        </row>
        <row r="15517">
          <cell r="A15517" t="str">
            <v/>
          </cell>
        </row>
        <row r="15518">
          <cell r="A15518" t="str">
            <v/>
          </cell>
        </row>
        <row r="15519">
          <cell r="A15519" t="str">
            <v/>
          </cell>
        </row>
        <row r="15520">
          <cell r="A15520" t="str">
            <v/>
          </cell>
        </row>
        <row r="15521">
          <cell r="A15521" t="str">
            <v/>
          </cell>
        </row>
        <row r="15522">
          <cell r="A15522" t="str">
            <v/>
          </cell>
        </row>
        <row r="15523">
          <cell r="A15523" t="str">
            <v/>
          </cell>
        </row>
        <row r="15524">
          <cell r="A15524" t="str">
            <v/>
          </cell>
        </row>
        <row r="15525">
          <cell r="A15525" t="str">
            <v/>
          </cell>
        </row>
        <row r="15526">
          <cell r="A15526" t="str">
            <v/>
          </cell>
        </row>
        <row r="15527">
          <cell r="A15527" t="str">
            <v/>
          </cell>
        </row>
        <row r="15528">
          <cell r="A15528" t="str">
            <v/>
          </cell>
        </row>
        <row r="15529">
          <cell r="A15529" t="str">
            <v/>
          </cell>
        </row>
        <row r="15530">
          <cell r="A15530" t="str">
            <v/>
          </cell>
        </row>
        <row r="15531">
          <cell r="A15531" t="str">
            <v/>
          </cell>
        </row>
        <row r="15532">
          <cell r="A15532" t="str">
            <v/>
          </cell>
        </row>
        <row r="15533">
          <cell r="A15533" t="str">
            <v/>
          </cell>
        </row>
        <row r="15534">
          <cell r="A15534" t="str">
            <v/>
          </cell>
        </row>
        <row r="15535">
          <cell r="A15535" t="str">
            <v/>
          </cell>
        </row>
        <row r="15536">
          <cell r="A15536" t="str">
            <v/>
          </cell>
        </row>
        <row r="15537">
          <cell r="A15537" t="str">
            <v/>
          </cell>
        </row>
        <row r="15538">
          <cell r="A15538" t="str">
            <v/>
          </cell>
        </row>
        <row r="15539">
          <cell r="A15539" t="str">
            <v/>
          </cell>
        </row>
        <row r="15540">
          <cell r="A15540" t="str">
            <v/>
          </cell>
        </row>
        <row r="15541">
          <cell r="A15541" t="str">
            <v/>
          </cell>
        </row>
        <row r="15542">
          <cell r="A15542" t="str">
            <v/>
          </cell>
        </row>
        <row r="15543">
          <cell r="A15543" t="str">
            <v/>
          </cell>
        </row>
        <row r="15544">
          <cell r="A15544" t="str">
            <v/>
          </cell>
        </row>
        <row r="15545">
          <cell r="A15545" t="str">
            <v/>
          </cell>
        </row>
        <row r="15546">
          <cell r="A15546" t="str">
            <v/>
          </cell>
        </row>
        <row r="15547">
          <cell r="A15547" t="str">
            <v/>
          </cell>
        </row>
        <row r="15548">
          <cell r="A15548" t="str">
            <v/>
          </cell>
        </row>
        <row r="15549">
          <cell r="A15549" t="str">
            <v/>
          </cell>
        </row>
        <row r="15550">
          <cell r="A15550" t="str">
            <v/>
          </cell>
        </row>
        <row r="15551">
          <cell r="A15551" t="str">
            <v/>
          </cell>
        </row>
        <row r="15552">
          <cell r="A15552" t="str">
            <v/>
          </cell>
        </row>
        <row r="15553">
          <cell r="A15553" t="str">
            <v/>
          </cell>
        </row>
        <row r="15554">
          <cell r="A15554" t="str">
            <v/>
          </cell>
        </row>
        <row r="15555">
          <cell r="A15555" t="str">
            <v/>
          </cell>
        </row>
        <row r="15556">
          <cell r="A15556" t="str">
            <v/>
          </cell>
        </row>
        <row r="15557">
          <cell r="A15557" t="str">
            <v/>
          </cell>
        </row>
        <row r="15558">
          <cell r="A15558" t="str">
            <v/>
          </cell>
        </row>
        <row r="15559">
          <cell r="A15559" t="str">
            <v/>
          </cell>
        </row>
        <row r="15560">
          <cell r="A15560" t="str">
            <v/>
          </cell>
        </row>
        <row r="15561">
          <cell r="A15561" t="str">
            <v/>
          </cell>
        </row>
        <row r="15562">
          <cell r="A15562" t="str">
            <v/>
          </cell>
        </row>
        <row r="15563">
          <cell r="A15563" t="str">
            <v/>
          </cell>
        </row>
        <row r="15564">
          <cell r="A15564" t="str">
            <v/>
          </cell>
        </row>
        <row r="15565">
          <cell r="A15565" t="str">
            <v/>
          </cell>
        </row>
        <row r="15566">
          <cell r="A15566" t="str">
            <v/>
          </cell>
        </row>
        <row r="15567">
          <cell r="A15567" t="str">
            <v/>
          </cell>
        </row>
        <row r="15568">
          <cell r="A15568" t="str">
            <v/>
          </cell>
        </row>
        <row r="15569">
          <cell r="A15569" t="str">
            <v/>
          </cell>
        </row>
        <row r="15570">
          <cell r="A15570" t="str">
            <v/>
          </cell>
        </row>
        <row r="15571">
          <cell r="A15571" t="str">
            <v/>
          </cell>
        </row>
        <row r="15572">
          <cell r="A15572" t="str">
            <v/>
          </cell>
        </row>
        <row r="15573">
          <cell r="A15573" t="str">
            <v/>
          </cell>
        </row>
        <row r="15574">
          <cell r="A15574" t="str">
            <v/>
          </cell>
        </row>
        <row r="15575">
          <cell r="A15575" t="str">
            <v/>
          </cell>
        </row>
        <row r="15576">
          <cell r="A15576" t="str">
            <v/>
          </cell>
        </row>
        <row r="15577">
          <cell r="A15577" t="str">
            <v/>
          </cell>
        </row>
        <row r="15578">
          <cell r="A15578" t="str">
            <v/>
          </cell>
        </row>
        <row r="15579">
          <cell r="A15579" t="str">
            <v/>
          </cell>
        </row>
        <row r="15580">
          <cell r="A15580" t="str">
            <v/>
          </cell>
        </row>
        <row r="15581">
          <cell r="A15581" t="str">
            <v/>
          </cell>
        </row>
        <row r="15582">
          <cell r="A15582" t="str">
            <v/>
          </cell>
        </row>
        <row r="15583">
          <cell r="A15583" t="str">
            <v/>
          </cell>
        </row>
        <row r="15584">
          <cell r="A15584" t="str">
            <v/>
          </cell>
        </row>
        <row r="15585">
          <cell r="A15585" t="str">
            <v/>
          </cell>
        </row>
        <row r="15586">
          <cell r="A15586" t="str">
            <v/>
          </cell>
        </row>
        <row r="15587">
          <cell r="A15587" t="str">
            <v/>
          </cell>
        </row>
        <row r="15588">
          <cell r="A15588" t="str">
            <v/>
          </cell>
        </row>
        <row r="15589">
          <cell r="A15589" t="str">
            <v/>
          </cell>
        </row>
        <row r="15590">
          <cell r="A15590" t="str">
            <v/>
          </cell>
        </row>
        <row r="15591">
          <cell r="A15591" t="str">
            <v/>
          </cell>
        </row>
        <row r="15592">
          <cell r="A15592" t="str">
            <v/>
          </cell>
        </row>
        <row r="15593">
          <cell r="A15593" t="str">
            <v/>
          </cell>
        </row>
        <row r="15594">
          <cell r="A15594" t="str">
            <v/>
          </cell>
        </row>
        <row r="15595">
          <cell r="A15595" t="str">
            <v/>
          </cell>
        </row>
        <row r="15596">
          <cell r="A15596" t="str">
            <v/>
          </cell>
        </row>
        <row r="15597">
          <cell r="A15597" t="str">
            <v/>
          </cell>
        </row>
        <row r="15598">
          <cell r="A15598" t="str">
            <v/>
          </cell>
        </row>
        <row r="15599">
          <cell r="A15599" t="str">
            <v/>
          </cell>
        </row>
        <row r="15600">
          <cell r="A15600" t="str">
            <v/>
          </cell>
        </row>
        <row r="15601">
          <cell r="A15601" t="str">
            <v/>
          </cell>
        </row>
        <row r="15602">
          <cell r="A15602" t="str">
            <v/>
          </cell>
        </row>
        <row r="15603">
          <cell r="A15603" t="str">
            <v/>
          </cell>
        </row>
        <row r="15604">
          <cell r="A15604" t="str">
            <v/>
          </cell>
        </row>
        <row r="15605">
          <cell r="A15605" t="str">
            <v/>
          </cell>
        </row>
        <row r="15606">
          <cell r="A15606" t="str">
            <v/>
          </cell>
        </row>
        <row r="15607">
          <cell r="A15607" t="str">
            <v/>
          </cell>
        </row>
        <row r="15608">
          <cell r="A15608" t="str">
            <v/>
          </cell>
        </row>
        <row r="15609">
          <cell r="A15609" t="str">
            <v/>
          </cell>
        </row>
        <row r="15610">
          <cell r="A15610" t="str">
            <v/>
          </cell>
        </row>
        <row r="15611">
          <cell r="A15611" t="str">
            <v/>
          </cell>
        </row>
        <row r="15612">
          <cell r="A15612" t="str">
            <v/>
          </cell>
        </row>
        <row r="15613">
          <cell r="A15613" t="str">
            <v/>
          </cell>
        </row>
        <row r="15614">
          <cell r="A15614" t="str">
            <v/>
          </cell>
        </row>
        <row r="15615">
          <cell r="A15615" t="str">
            <v/>
          </cell>
        </row>
        <row r="15616">
          <cell r="A15616" t="str">
            <v/>
          </cell>
        </row>
        <row r="15617">
          <cell r="A15617" t="str">
            <v/>
          </cell>
        </row>
        <row r="15618">
          <cell r="A15618" t="str">
            <v/>
          </cell>
        </row>
        <row r="15619">
          <cell r="A15619" t="str">
            <v/>
          </cell>
        </row>
        <row r="15620">
          <cell r="A15620" t="str">
            <v/>
          </cell>
        </row>
        <row r="15621">
          <cell r="A15621" t="str">
            <v/>
          </cell>
        </row>
        <row r="15622">
          <cell r="A15622" t="str">
            <v/>
          </cell>
        </row>
        <row r="15623">
          <cell r="A15623" t="str">
            <v/>
          </cell>
        </row>
        <row r="15624">
          <cell r="A15624" t="str">
            <v/>
          </cell>
        </row>
        <row r="15625">
          <cell r="A15625" t="str">
            <v/>
          </cell>
        </row>
        <row r="15626">
          <cell r="A15626" t="str">
            <v/>
          </cell>
        </row>
        <row r="15627">
          <cell r="A15627" t="str">
            <v/>
          </cell>
        </row>
        <row r="15628">
          <cell r="A15628" t="str">
            <v/>
          </cell>
        </row>
        <row r="15629">
          <cell r="A15629" t="str">
            <v/>
          </cell>
        </row>
        <row r="15630">
          <cell r="A15630" t="str">
            <v/>
          </cell>
        </row>
        <row r="15631">
          <cell r="A15631" t="str">
            <v/>
          </cell>
        </row>
        <row r="15632">
          <cell r="A15632" t="str">
            <v/>
          </cell>
        </row>
        <row r="15633">
          <cell r="A15633" t="str">
            <v/>
          </cell>
        </row>
        <row r="15634">
          <cell r="A15634" t="str">
            <v/>
          </cell>
        </row>
        <row r="15635">
          <cell r="A15635" t="str">
            <v/>
          </cell>
        </row>
        <row r="15636">
          <cell r="A15636" t="str">
            <v/>
          </cell>
        </row>
        <row r="15637">
          <cell r="A15637" t="str">
            <v/>
          </cell>
        </row>
        <row r="15638">
          <cell r="A15638" t="str">
            <v/>
          </cell>
        </row>
        <row r="15639">
          <cell r="A15639" t="str">
            <v/>
          </cell>
        </row>
        <row r="15640">
          <cell r="A15640" t="str">
            <v/>
          </cell>
        </row>
        <row r="15641">
          <cell r="A15641" t="str">
            <v/>
          </cell>
        </row>
        <row r="15642">
          <cell r="A15642" t="str">
            <v/>
          </cell>
        </row>
        <row r="15643">
          <cell r="A15643" t="str">
            <v/>
          </cell>
        </row>
        <row r="15644">
          <cell r="A15644" t="str">
            <v/>
          </cell>
        </row>
        <row r="15645">
          <cell r="A15645" t="str">
            <v/>
          </cell>
        </row>
        <row r="15646">
          <cell r="A15646" t="str">
            <v/>
          </cell>
        </row>
        <row r="15647">
          <cell r="A15647" t="str">
            <v/>
          </cell>
        </row>
        <row r="15648">
          <cell r="A15648" t="str">
            <v/>
          </cell>
        </row>
        <row r="15649">
          <cell r="A15649" t="str">
            <v/>
          </cell>
        </row>
        <row r="15650">
          <cell r="A15650" t="str">
            <v/>
          </cell>
        </row>
        <row r="15651">
          <cell r="A15651" t="str">
            <v/>
          </cell>
        </row>
        <row r="15652">
          <cell r="A15652" t="str">
            <v/>
          </cell>
        </row>
        <row r="15653">
          <cell r="A15653" t="str">
            <v/>
          </cell>
        </row>
        <row r="15654">
          <cell r="A15654" t="str">
            <v/>
          </cell>
        </row>
        <row r="15655">
          <cell r="A15655" t="str">
            <v/>
          </cell>
        </row>
        <row r="15656">
          <cell r="A15656" t="str">
            <v/>
          </cell>
        </row>
        <row r="15657">
          <cell r="A15657" t="str">
            <v/>
          </cell>
        </row>
        <row r="15658">
          <cell r="A15658" t="str">
            <v/>
          </cell>
        </row>
        <row r="15659">
          <cell r="A15659" t="str">
            <v/>
          </cell>
        </row>
        <row r="15660">
          <cell r="A15660" t="str">
            <v/>
          </cell>
        </row>
        <row r="15661">
          <cell r="A15661" t="str">
            <v/>
          </cell>
        </row>
        <row r="15662">
          <cell r="A15662" t="str">
            <v/>
          </cell>
        </row>
        <row r="15663">
          <cell r="A15663" t="str">
            <v/>
          </cell>
        </row>
        <row r="15664">
          <cell r="A15664" t="str">
            <v/>
          </cell>
        </row>
        <row r="15665">
          <cell r="A15665" t="str">
            <v/>
          </cell>
        </row>
        <row r="15666">
          <cell r="A15666" t="str">
            <v/>
          </cell>
        </row>
        <row r="15667">
          <cell r="A15667" t="str">
            <v/>
          </cell>
        </row>
        <row r="15668">
          <cell r="A15668" t="str">
            <v/>
          </cell>
        </row>
        <row r="15669">
          <cell r="A15669" t="str">
            <v/>
          </cell>
        </row>
        <row r="15670">
          <cell r="A15670" t="str">
            <v/>
          </cell>
        </row>
        <row r="15671">
          <cell r="A15671" t="str">
            <v/>
          </cell>
        </row>
        <row r="15672">
          <cell r="A15672" t="str">
            <v/>
          </cell>
        </row>
        <row r="15673">
          <cell r="A15673" t="str">
            <v/>
          </cell>
        </row>
        <row r="15674">
          <cell r="A15674" t="str">
            <v/>
          </cell>
        </row>
        <row r="15675">
          <cell r="A15675" t="str">
            <v/>
          </cell>
        </row>
        <row r="15676">
          <cell r="A15676" t="str">
            <v/>
          </cell>
        </row>
        <row r="15677">
          <cell r="A15677" t="str">
            <v/>
          </cell>
        </row>
        <row r="15678">
          <cell r="A15678" t="str">
            <v/>
          </cell>
        </row>
        <row r="15679">
          <cell r="A15679" t="str">
            <v/>
          </cell>
        </row>
        <row r="15680">
          <cell r="A15680" t="str">
            <v/>
          </cell>
        </row>
        <row r="15681">
          <cell r="A15681" t="str">
            <v/>
          </cell>
        </row>
        <row r="15682">
          <cell r="A15682" t="str">
            <v/>
          </cell>
        </row>
        <row r="15683">
          <cell r="A15683" t="str">
            <v/>
          </cell>
        </row>
        <row r="15684">
          <cell r="A15684" t="str">
            <v/>
          </cell>
        </row>
        <row r="15685">
          <cell r="A15685" t="str">
            <v/>
          </cell>
        </row>
        <row r="15686">
          <cell r="A15686" t="str">
            <v/>
          </cell>
        </row>
        <row r="15687">
          <cell r="A15687" t="str">
            <v/>
          </cell>
        </row>
        <row r="15688">
          <cell r="A15688" t="str">
            <v/>
          </cell>
        </row>
        <row r="15689">
          <cell r="A15689" t="str">
            <v/>
          </cell>
        </row>
        <row r="15690">
          <cell r="A15690" t="str">
            <v/>
          </cell>
        </row>
        <row r="15691">
          <cell r="A15691" t="str">
            <v/>
          </cell>
        </row>
        <row r="15692">
          <cell r="A15692" t="str">
            <v/>
          </cell>
        </row>
        <row r="15693">
          <cell r="A15693" t="str">
            <v/>
          </cell>
        </row>
        <row r="15694">
          <cell r="A15694" t="str">
            <v/>
          </cell>
        </row>
        <row r="15695">
          <cell r="A15695" t="str">
            <v/>
          </cell>
        </row>
        <row r="15696">
          <cell r="A15696" t="str">
            <v/>
          </cell>
        </row>
        <row r="15697">
          <cell r="A15697" t="str">
            <v/>
          </cell>
        </row>
        <row r="15698">
          <cell r="A15698" t="str">
            <v/>
          </cell>
        </row>
        <row r="15699">
          <cell r="A15699" t="str">
            <v/>
          </cell>
        </row>
        <row r="15700">
          <cell r="A15700" t="str">
            <v/>
          </cell>
        </row>
        <row r="15701">
          <cell r="A15701" t="str">
            <v/>
          </cell>
        </row>
        <row r="15702">
          <cell r="A15702" t="str">
            <v/>
          </cell>
        </row>
        <row r="15703">
          <cell r="A15703" t="str">
            <v/>
          </cell>
        </row>
        <row r="15704">
          <cell r="A15704" t="str">
            <v/>
          </cell>
        </row>
        <row r="15705">
          <cell r="A15705" t="str">
            <v/>
          </cell>
        </row>
        <row r="15706">
          <cell r="A15706" t="str">
            <v/>
          </cell>
        </row>
        <row r="15707">
          <cell r="A15707" t="str">
            <v/>
          </cell>
        </row>
        <row r="15708">
          <cell r="A15708" t="str">
            <v/>
          </cell>
        </row>
        <row r="15709">
          <cell r="A15709" t="str">
            <v/>
          </cell>
        </row>
        <row r="15710">
          <cell r="A15710" t="str">
            <v/>
          </cell>
        </row>
        <row r="15711">
          <cell r="A15711" t="str">
            <v/>
          </cell>
        </row>
        <row r="15712">
          <cell r="A15712" t="str">
            <v/>
          </cell>
        </row>
        <row r="15713">
          <cell r="A15713" t="str">
            <v/>
          </cell>
        </row>
        <row r="15714">
          <cell r="A15714" t="str">
            <v/>
          </cell>
        </row>
        <row r="15715">
          <cell r="A15715" t="str">
            <v/>
          </cell>
        </row>
        <row r="15716">
          <cell r="A15716" t="str">
            <v/>
          </cell>
        </row>
        <row r="15717">
          <cell r="A15717" t="str">
            <v/>
          </cell>
        </row>
        <row r="15718">
          <cell r="A15718" t="str">
            <v/>
          </cell>
        </row>
        <row r="15719">
          <cell r="A15719" t="str">
            <v/>
          </cell>
        </row>
        <row r="15720">
          <cell r="A15720" t="str">
            <v/>
          </cell>
        </row>
        <row r="15721">
          <cell r="A15721" t="str">
            <v/>
          </cell>
        </row>
        <row r="15722">
          <cell r="A15722" t="str">
            <v/>
          </cell>
        </row>
        <row r="15723">
          <cell r="A15723" t="str">
            <v/>
          </cell>
        </row>
        <row r="15724">
          <cell r="A15724" t="str">
            <v/>
          </cell>
        </row>
        <row r="15725">
          <cell r="A15725" t="str">
            <v/>
          </cell>
        </row>
        <row r="15726">
          <cell r="A15726" t="str">
            <v/>
          </cell>
        </row>
        <row r="15727">
          <cell r="A15727" t="str">
            <v/>
          </cell>
        </row>
        <row r="15728">
          <cell r="A15728" t="str">
            <v/>
          </cell>
        </row>
        <row r="15729">
          <cell r="A15729" t="str">
            <v/>
          </cell>
        </row>
        <row r="15730">
          <cell r="A15730" t="str">
            <v/>
          </cell>
        </row>
        <row r="15731">
          <cell r="A15731" t="str">
            <v/>
          </cell>
        </row>
        <row r="15732">
          <cell r="A15732" t="str">
            <v/>
          </cell>
        </row>
        <row r="15733">
          <cell r="A15733" t="str">
            <v/>
          </cell>
        </row>
        <row r="15734">
          <cell r="A15734" t="str">
            <v/>
          </cell>
        </row>
        <row r="15735">
          <cell r="A15735" t="str">
            <v/>
          </cell>
        </row>
        <row r="15736">
          <cell r="A15736" t="str">
            <v/>
          </cell>
        </row>
        <row r="15737">
          <cell r="A15737" t="str">
            <v/>
          </cell>
        </row>
        <row r="15738">
          <cell r="A15738" t="str">
            <v/>
          </cell>
        </row>
        <row r="15739">
          <cell r="A15739" t="str">
            <v/>
          </cell>
        </row>
        <row r="15740">
          <cell r="A15740" t="str">
            <v/>
          </cell>
        </row>
        <row r="15741">
          <cell r="A15741" t="str">
            <v/>
          </cell>
        </row>
        <row r="15742">
          <cell r="A15742" t="str">
            <v/>
          </cell>
        </row>
        <row r="15743">
          <cell r="A15743" t="str">
            <v/>
          </cell>
        </row>
        <row r="15744">
          <cell r="A15744" t="str">
            <v/>
          </cell>
        </row>
        <row r="15745">
          <cell r="A15745" t="str">
            <v/>
          </cell>
        </row>
        <row r="15746">
          <cell r="A15746" t="str">
            <v/>
          </cell>
        </row>
        <row r="15747">
          <cell r="A15747" t="str">
            <v/>
          </cell>
        </row>
        <row r="15748">
          <cell r="A15748" t="str">
            <v/>
          </cell>
        </row>
        <row r="15749">
          <cell r="A15749" t="str">
            <v/>
          </cell>
        </row>
        <row r="15750">
          <cell r="A15750" t="str">
            <v/>
          </cell>
        </row>
        <row r="15751">
          <cell r="A15751" t="str">
            <v/>
          </cell>
        </row>
        <row r="15752">
          <cell r="A15752" t="str">
            <v/>
          </cell>
        </row>
        <row r="15753">
          <cell r="A15753" t="str">
            <v/>
          </cell>
        </row>
        <row r="15754">
          <cell r="A15754" t="str">
            <v/>
          </cell>
        </row>
        <row r="15755">
          <cell r="A15755" t="str">
            <v/>
          </cell>
        </row>
        <row r="15756">
          <cell r="A15756" t="str">
            <v/>
          </cell>
        </row>
        <row r="15757">
          <cell r="A15757" t="str">
            <v/>
          </cell>
        </row>
        <row r="15758">
          <cell r="A15758" t="str">
            <v/>
          </cell>
        </row>
        <row r="15759">
          <cell r="A15759" t="str">
            <v/>
          </cell>
        </row>
        <row r="15760">
          <cell r="A15760" t="str">
            <v/>
          </cell>
        </row>
        <row r="15761">
          <cell r="A15761" t="str">
            <v/>
          </cell>
        </row>
        <row r="15762">
          <cell r="A15762" t="str">
            <v/>
          </cell>
        </row>
        <row r="15763">
          <cell r="A15763" t="str">
            <v/>
          </cell>
        </row>
        <row r="15764">
          <cell r="A15764" t="str">
            <v/>
          </cell>
        </row>
        <row r="15765">
          <cell r="A15765" t="str">
            <v/>
          </cell>
        </row>
        <row r="15766">
          <cell r="A15766" t="str">
            <v/>
          </cell>
        </row>
        <row r="15767">
          <cell r="A15767" t="str">
            <v/>
          </cell>
        </row>
        <row r="15768">
          <cell r="A15768" t="str">
            <v/>
          </cell>
        </row>
        <row r="15769">
          <cell r="A15769" t="str">
            <v/>
          </cell>
        </row>
        <row r="15770">
          <cell r="A15770" t="str">
            <v/>
          </cell>
        </row>
        <row r="15771">
          <cell r="A15771" t="str">
            <v/>
          </cell>
        </row>
        <row r="15772">
          <cell r="A15772" t="str">
            <v/>
          </cell>
        </row>
        <row r="15773">
          <cell r="A15773" t="str">
            <v/>
          </cell>
        </row>
        <row r="15774">
          <cell r="A15774" t="str">
            <v/>
          </cell>
        </row>
        <row r="15775">
          <cell r="A15775" t="str">
            <v/>
          </cell>
        </row>
        <row r="15776">
          <cell r="A15776" t="str">
            <v/>
          </cell>
        </row>
        <row r="15777">
          <cell r="A15777" t="str">
            <v/>
          </cell>
        </row>
        <row r="15778">
          <cell r="A15778" t="str">
            <v/>
          </cell>
        </row>
        <row r="15779">
          <cell r="A15779" t="str">
            <v/>
          </cell>
        </row>
        <row r="15780">
          <cell r="A15780" t="str">
            <v/>
          </cell>
        </row>
        <row r="15781">
          <cell r="A15781" t="str">
            <v/>
          </cell>
        </row>
        <row r="15782">
          <cell r="A15782" t="str">
            <v/>
          </cell>
        </row>
        <row r="15783">
          <cell r="A15783" t="str">
            <v/>
          </cell>
        </row>
        <row r="15784">
          <cell r="A15784" t="str">
            <v/>
          </cell>
        </row>
        <row r="15785">
          <cell r="A15785" t="str">
            <v/>
          </cell>
        </row>
        <row r="15786">
          <cell r="A15786" t="str">
            <v/>
          </cell>
        </row>
        <row r="15787">
          <cell r="A15787" t="str">
            <v/>
          </cell>
        </row>
        <row r="15788">
          <cell r="A15788" t="str">
            <v/>
          </cell>
        </row>
        <row r="15789">
          <cell r="A15789" t="str">
            <v/>
          </cell>
        </row>
        <row r="15790">
          <cell r="A15790" t="str">
            <v/>
          </cell>
        </row>
        <row r="15791">
          <cell r="A15791" t="str">
            <v/>
          </cell>
        </row>
        <row r="15792">
          <cell r="A15792" t="str">
            <v/>
          </cell>
        </row>
        <row r="15793">
          <cell r="A15793" t="str">
            <v/>
          </cell>
        </row>
        <row r="15794">
          <cell r="A15794" t="str">
            <v/>
          </cell>
        </row>
        <row r="15795">
          <cell r="A15795" t="str">
            <v/>
          </cell>
        </row>
        <row r="15796">
          <cell r="A15796" t="str">
            <v/>
          </cell>
        </row>
        <row r="15797">
          <cell r="A15797" t="str">
            <v/>
          </cell>
        </row>
        <row r="15798">
          <cell r="A15798" t="str">
            <v/>
          </cell>
        </row>
        <row r="15799">
          <cell r="A15799" t="str">
            <v/>
          </cell>
        </row>
        <row r="15800">
          <cell r="A15800" t="str">
            <v/>
          </cell>
        </row>
        <row r="15801">
          <cell r="A15801" t="str">
            <v/>
          </cell>
        </row>
        <row r="15802">
          <cell r="A15802" t="str">
            <v/>
          </cell>
        </row>
        <row r="15803">
          <cell r="A15803" t="str">
            <v/>
          </cell>
        </row>
        <row r="15804">
          <cell r="A15804" t="str">
            <v/>
          </cell>
        </row>
        <row r="15805">
          <cell r="A15805" t="str">
            <v/>
          </cell>
        </row>
        <row r="15806">
          <cell r="A15806" t="str">
            <v/>
          </cell>
        </row>
        <row r="15807">
          <cell r="A15807" t="str">
            <v/>
          </cell>
        </row>
        <row r="15808">
          <cell r="A15808" t="str">
            <v/>
          </cell>
        </row>
        <row r="15809">
          <cell r="A15809" t="str">
            <v/>
          </cell>
        </row>
        <row r="15810">
          <cell r="A15810" t="str">
            <v/>
          </cell>
        </row>
        <row r="15811">
          <cell r="A15811" t="str">
            <v/>
          </cell>
        </row>
        <row r="15812">
          <cell r="A15812" t="str">
            <v/>
          </cell>
        </row>
        <row r="15813">
          <cell r="A15813" t="str">
            <v/>
          </cell>
        </row>
        <row r="15814">
          <cell r="A15814" t="str">
            <v/>
          </cell>
        </row>
        <row r="15815">
          <cell r="A15815" t="str">
            <v/>
          </cell>
        </row>
        <row r="15816">
          <cell r="A15816" t="str">
            <v/>
          </cell>
        </row>
        <row r="15817">
          <cell r="A15817" t="str">
            <v/>
          </cell>
        </row>
        <row r="15818">
          <cell r="A15818" t="str">
            <v/>
          </cell>
        </row>
        <row r="15819">
          <cell r="A15819" t="str">
            <v/>
          </cell>
        </row>
        <row r="15820">
          <cell r="A15820" t="str">
            <v/>
          </cell>
        </row>
        <row r="15821">
          <cell r="A15821" t="str">
            <v/>
          </cell>
        </row>
        <row r="15822">
          <cell r="A15822" t="str">
            <v/>
          </cell>
        </row>
        <row r="15823">
          <cell r="A15823" t="str">
            <v/>
          </cell>
        </row>
        <row r="15824">
          <cell r="A15824" t="str">
            <v/>
          </cell>
        </row>
        <row r="15825">
          <cell r="A15825" t="str">
            <v/>
          </cell>
        </row>
        <row r="15826">
          <cell r="A15826" t="str">
            <v/>
          </cell>
        </row>
        <row r="15827">
          <cell r="A15827" t="str">
            <v/>
          </cell>
        </row>
        <row r="15828">
          <cell r="A15828" t="str">
            <v/>
          </cell>
        </row>
        <row r="15829">
          <cell r="A15829" t="str">
            <v/>
          </cell>
        </row>
        <row r="15830">
          <cell r="A15830" t="str">
            <v/>
          </cell>
        </row>
        <row r="15831">
          <cell r="A15831" t="str">
            <v/>
          </cell>
        </row>
        <row r="15832">
          <cell r="A15832" t="str">
            <v/>
          </cell>
        </row>
        <row r="15833">
          <cell r="A15833" t="str">
            <v/>
          </cell>
        </row>
        <row r="15834">
          <cell r="A15834" t="str">
            <v/>
          </cell>
        </row>
        <row r="15835">
          <cell r="A15835" t="str">
            <v/>
          </cell>
        </row>
        <row r="15836">
          <cell r="A15836" t="str">
            <v/>
          </cell>
        </row>
        <row r="15837">
          <cell r="A15837" t="str">
            <v/>
          </cell>
        </row>
        <row r="15838">
          <cell r="A15838" t="str">
            <v/>
          </cell>
        </row>
        <row r="15839">
          <cell r="A15839" t="str">
            <v/>
          </cell>
        </row>
        <row r="15840">
          <cell r="A15840" t="str">
            <v/>
          </cell>
        </row>
        <row r="15841">
          <cell r="A15841" t="str">
            <v/>
          </cell>
        </row>
        <row r="15842">
          <cell r="A15842" t="str">
            <v/>
          </cell>
        </row>
        <row r="15843">
          <cell r="A15843" t="str">
            <v/>
          </cell>
        </row>
        <row r="15844">
          <cell r="A15844" t="str">
            <v/>
          </cell>
        </row>
        <row r="15845">
          <cell r="A15845" t="str">
            <v/>
          </cell>
        </row>
        <row r="15846">
          <cell r="A15846" t="str">
            <v/>
          </cell>
        </row>
        <row r="15847">
          <cell r="A15847" t="str">
            <v/>
          </cell>
        </row>
        <row r="15848">
          <cell r="A15848" t="str">
            <v/>
          </cell>
        </row>
        <row r="15849">
          <cell r="A15849" t="str">
            <v/>
          </cell>
        </row>
        <row r="15850">
          <cell r="A15850" t="str">
            <v/>
          </cell>
        </row>
        <row r="15851">
          <cell r="A15851" t="str">
            <v/>
          </cell>
        </row>
        <row r="15852">
          <cell r="A15852" t="str">
            <v/>
          </cell>
        </row>
        <row r="15853">
          <cell r="A15853" t="str">
            <v/>
          </cell>
        </row>
        <row r="15854">
          <cell r="A15854" t="str">
            <v/>
          </cell>
        </row>
        <row r="15855">
          <cell r="A15855" t="str">
            <v/>
          </cell>
        </row>
        <row r="15856">
          <cell r="A15856" t="str">
            <v/>
          </cell>
        </row>
        <row r="15857">
          <cell r="A15857" t="str">
            <v/>
          </cell>
        </row>
        <row r="15858">
          <cell r="A15858" t="str">
            <v/>
          </cell>
        </row>
        <row r="15859">
          <cell r="A15859" t="str">
            <v/>
          </cell>
        </row>
        <row r="15860">
          <cell r="A15860" t="str">
            <v/>
          </cell>
        </row>
        <row r="15861">
          <cell r="A15861" t="str">
            <v/>
          </cell>
        </row>
        <row r="15862">
          <cell r="A15862" t="str">
            <v/>
          </cell>
        </row>
        <row r="15863">
          <cell r="A15863" t="str">
            <v/>
          </cell>
        </row>
        <row r="15864">
          <cell r="A15864" t="str">
            <v/>
          </cell>
        </row>
        <row r="15865">
          <cell r="A15865" t="str">
            <v/>
          </cell>
        </row>
        <row r="15866">
          <cell r="A15866" t="str">
            <v/>
          </cell>
        </row>
        <row r="15867">
          <cell r="A15867" t="str">
            <v/>
          </cell>
        </row>
        <row r="15868">
          <cell r="A15868" t="str">
            <v/>
          </cell>
        </row>
        <row r="15869">
          <cell r="A15869" t="str">
            <v/>
          </cell>
        </row>
        <row r="15870">
          <cell r="A15870" t="str">
            <v/>
          </cell>
        </row>
        <row r="15871">
          <cell r="A15871" t="str">
            <v/>
          </cell>
        </row>
        <row r="15872">
          <cell r="A15872" t="str">
            <v/>
          </cell>
        </row>
        <row r="15873">
          <cell r="A15873" t="str">
            <v/>
          </cell>
        </row>
        <row r="15874">
          <cell r="A15874" t="str">
            <v/>
          </cell>
        </row>
        <row r="15875">
          <cell r="A15875" t="str">
            <v/>
          </cell>
        </row>
        <row r="15876">
          <cell r="A15876" t="str">
            <v/>
          </cell>
        </row>
        <row r="15877">
          <cell r="A15877" t="str">
            <v/>
          </cell>
        </row>
        <row r="15878">
          <cell r="A15878" t="str">
            <v/>
          </cell>
        </row>
        <row r="15879">
          <cell r="A15879" t="str">
            <v/>
          </cell>
        </row>
        <row r="15880">
          <cell r="A15880" t="str">
            <v/>
          </cell>
        </row>
        <row r="15881">
          <cell r="A15881" t="str">
            <v/>
          </cell>
        </row>
        <row r="15882">
          <cell r="A15882" t="str">
            <v/>
          </cell>
        </row>
        <row r="15883">
          <cell r="A15883" t="str">
            <v/>
          </cell>
        </row>
        <row r="15884">
          <cell r="A15884" t="str">
            <v/>
          </cell>
        </row>
        <row r="15885">
          <cell r="A15885" t="str">
            <v/>
          </cell>
        </row>
        <row r="15886">
          <cell r="A15886" t="str">
            <v/>
          </cell>
        </row>
        <row r="15887">
          <cell r="A15887" t="str">
            <v/>
          </cell>
        </row>
        <row r="15888">
          <cell r="A15888" t="str">
            <v/>
          </cell>
        </row>
        <row r="15889">
          <cell r="A15889" t="str">
            <v/>
          </cell>
        </row>
        <row r="15890">
          <cell r="A15890" t="str">
            <v/>
          </cell>
        </row>
        <row r="15891">
          <cell r="A15891" t="str">
            <v/>
          </cell>
        </row>
        <row r="15892">
          <cell r="A15892" t="str">
            <v/>
          </cell>
        </row>
        <row r="15893">
          <cell r="A15893" t="str">
            <v/>
          </cell>
        </row>
        <row r="15894">
          <cell r="A15894" t="str">
            <v/>
          </cell>
        </row>
        <row r="15895">
          <cell r="A15895" t="str">
            <v/>
          </cell>
        </row>
        <row r="15896">
          <cell r="A15896" t="str">
            <v/>
          </cell>
        </row>
        <row r="15897">
          <cell r="A15897" t="str">
            <v/>
          </cell>
        </row>
        <row r="15898">
          <cell r="A15898" t="str">
            <v/>
          </cell>
        </row>
        <row r="15899">
          <cell r="A15899" t="str">
            <v/>
          </cell>
        </row>
        <row r="15900">
          <cell r="A15900" t="str">
            <v/>
          </cell>
        </row>
        <row r="15901">
          <cell r="A15901" t="str">
            <v/>
          </cell>
        </row>
        <row r="15902">
          <cell r="A15902" t="str">
            <v/>
          </cell>
        </row>
        <row r="15903">
          <cell r="A15903" t="str">
            <v/>
          </cell>
        </row>
        <row r="15904">
          <cell r="A15904" t="str">
            <v/>
          </cell>
        </row>
        <row r="15905">
          <cell r="A15905" t="str">
            <v/>
          </cell>
        </row>
        <row r="15906">
          <cell r="A15906" t="str">
            <v/>
          </cell>
        </row>
        <row r="15907">
          <cell r="A15907" t="str">
            <v/>
          </cell>
        </row>
        <row r="15908">
          <cell r="A15908" t="str">
            <v/>
          </cell>
        </row>
        <row r="15909">
          <cell r="A15909" t="str">
            <v/>
          </cell>
        </row>
        <row r="15910">
          <cell r="A15910" t="str">
            <v/>
          </cell>
        </row>
        <row r="15911">
          <cell r="A15911" t="str">
            <v/>
          </cell>
        </row>
        <row r="15912">
          <cell r="A15912" t="str">
            <v/>
          </cell>
        </row>
        <row r="15913">
          <cell r="A15913" t="str">
            <v/>
          </cell>
        </row>
        <row r="15914">
          <cell r="A15914" t="str">
            <v/>
          </cell>
        </row>
        <row r="15915">
          <cell r="A15915" t="str">
            <v/>
          </cell>
        </row>
        <row r="15916">
          <cell r="A15916" t="str">
            <v/>
          </cell>
        </row>
        <row r="15917">
          <cell r="A15917" t="str">
            <v/>
          </cell>
        </row>
        <row r="15918">
          <cell r="A15918" t="str">
            <v/>
          </cell>
        </row>
        <row r="15919">
          <cell r="A15919" t="str">
            <v/>
          </cell>
        </row>
        <row r="15920">
          <cell r="A15920" t="str">
            <v/>
          </cell>
        </row>
        <row r="15921">
          <cell r="A15921" t="str">
            <v/>
          </cell>
        </row>
        <row r="15922">
          <cell r="A15922" t="str">
            <v/>
          </cell>
        </row>
        <row r="15923">
          <cell r="A15923" t="str">
            <v/>
          </cell>
        </row>
        <row r="15924">
          <cell r="A15924" t="str">
            <v/>
          </cell>
        </row>
        <row r="15925">
          <cell r="A15925" t="str">
            <v/>
          </cell>
        </row>
        <row r="15926">
          <cell r="A15926" t="str">
            <v/>
          </cell>
        </row>
        <row r="15927">
          <cell r="A15927" t="str">
            <v/>
          </cell>
        </row>
        <row r="15928">
          <cell r="A15928" t="str">
            <v/>
          </cell>
        </row>
        <row r="15929">
          <cell r="A15929" t="str">
            <v/>
          </cell>
        </row>
        <row r="15930">
          <cell r="A15930" t="str">
            <v/>
          </cell>
        </row>
        <row r="15931">
          <cell r="A15931" t="str">
            <v/>
          </cell>
        </row>
        <row r="15932">
          <cell r="A15932" t="str">
            <v/>
          </cell>
        </row>
        <row r="15933">
          <cell r="A15933" t="str">
            <v/>
          </cell>
        </row>
        <row r="15934">
          <cell r="A15934" t="str">
            <v/>
          </cell>
        </row>
        <row r="15935">
          <cell r="A15935" t="str">
            <v/>
          </cell>
        </row>
        <row r="15936">
          <cell r="A15936" t="str">
            <v/>
          </cell>
        </row>
        <row r="15937">
          <cell r="A15937" t="str">
            <v/>
          </cell>
        </row>
        <row r="15938">
          <cell r="A15938" t="str">
            <v/>
          </cell>
        </row>
        <row r="15939">
          <cell r="A15939" t="str">
            <v/>
          </cell>
        </row>
        <row r="15940">
          <cell r="A15940" t="str">
            <v/>
          </cell>
        </row>
        <row r="15941">
          <cell r="A15941" t="str">
            <v/>
          </cell>
        </row>
        <row r="15942">
          <cell r="A15942" t="str">
            <v/>
          </cell>
        </row>
        <row r="15943">
          <cell r="A15943" t="str">
            <v/>
          </cell>
        </row>
        <row r="15944">
          <cell r="A15944" t="str">
            <v/>
          </cell>
        </row>
        <row r="15945">
          <cell r="A15945" t="str">
            <v/>
          </cell>
        </row>
        <row r="15946">
          <cell r="A15946" t="str">
            <v/>
          </cell>
        </row>
        <row r="15947">
          <cell r="A15947" t="str">
            <v/>
          </cell>
        </row>
        <row r="15948">
          <cell r="A15948" t="str">
            <v/>
          </cell>
        </row>
        <row r="15949">
          <cell r="A15949" t="str">
            <v/>
          </cell>
        </row>
        <row r="15950">
          <cell r="A15950" t="str">
            <v/>
          </cell>
        </row>
        <row r="15951">
          <cell r="A15951" t="str">
            <v/>
          </cell>
        </row>
        <row r="15952">
          <cell r="A15952" t="str">
            <v/>
          </cell>
        </row>
        <row r="15953">
          <cell r="A15953" t="str">
            <v/>
          </cell>
        </row>
        <row r="15954">
          <cell r="A15954" t="str">
            <v/>
          </cell>
        </row>
        <row r="15955">
          <cell r="A15955" t="str">
            <v/>
          </cell>
        </row>
        <row r="15956">
          <cell r="A15956" t="str">
            <v/>
          </cell>
        </row>
        <row r="15957">
          <cell r="A15957" t="str">
            <v/>
          </cell>
        </row>
        <row r="15958">
          <cell r="A15958" t="str">
            <v/>
          </cell>
        </row>
        <row r="15959">
          <cell r="A15959" t="str">
            <v/>
          </cell>
        </row>
        <row r="15960">
          <cell r="A15960" t="str">
            <v/>
          </cell>
        </row>
        <row r="15961">
          <cell r="A15961" t="str">
            <v/>
          </cell>
        </row>
        <row r="15962">
          <cell r="A15962" t="str">
            <v/>
          </cell>
        </row>
        <row r="15963">
          <cell r="A15963" t="str">
            <v/>
          </cell>
        </row>
        <row r="15964">
          <cell r="A15964" t="str">
            <v/>
          </cell>
        </row>
        <row r="15965">
          <cell r="A15965" t="str">
            <v/>
          </cell>
        </row>
        <row r="15966">
          <cell r="A15966" t="str">
            <v/>
          </cell>
        </row>
        <row r="15967">
          <cell r="A15967" t="str">
            <v/>
          </cell>
        </row>
        <row r="15968">
          <cell r="A15968" t="str">
            <v/>
          </cell>
        </row>
        <row r="15969">
          <cell r="A15969" t="str">
            <v/>
          </cell>
        </row>
        <row r="15970">
          <cell r="A15970" t="str">
            <v/>
          </cell>
        </row>
        <row r="15971">
          <cell r="A15971" t="str">
            <v/>
          </cell>
        </row>
        <row r="15972">
          <cell r="A15972" t="str">
            <v/>
          </cell>
        </row>
        <row r="15973">
          <cell r="A15973" t="str">
            <v/>
          </cell>
        </row>
        <row r="15974">
          <cell r="A15974" t="str">
            <v/>
          </cell>
        </row>
        <row r="15975">
          <cell r="A15975" t="str">
            <v/>
          </cell>
        </row>
        <row r="15976">
          <cell r="A15976" t="str">
            <v/>
          </cell>
        </row>
        <row r="15977">
          <cell r="A15977" t="str">
            <v/>
          </cell>
        </row>
        <row r="15978">
          <cell r="A15978" t="str">
            <v/>
          </cell>
        </row>
        <row r="15979">
          <cell r="A15979" t="str">
            <v/>
          </cell>
        </row>
        <row r="15980">
          <cell r="A15980" t="str">
            <v/>
          </cell>
        </row>
        <row r="15981">
          <cell r="A15981" t="str">
            <v/>
          </cell>
        </row>
        <row r="15982">
          <cell r="A15982" t="str">
            <v/>
          </cell>
        </row>
        <row r="15983">
          <cell r="A15983" t="str">
            <v/>
          </cell>
        </row>
        <row r="15984">
          <cell r="A15984" t="str">
            <v/>
          </cell>
        </row>
        <row r="15985">
          <cell r="A15985" t="str">
            <v/>
          </cell>
        </row>
        <row r="15986">
          <cell r="A15986" t="str">
            <v/>
          </cell>
        </row>
        <row r="15987">
          <cell r="A15987" t="str">
            <v/>
          </cell>
        </row>
        <row r="15988">
          <cell r="A15988" t="str">
            <v/>
          </cell>
        </row>
        <row r="15989">
          <cell r="A15989" t="str">
            <v/>
          </cell>
        </row>
        <row r="15990">
          <cell r="A15990" t="str">
            <v/>
          </cell>
        </row>
        <row r="15991">
          <cell r="A15991" t="str">
            <v/>
          </cell>
        </row>
        <row r="15992">
          <cell r="A15992" t="str">
            <v/>
          </cell>
        </row>
        <row r="15993">
          <cell r="A15993" t="str">
            <v/>
          </cell>
        </row>
        <row r="15994">
          <cell r="A15994" t="str">
            <v/>
          </cell>
        </row>
        <row r="15995">
          <cell r="A15995" t="str">
            <v/>
          </cell>
        </row>
        <row r="15996">
          <cell r="A15996" t="str">
            <v/>
          </cell>
        </row>
        <row r="15997">
          <cell r="A15997" t="str">
            <v/>
          </cell>
        </row>
        <row r="15998">
          <cell r="A15998" t="str">
            <v/>
          </cell>
        </row>
        <row r="15999">
          <cell r="A15999" t="str">
            <v/>
          </cell>
        </row>
        <row r="16000">
          <cell r="A16000" t="str">
            <v/>
          </cell>
        </row>
        <row r="16001">
          <cell r="A16001" t="str">
            <v/>
          </cell>
        </row>
        <row r="16002">
          <cell r="A16002" t="str">
            <v/>
          </cell>
        </row>
        <row r="16003">
          <cell r="A16003" t="str">
            <v/>
          </cell>
        </row>
        <row r="16004">
          <cell r="A16004" t="str">
            <v/>
          </cell>
        </row>
        <row r="16005">
          <cell r="A16005" t="str">
            <v/>
          </cell>
        </row>
        <row r="16006">
          <cell r="A16006" t="str">
            <v/>
          </cell>
        </row>
        <row r="16007">
          <cell r="A16007" t="str">
            <v/>
          </cell>
        </row>
        <row r="16008">
          <cell r="A16008" t="str">
            <v/>
          </cell>
        </row>
        <row r="16009">
          <cell r="A16009" t="str">
            <v/>
          </cell>
        </row>
        <row r="16010">
          <cell r="A16010" t="str">
            <v/>
          </cell>
        </row>
        <row r="16011">
          <cell r="A16011" t="str">
            <v/>
          </cell>
        </row>
        <row r="16012">
          <cell r="A16012" t="str">
            <v/>
          </cell>
        </row>
        <row r="16013">
          <cell r="A16013" t="str">
            <v/>
          </cell>
        </row>
        <row r="16014">
          <cell r="A16014" t="str">
            <v/>
          </cell>
        </row>
        <row r="16015">
          <cell r="A16015" t="str">
            <v/>
          </cell>
        </row>
        <row r="16016">
          <cell r="A16016" t="str">
            <v/>
          </cell>
        </row>
        <row r="16017">
          <cell r="A16017" t="str">
            <v/>
          </cell>
        </row>
        <row r="16018">
          <cell r="A16018" t="str">
            <v/>
          </cell>
        </row>
        <row r="16019">
          <cell r="A16019" t="str">
            <v/>
          </cell>
        </row>
        <row r="16020">
          <cell r="A16020" t="str">
            <v/>
          </cell>
        </row>
        <row r="16021">
          <cell r="A16021" t="str">
            <v/>
          </cell>
        </row>
        <row r="16022">
          <cell r="A16022" t="str">
            <v/>
          </cell>
        </row>
        <row r="16023">
          <cell r="A16023" t="str">
            <v/>
          </cell>
        </row>
        <row r="16024">
          <cell r="A16024" t="str">
            <v/>
          </cell>
        </row>
        <row r="16025">
          <cell r="A16025" t="str">
            <v/>
          </cell>
        </row>
        <row r="16026">
          <cell r="A16026" t="str">
            <v/>
          </cell>
        </row>
        <row r="16027">
          <cell r="A16027" t="str">
            <v/>
          </cell>
        </row>
        <row r="16028">
          <cell r="A16028" t="str">
            <v/>
          </cell>
        </row>
        <row r="16029">
          <cell r="A16029" t="str">
            <v/>
          </cell>
        </row>
        <row r="16030">
          <cell r="A16030" t="str">
            <v/>
          </cell>
        </row>
        <row r="16031">
          <cell r="A16031" t="str">
            <v/>
          </cell>
        </row>
        <row r="16032">
          <cell r="A16032" t="str">
            <v/>
          </cell>
        </row>
        <row r="16033">
          <cell r="A16033" t="str">
            <v/>
          </cell>
        </row>
        <row r="16034">
          <cell r="A16034" t="str">
            <v/>
          </cell>
        </row>
        <row r="16035">
          <cell r="A16035" t="str">
            <v/>
          </cell>
        </row>
        <row r="16036">
          <cell r="A16036" t="str">
            <v/>
          </cell>
        </row>
        <row r="16037">
          <cell r="A16037" t="str">
            <v/>
          </cell>
        </row>
        <row r="16038">
          <cell r="A16038" t="str">
            <v/>
          </cell>
        </row>
        <row r="16039">
          <cell r="A16039" t="str">
            <v/>
          </cell>
        </row>
        <row r="16040">
          <cell r="A16040" t="str">
            <v/>
          </cell>
        </row>
        <row r="16041">
          <cell r="A16041" t="str">
            <v/>
          </cell>
        </row>
        <row r="16042">
          <cell r="A16042" t="str">
            <v/>
          </cell>
        </row>
        <row r="16043">
          <cell r="A16043" t="str">
            <v/>
          </cell>
        </row>
        <row r="16044">
          <cell r="A16044" t="str">
            <v/>
          </cell>
        </row>
        <row r="16045">
          <cell r="A16045" t="str">
            <v/>
          </cell>
        </row>
        <row r="16046">
          <cell r="A16046" t="str">
            <v/>
          </cell>
        </row>
        <row r="16047">
          <cell r="A16047" t="str">
            <v/>
          </cell>
        </row>
        <row r="16048">
          <cell r="A16048" t="str">
            <v/>
          </cell>
        </row>
        <row r="16049">
          <cell r="A16049" t="str">
            <v/>
          </cell>
        </row>
        <row r="16050">
          <cell r="A16050" t="str">
            <v/>
          </cell>
        </row>
        <row r="16051">
          <cell r="A16051" t="str">
            <v/>
          </cell>
        </row>
        <row r="16052">
          <cell r="A16052" t="str">
            <v/>
          </cell>
        </row>
        <row r="16053">
          <cell r="A16053" t="str">
            <v/>
          </cell>
        </row>
        <row r="16054">
          <cell r="A16054" t="str">
            <v/>
          </cell>
        </row>
        <row r="16055">
          <cell r="A16055" t="str">
            <v/>
          </cell>
        </row>
        <row r="16056">
          <cell r="A16056" t="str">
            <v/>
          </cell>
        </row>
        <row r="16057">
          <cell r="A16057" t="str">
            <v/>
          </cell>
        </row>
        <row r="16058">
          <cell r="A16058" t="str">
            <v/>
          </cell>
        </row>
        <row r="16059">
          <cell r="A16059" t="str">
            <v/>
          </cell>
        </row>
        <row r="16060">
          <cell r="A16060" t="str">
            <v/>
          </cell>
        </row>
        <row r="16061">
          <cell r="A16061" t="str">
            <v/>
          </cell>
        </row>
        <row r="16062">
          <cell r="A16062" t="str">
            <v/>
          </cell>
        </row>
        <row r="16063">
          <cell r="A16063" t="str">
            <v/>
          </cell>
        </row>
        <row r="16064">
          <cell r="A16064" t="str">
            <v/>
          </cell>
        </row>
        <row r="16065">
          <cell r="A16065" t="str">
            <v/>
          </cell>
        </row>
        <row r="16066">
          <cell r="A16066" t="str">
            <v/>
          </cell>
        </row>
        <row r="16067">
          <cell r="A16067" t="str">
            <v/>
          </cell>
        </row>
        <row r="16068">
          <cell r="A16068" t="str">
            <v/>
          </cell>
        </row>
        <row r="16069">
          <cell r="A16069" t="str">
            <v/>
          </cell>
        </row>
        <row r="16070">
          <cell r="A16070" t="str">
            <v/>
          </cell>
        </row>
        <row r="16071">
          <cell r="A16071" t="str">
            <v/>
          </cell>
        </row>
        <row r="16072">
          <cell r="A16072" t="str">
            <v/>
          </cell>
        </row>
        <row r="16073">
          <cell r="A16073" t="str">
            <v/>
          </cell>
        </row>
        <row r="16074">
          <cell r="A16074" t="str">
            <v/>
          </cell>
        </row>
        <row r="16075">
          <cell r="A16075" t="str">
            <v/>
          </cell>
        </row>
        <row r="16076">
          <cell r="A16076" t="str">
            <v/>
          </cell>
        </row>
        <row r="16077">
          <cell r="A16077" t="str">
            <v/>
          </cell>
        </row>
        <row r="16078">
          <cell r="A16078" t="str">
            <v/>
          </cell>
        </row>
        <row r="16079">
          <cell r="A16079" t="str">
            <v/>
          </cell>
        </row>
        <row r="16080">
          <cell r="A16080" t="str">
            <v/>
          </cell>
        </row>
        <row r="16081">
          <cell r="A16081" t="str">
            <v/>
          </cell>
        </row>
        <row r="16082">
          <cell r="A16082" t="str">
            <v/>
          </cell>
        </row>
        <row r="16083">
          <cell r="A16083" t="str">
            <v/>
          </cell>
        </row>
        <row r="16084">
          <cell r="A16084" t="str">
            <v/>
          </cell>
        </row>
        <row r="16085">
          <cell r="A16085" t="str">
            <v/>
          </cell>
        </row>
        <row r="16086">
          <cell r="A16086" t="str">
            <v/>
          </cell>
        </row>
        <row r="16087">
          <cell r="A16087" t="str">
            <v/>
          </cell>
        </row>
        <row r="16088">
          <cell r="A16088" t="str">
            <v/>
          </cell>
        </row>
        <row r="16089">
          <cell r="A16089" t="str">
            <v/>
          </cell>
        </row>
        <row r="16090">
          <cell r="A16090" t="str">
            <v/>
          </cell>
        </row>
        <row r="16091">
          <cell r="A16091" t="str">
            <v/>
          </cell>
        </row>
        <row r="16092">
          <cell r="A16092" t="str">
            <v/>
          </cell>
        </row>
        <row r="16093">
          <cell r="A16093" t="str">
            <v/>
          </cell>
        </row>
        <row r="16094">
          <cell r="A16094" t="str">
            <v/>
          </cell>
        </row>
        <row r="16095">
          <cell r="A16095" t="str">
            <v/>
          </cell>
        </row>
        <row r="16096">
          <cell r="A16096" t="str">
            <v/>
          </cell>
        </row>
        <row r="16097">
          <cell r="A16097" t="str">
            <v/>
          </cell>
        </row>
        <row r="16098">
          <cell r="A16098" t="str">
            <v/>
          </cell>
        </row>
        <row r="16099">
          <cell r="A16099" t="str">
            <v/>
          </cell>
        </row>
        <row r="16100">
          <cell r="A16100" t="str">
            <v/>
          </cell>
        </row>
        <row r="16101">
          <cell r="A16101" t="str">
            <v/>
          </cell>
        </row>
        <row r="16102">
          <cell r="A16102" t="str">
            <v/>
          </cell>
        </row>
        <row r="16103">
          <cell r="A16103" t="str">
            <v/>
          </cell>
        </row>
        <row r="16104">
          <cell r="A16104" t="str">
            <v/>
          </cell>
        </row>
        <row r="16105">
          <cell r="A16105" t="str">
            <v/>
          </cell>
        </row>
        <row r="16106">
          <cell r="A16106" t="str">
            <v/>
          </cell>
        </row>
        <row r="16107">
          <cell r="A16107" t="str">
            <v/>
          </cell>
        </row>
        <row r="16108">
          <cell r="A16108" t="str">
            <v/>
          </cell>
        </row>
        <row r="16109">
          <cell r="A16109" t="str">
            <v/>
          </cell>
        </row>
        <row r="16110">
          <cell r="A16110" t="str">
            <v/>
          </cell>
        </row>
        <row r="16111">
          <cell r="A16111" t="str">
            <v/>
          </cell>
        </row>
        <row r="16112">
          <cell r="A16112" t="str">
            <v/>
          </cell>
        </row>
        <row r="16113">
          <cell r="A16113" t="str">
            <v/>
          </cell>
        </row>
        <row r="16114">
          <cell r="A16114" t="str">
            <v/>
          </cell>
        </row>
        <row r="16115">
          <cell r="A16115" t="str">
            <v/>
          </cell>
        </row>
        <row r="16116">
          <cell r="A16116" t="str">
            <v/>
          </cell>
        </row>
        <row r="16117">
          <cell r="A16117" t="str">
            <v/>
          </cell>
        </row>
        <row r="16118">
          <cell r="A16118" t="str">
            <v/>
          </cell>
        </row>
        <row r="16119">
          <cell r="A16119" t="str">
            <v/>
          </cell>
        </row>
        <row r="16120">
          <cell r="A16120" t="str">
            <v/>
          </cell>
        </row>
        <row r="16121">
          <cell r="A16121" t="str">
            <v/>
          </cell>
        </row>
        <row r="16122">
          <cell r="A16122" t="str">
            <v/>
          </cell>
        </row>
        <row r="16123">
          <cell r="A16123" t="str">
            <v/>
          </cell>
        </row>
        <row r="16124">
          <cell r="A16124" t="str">
            <v/>
          </cell>
        </row>
        <row r="16125">
          <cell r="A16125" t="str">
            <v/>
          </cell>
        </row>
        <row r="16126">
          <cell r="A16126" t="str">
            <v/>
          </cell>
        </row>
        <row r="16127">
          <cell r="A16127" t="str">
            <v/>
          </cell>
        </row>
        <row r="16128">
          <cell r="A16128" t="str">
            <v/>
          </cell>
        </row>
        <row r="16129">
          <cell r="A16129" t="str">
            <v/>
          </cell>
        </row>
        <row r="16130">
          <cell r="A16130" t="str">
            <v/>
          </cell>
        </row>
        <row r="16131">
          <cell r="A16131" t="str">
            <v/>
          </cell>
        </row>
        <row r="16132">
          <cell r="A16132" t="str">
            <v/>
          </cell>
        </row>
        <row r="16133">
          <cell r="A16133" t="str">
            <v/>
          </cell>
        </row>
        <row r="16134">
          <cell r="A16134" t="str">
            <v/>
          </cell>
        </row>
        <row r="16135">
          <cell r="A16135" t="str">
            <v/>
          </cell>
        </row>
        <row r="16136">
          <cell r="A16136" t="str">
            <v/>
          </cell>
        </row>
        <row r="16137">
          <cell r="A16137" t="str">
            <v/>
          </cell>
        </row>
        <row r="16138">
          <cell r="A16138" t="str">
            <v/>
          </cell>
        </row>
        <row r="16139">
          <cell r="A16139" t="str">
            <v/>
          </cell>
        </row>
        <row r="16140">
          <cell r="A16140" t="str">
            <v/>
          </cell>
        </row>
        <row r="16141">
          <cell r="A16141" t="str">
            <v/>
          </cell>
        </row>
        <row r="16142">
          <cell r="A16142" t="str">
            <v/>
          </cell>
        </row>
        <row r="16143">
          <cell r="A16143" t="str">
            <v/>
          </cell>
        </row>
        <row r="16144">
          <cell r="A16144" t="str">
            <v/>
          </cell>
        </row>
        <row r="16145">
          <cell r="A16145" t="str">
            <v/>
          </cell>
        </row>
        <row r="16146">
          <cell r="A16146" t="str">
            <v/>
          </cell>
        </row>
        <row r="16147">
          <cell r="A16147" t="str">
            <v/>
          </cell>
        </row>
        <row r="16148">
          <cell r="A16148" t="str">
            <v/>
          </cell>
        </row>
        <row r="16149">
          <cell r="A16149" t="str">
            <v/>
          </cell>
        </row>
        <row r="16150">
          <cell r="A16150" t="str">
            <v/>
          </cell>
        </row>
        <row r="16151">
          <cell r="A16151" t="str">
            <v/>
          </cell>
        </row>
        <row r="16152">
          <cell r="A16152" t="str">
            <v/>
          </cell>
        </row>
        <row r="16153">
          <cell r="A16153" t="str">
            <v/>
          </cell>
        </row>
        <row r="16154">
          <cell r="A16154" t="str">
            <v/>
          </cell>
        </row>
        <row r="16155">
          <cell r="A16155" t="str">
            <v/>
          </cell>
        </row>
        <row r="16156">
          <cell r="A16156" t="str">
            <v/>
          </cell>
        </row>
        <row r="16157">
          <cell r="A16157" t="str">
            <v/>
          </cell>
        </row>
        <row r="16158">
          <cell r="A16158" t="str">
            <v/>
          </cell>
        </row>
        <row r="16159">
          <cell r="A16159" t="str">
            <v/>
          </cell>
        </row>
        <row r="16160">
          <cell r="A16160" t="str">
            <v/>
          </cell>
        </row>
        <row r="16161">
          <cell r="A16161" t="str">
            <v/>
          </cell>
        </row>
        <row r="16162">
          <cell r="A16162" t="str">
            <v/>
          </cell>
        </row>
        <row r="16163">
          <cell r="A16163" t="str">
            <v/>
          </cell>
        </row>
        <row r="16164">
          <cell r="A16164" t="str">
            <v/>
          </cell>
        </row>
        <row r="16165">
          <cell r="A16165" t="str">
            <v/>
          </cell>
        </row>
        <row r="16166">
          <cell r="A16166" t="str">
            <v/>
          </cell>
        </row>
        <row r="16167">
          <cell r="A16167" t="str">
            <v/>
          </cell>
        </row>
        <row r="16168">
          <cell r="A16168" t="str">
            <v/>
          </cell>
        </row>
        <row r="16169">
          <cell r="A16169" t="str">
            <v/>
          </cell>
        </row>
        <row r="16170">
          <cell r="A16170" t="str">
            <v/>
          </cell>
        </row>
        <row r="16171">
          <cell r="A16171" t="str">
            <v/>
          </cell>
        </row>
        <row r="16172">
          <cell r="A16172" t="str">
            <v/>
          </cell>
        </row>
        <row r="16173">
          <cell r="A16173" t="str">
            <v/>
          </cell>
        </row>
        <row r="16174">
          <cell r="A16174" t="str">
            <v/>
          </cell>
        </row>
        <row r="16175">
          <cell r="A16175" t="str">
            <v/>
          </cell>
        </row>
        <row r="16176">
          <cell r="A16176" t="str">
            <v/>
          </cell>
        </row>
        <row r="16177">
          <cell r="A16177" t="str">
            <v/>
          </cell>
        </row>
        <row r="16178">
          <cell r="A16178" t="str">
            <v/>
          </cell>
        </row>
        <row r="16179">
          <cell r="A16179" t="str">
            <v/>
          </cell>
        </row>
        <row r="16180">
          <cell r="A16180" t="str">
            <v/>
          </cell>
        </row>
        <row r="16181">
          <cell r="A16181" t="str">
            <v/>
          </cell>
        </row>
        <row r="16182">
          <cell r="A16182" t="str">
            <v/>
          </cell>
        </row>
        <row r="16183">
          <cell r="A16183" t="str">
            <v/>
          </cell>
        </row>
        <row r="16184">
          <cell r="A16184" t="str">
            <v/>
          </cell>
        </row>
        <row r="16185">
          <cell r="A16185" t="str">
            <v/>
          </cell>
        </row>
        <row r="16186">
          <cell r="A16186" t="str">
            <v/>
          </cell>
        </row>
        <row r="16187">
          <cell r="A16187" t="str">
            <v/>
          </cell>
        </row>
        <row r="16188">
          <cell r="A16188" t="str">
            <v/>
          </cell>
        </row>
        <row r="16189">
          <cell r="A16189" t="str">
            <v/>
          </cell>
        </row>
        <row r="16190">
          <cell r="A16190" t="str">
            <v/>
          </cell>
        </row>
        <row r="16191">
          <cell r="A16191" t="str">
            <v/>
          </cell>
        </row>
        <row r="16192">
          <cell r="A16192" t="str">
            <v/>
          </cell>
        </row>
        <row r="16193">
          <cell r="A16193" t="str">
            <v/>
          </cell>
        </row>
        <row r="16194">
          <cell r="A16194" t="str">
            <v/>
          </cell>
        </row>
        <row r="16195">
          <cell r="A16195" t="str">
            <v/>
          </cell>
        </row>
        <row r="16196">
          <cell r="A16196" t="str">
            <v/>
          </cell>
        </row>
        <row r="16197">
          <cell r="A16197" t="str">
            <v/>
          </cell>
        </row>
        <row r="16198">
          <cell r="A16198" t="str">
            <v/>
          </cell>
        </row>
        <row r="16199">
          <cell r="A16199" t="str">
            <v/>
          </cell>
        </row>
        <row r="16200">
          <cell r="A16200" t="str">
            <v/>
          </cell>
        </row>
        <row r="16201">
          <cell r="A16201" t="str">
            <v/>
          </cell>
        </row>
        <row r="16202">
          <cell r="A16202" t="str">
            <v/>
          </cell>
        </row>
        <row r="16203">
          <cell r="A16203" t="str">
            <v/>
          </cell>
        </row>
        <row r="16204">
          <cell r="A16204" t="str">
            <v/>
          </cell>
        </row>
        <row r="16205">
          <cell r="A16205" t="str">
            <v/>
          </cell>
        </row>
        <row r="16206">
          <cell r="A16206" t="str">
            <v/>
          </cell>
        </row>
        <row r="16207">
          <cell r="A16207" t="str">
            <v/>
          </cell>
        </row>
        <row r="16208">
          <cell r="A16208" t="str">
            <v/>
          </cell>
        </row>
        <row r="16209">
          <cell r="A16209" t="str">
            <v/>
          </cell>
        </row>
        <row r="16210">
          <cell r="A16210" t="str">
            <v/>
          </cell>
        </row>
        <row r="16211">
          <cell r="A16211" t="str">
            <v/>
          </cell>
        </row>
        <row r="16212">
          <cell r="A16212" t="str">
            <v/>
          </cell>
        </row>
        <row r="16213">
          <cell r="A16213" t="str">
            <v/>
          </cell>
        </row>
        <row r="16214">
          <cell r="A16214" t="str">
            <v/>
          </cell>
        </row>
        <row r="16215">
          <cell r="A16215" t="str">
            <v/>
          </cell>
        </row>
        <row r="16216">
          <cell r="A16216" t="str">
            <v/>
          </cell>
        </row>
        <row r="16217">
          <cell r="A16217" t="str">
            <v/>
          </cell>
        </row>
        <row r="16218">
          <cell r="A16218" t="str">
            <v/>
          </cell>
        </row>
        <row r="16219">
          <cell r="A16219" t="str">
            <v/>
          </cell>
        </row>
        <row r="16220">
          <cell r="A16220" t="str">
            <v/>
          </cell>
        </row>
        <row r="16221">
          <cell r="A16221" t="str">
            <v/>
          </cell>
        </row>
        <row r="16222">
          <cell r="A16222" t="str">
            <v/>
          </cell>
        </row>
        <row r="16223">
          <cell r="A16223" t="str">
            <v/>
          </cell>
        </row>
        <row r="16224">
          <cell r="A16224" t="str">
            <v/>
          </cell>
        </row>
        <row r="16225">
          <cell r="A16225" t="str">
            <v/>
          </cell>
        </row>
        <row r="16226">
          <cell r="A16226" t="str">
            <v/>
          </cell>
        </row>
        <row r="16227">
          <cell r="A16227" t="str">
            <v/>
          </cell>
        </row>
        <row r="16228">
          <cell r="A16228" t="str">
            <v/>
          </cell>
        </row>
        <row r="16229">
          <cell r="A16229" t="str">
            <v/>
          </cell>
        </row>
        <row r="16230">
          <cell r="A16230" t="str">
            <v/>
          </cell>
        </row>
        <row r="16231">
          <cell r="A16231" t="str">
            <v/>
          </cell>
        </row>
        <row r="16232">
          <cell r="A16232" t="str">
            <v/>
          </cell>
        </row>
        <row r="16233">
          <cell r="A16233" t="str">
            <v/>
          </cell>
        </row>
        <row r="16234">
          <cell r="A16234" t="str">
            <v/>
          </cell>
        </row>
        <row r="16235">
          <cell r="A16235" t="str">
            <v/>
          </cell>
        </row>
        <row r="16236">
          <cell r="A16236" t="str">
            <v/>
          </cell>
        </row>
        <row r="16237">
          <cell r="A16237" t="str">
            <v/>
          </cell>
        </row>
        <row r="16238">
          <cell r="A16238" t="str">
            <v/>
          </cell>
        </row>
        <row r="16239">
          <cell r="A16239" t="str">
            <v/>
          </cell>
        </row>
        <row r="16240">
          <cell r="A16240" t="str">
            <v/>
          </cell>
        </row>
        <row r="16241">
          <cell r="A16241" t="str">
            <v/>
          </cell>
        </row>
        <row r="16242">
          <cell r="A16242" t="str">
            <v/>
          </cell>
        </row>
        <row r="16243">
          <cell r="A16243" t="str">
            <v/>
          </cell>
        </row>
        <row r="16244">
          <cell r="A16244" t="str">
            <v/>
          </cell>
        </row>
        <row r="16245">
          <cell r="A16245" t="str">
            <v/>
          </cell>
        </row>
        <row r="16246">
          <cell r="A16246" t="str">
            <v/>
          </cell>
        </row>
        <row r="16247">
          <cell r="A16247" t="str">
            <v/>
          </cell>
        </row>
        <row r="16248">
          <cell r="A16248" t="str">
            <v/>
          </cell>
        </row>
        <row r="16249">
          <cell r="A16249" t="str">
            <v/>
          </cell>
        </row>
        <row r="16250">
          <cell r="A16250" t="str">
            <v/>
          </cell>
        </row>
        <row r="16251">
          <cell r="A16251" t="str">
            <v/>
          </cell>
        </row>
        <row r="16252">
          <cell r="A16252" t="str">
            <v/>
          </cell>
        </row>
        <row r="16253">
          <cell r="A16253" t="str">
            <v/>
          </cell>
        </row>
        <row r="16254">
          <cell r="A16254" t="str">
            <v/>
          </cell>
        </row>
        <row r="16255">
          <cell r="A16255" t="str">
            <v/>
          </cell>
        </row>
        <row r="16256">
          <cell r="A16256" t="str">
            <v/>
          </cell>
        </row>
        <row r="16257">
          <cell r="A16257" t="str">
            <v/>
          </cell>
        </row>
        <row r="16258">
          <cell r="A16258" t="str">
            <v/>
          </cell>
        </row>
        <row r="16259">
          <cell r="A16259" t="str">
            <v/>
          </cell>
        </row>
        <row r="16260">
          <cell r="A16260" t="str">
            <v/>
          </cell>
        </row>
        <row r="16261">
          <cell r="A16261" t="str">
            <v/>
          </cell>
        </row>
        <row r="16262">
          <cell r="A16262" t="str">
            <v/>
          </cell>
        </row>
        <row r="16263">
          <cell r="A16263" t="str">
            <v/>
          </cell>
        </row>
        <row r="16264">
          <cell r="A16264" t="str">
            <v/>
          </cell>
        </row>
        <row r="16265">
          <cell r="A16265" t="str">
            <v/>
          </cell>
        </row>
        <row r="16266">
          <cell r="A16266" t="str">
            <v/>
          </cell>
        </row>
        <row r="16267">
          <cell r="A16267" t="str">
            <v/>
          </cell>
        </row>
        <row r="16268">
          <cell r="A16268" t="str">
            <v/>
          </cell>
        </row>
        <row r="16269">
          <cell r="A16269" t="str">
            <v/>
          </cell>
        </row>
        <row r="16270">
          <cell r="A16270" t="str">
            <v/>
          </cell>
        </row>
        <row r="16271">
          <cell r="A16271" t="str">
            <v/>
          </cell>
        </row>
        <row r="16272">
          <cell r="A16272" t="str">
            <v/>
          </cell>
        </row>
        <row r="16273">
          <cell r="A16273" t="str">
            <v/>
          </cell>
        </row>
        <row r="16274">
          <cell r="A16274" t="str">
            <v/>
          </cell>
        </row>
        <row r="16275">
          <cell r="A16275" t="str">
            <v/>
          </cell>
        </row>
        <row r="16276">
          <cell r="A16276" t="str">
            <v/>
          </cell>
        </row>
        <row r="16277">
          <cell r="A16277" t="str">
            <v/>
          </cell>
        </row>
        <row r="16278">
          <cell r="A16278" t="str">
            <v/>
          </cell>
        </row>
        <row r="16279">
          <cell r="A16279" t="str">
            <v/>
          </cell>
        </row>
        <row r="16280">
          <cell r="A16280" t="str">
            <v/>
          </cell>
        </row>
        <row r="16281">
          <cell r="A16281" t="str">
            <v/>
          </cell>
        </row>
        <row r="16282">
          <cell r="A16282" t="str">
            <v/>
          </cell>
        </row>
        <row r="16283">
          <cell r="A16283" t="str">
            <v/>
          </cell>
        </row>
        <row r="16284">
          <cell r="A16284" t="str">
            <v/>
          </cell>
        </row>
        <row r="16285">
          <cell r="A16285" t="str">
            <v/>
          </cell>
        </row>
        <row r="16286">
          <cell r="A16286" t="str">
            <v/>
          </cell>
        </row>
        <row r="16287">
          <cell r="A16287" t="str">
            <v/>
          </cell>
        </row>
        <row r="16288">
          <cell r="A16288" t="str">
            <v/>
          </cell>
        </row>
        <row r="16289">
          <cell r="A16289" t="str">
            <v/>
          </cell>
        </row>
        <row r="16290">
          <cell r="A16290" t="str">
            <v/>
          </cell>
        </row>
        <row r="16291">
          <cell r="A16291" t="str">
            <v/>
          </cell>
        </row>
        <row r="16292">
          <cell r="A16292" t="str">
            <v/>
          </cell>
        </row>
        <row r="16293">
          <cell r="A16293" t="str">
            <v/>
          </cell>
        </row>
        <row r="16294">
          <cell r="A16294" t="str">
            <v/>
          </cell>
        </row>
        <row r="16295">
          <cell r="A16295" t="str">
            <v/>
          </cell>
        </row>
        <row r="16296">
          <cell r="A16296" t="str">
            <v/>
          </cell>
        </row>
        <row r="16297">
          <cell r="A16297" t="str">
            <v/>
          </cell>
        </row>
        <row r="16298">
          <cell r="A16298" t="str">
            <v/>
          </cell>
        </row>
        <row r="16299">
          <cell r="A16299" t="str">
            <v/>
          </cell>
        </row>
        <row r="16300">
          <cell r="A16300" t="str">
            <v/>
          </cell>
        </row>
        <row r="16301">
          <cell r="A16301" t="str">
            <v/>
          </cell>
        </row>
        <row r="16302">
          <cell r="A16302" t="str">
            <v/>
          </cell>
        </row>
        <row r="16303">
          <cell r="A16303" t="str">
            <v/>
          </cell>
        </row>
        <row r="16304">
          <cell r="A16304" t="str">
            <v/>
          </cell>
        </row>
        <row r="16305">
          <cell r="A16305" t="str">
            <v/>
          </cell>
        </row>
        <row r="16306">
          <cell r="A16306" t="str">
            <v/>
          </cell>
        </row>
        <row r="16307">
          <cell r="A16307" t="str">
            <v/>
          </cell>
        </row>
        <row r="16308">
          <cell r="A16308" t="str">
            <v/>
          </cell>
        </row>
        <row r="16309">
          <cell r="A16309" t="str">
            <v/>
          </cell>
        </row>
        <row r="16310">
          <cell r="A16310" t="str">
            <v/>
          </cell>
        </row>
        <row r="16311">
          <cell r="A16311" t="str">
            <v/>
          </cell>
        </row>
        <row r="16312">
          <cell r="A16312" t="str">
            <v/>
          </cell>
        </row>
        <row r="16313">
          <cell r="A16313" t="str">
            <v/>
          </cell>
        </row>
        <row r="16314">
          <cell r="A16314" t="str">
            <v/>
          </cell>
        </row>
        <row r="16315">
          <cell r="A16315" t="str">
            <v/>
          </cell>
        </row>
        <row r="16316">
          <cell r="A16316" t="str">
            <v/>
          </cell>
        </row>
        <row r="16317">
          <cell r="A16317" t="str">
            <v/>
          </cell>
        </row>
        <row r="16318">
          <cell r="A16318" t="str">
            <v/>
          </cell>
        </row>
        <row r="16319">
          <cell r="A16319" t="str">
            <v/>
          </cell>
        </row>
        <row r="16320">
          <cell r="A16320" t="str">
            <v/>
          </cell>
        </row>
        <row r="16321">
          <cell r="A16321" t="str">
            <v/>
          </cell>
        </row>
        <row r="16322">
          <cell r="A16322" t="str">
            <v/>
          </cell>
        </row>
        <row r="16323">
          <cell r="A16323" t="str">
            <v/>
          </cell>
        </row>
        <row r="16324">
          <cell r="A16324" t="str">
            <v/>
          </cell>
        </row>
        <row r="16325">
          <cell r="A16325" t="str">
            <v/>
          </cell>
        </row>
        <row r="16326">
          <cell r="A16326" t="str">
            <v/>
          </cell>
        </row>
        <row r="16327">
          <cell r="A16327" t="str">
            <v/>
          </cell>
        </row>
        <row r="16328">
          <cell r="A16328" t="str">
            <v/>
          </cell>
        </row>
        <row r="16329">
          <cell r="A16329" t="str">
            <v/>
          </cell>
        </row>
        <row r="16330">
          <cell r="A16330" t="str">
            <v/>
          </cell>
        </row>
        <row r="16331">
          <cell r="A16331" t="str">
            <v/>
          </cell>
        </row>
        <row r="16332">
          <cell r="A16332" t="str">
            <v/>
          </cell>
        </row>
        <row r="16333">
          <cell r="A16333" t="str">
            <v/>
          </cell>
        </row>
        <row r="16334">
          <cell r="A16334" t="str">
            <v/>
          </cell>
        </row>
        <row r="16335">
          <cell r="A16335" t="str">
            <v/>
          </cell>
        </row>
        <row r="16336">
          <cell r="A16336" t="str">
            <v/>
          </cell>
        </row>
        <row r="16337">
          <cell r="A16337" t="str">
            <v/>
          </cell>
        </row>
        <row r="16338">
          <cell r="A16338" t="str">
            <v/>
          </cell>
        </row>
        <row r="16339">
          <cell r="A16339" t="str">
            <v/>
          </cell>
        </row>
        <row r="16340">
          <cell r="A16340" t="str">
            <v/>
          </cell>
        </row>
        <row r="16341">
          <cell r="A16341" t="str">
            <v/>
          </cell>
        </row>
        <row r="16342">
          <cell r="A16342" t="str">
            <v/>
          </cell>
        </row>
        <row r="16343">
          <cell r="A16343" t="str">
            <v/>
          </cell>
        </row>
        <row r="16344">
          <cell r="A16344" t="str">
            <v/>
          </cell>
        </row>
        <row r="16345">
          <cell r="A16345" t="str">
            <v/>
          </cell>
        </row>
        <row r="16346">
          <cell r="A16346" t="str">
            <v/>
          </cell>
        </row>
        <row r="16347">
          <cell r="A16347" t="str">
            <v/>
          </cell>
        </row>
        <row r="16348">
          <cell r="A16348" t="str">
            <v/>
          </cell>
        </row>
        <row r="16349">
          <cell r="A16349" t="str">
            <v/>
          </cell>
        </row>
        <row r="16350">
          <cell r="A16350" t="str">
            <v/>
          </cell>
        </row>
        <row r="16351">
          <cell r="A16351" t="str">
            <v/>
          </cell>
        </row>
        <row r="16352">
          <cell r="A16352" t="str">
            <v/>
          </cell>
        </row>
        <row r="16353">
          <cell r="A16353" t="str">
            <v/>
          </cell>
        </row>
        <row r="16354">
          <cell r="A16354" t="str">
            <v/>
          </cell>
        </row>
        <row r="16355">
          <cell r="A16355" t="str">
            <v/>
          </cell>
        </row>
        <row r="16356">
          <cell r="A16356" t="str">
            <v/>
          </cell>
        </row>
        <row r="16357">
          <cell r="A16357" t="str">
            <v/>
          </cell>
        </row>
        <row r="16358">
          <cell r="A16358" t="str">
            <v/>
          </cell>
        </row>
        <row r="16359">
          <cell r="A16359" t="str">
            <v/>
          </cell>
        </row>
        <row r="16360">
          <cell r="A16360" t="str">
            <v/>
          </cell>
        </row>
        <row r="16361">
          <cell r="A16361" t="str">
            <v/>
          </cell>
        </row>
        <row r="16362">
          <cell r="A16362" t="str">
            <v/>
          </cell>
        </row>
        <row r="16363">
          <cell r="A16363" t="str">
            <v/>
          </cell>
        </row>
        <row r="16364">
          <cell r="A16364" t="str">
            <v/>
          </cell>
        </row>
        <row r="16365">
          <cell r="A16365" t="str">
            <v/>
          </cell>
        </row>
        <row r="16366">
          <cell r="A16366" t="str">
            <v/>
          </cell>
        </row>
        <row r="16367">
          <cell r="A16367" t="str">
            <v/>
          </cell>
        </row>
        <row r="16368">
          <cell r="A16368" t="str">
            <v/>
          </cell>
        </row>
        <row r="16369">
          <cell r="A16369" t="str">
            <v/>
          </cell>
        </row>
        <row r="16370">
          <cell r="A16370" t="str">
            <v/>
          </cell>
        </row>
        <row r="16371">
          <cell r="A16371" t="str">
            <v/>
          </cell>
        </row>
        <row r="16372">
          <cell r="A16372" t="str">
            <v/>
          </cell>
        </row>
        <row r="16373">
          <cell r="A16373" t="str">
            <v/>
          </cell>
        </row>
        <row r="16374">
          <cell r="A16374" t="str">
            <v/>
          </cell>
        </row>
        <row r="16375">
          <cell r="A16375" t="str">
            <v/>
          </cell>
        </row>
        <row r="16376">
          <cell r="A16376" t="str">
            <v/>
          </cell>
        </row>
        <row r="16377">
          <cell r="A16377" t="str">
            <v/>
          </cell>
        </row>
        <row r="16378">
          <cell r="A16378" t="str">
            <v/>
          </cell>
        </row>
        <row r="16379">
          <cell r="A16379" t="str">
            <v/>
          </cell>
        </row>
        <row r="16380">
          <cell r="A16380" t="str">
            <v/>
          </cell>
        </row>
        <row r="16381">
          <cell r="A16381" t="str">
            <v/>
          </cell>
        </row>
        <row r="16382">
          <cell r="A16382" t="str">
            <v/>
          </cell>
        </row>
        <row r="16383">
          <cell r="A16383" t="str">
            <v/>
          </cell>
        </row>
        <row r="16384">
          <cell r="A16384" t="str">
            <v/>
          </cell>
        </row>
        <row r="16385">
          <cell r="A16385" t="str">
            <v/>
          </cell>
        </row>
        <row r="16386">
          <cell r="A16386" t="str">
            <v/>
          </cell>
        </row>
        <row r="16387">
          <cell r="A16387" t="str">
            <v/>
          </cell>
        </row>
        <row r="16388">
          <cell r="A16388" t="str">
            <v/>
          </cell>
        </row>
        <row r="16389">
          <cell r="A16389" t="str">
            <v/>
          </cell>
        </row>
        <row r="16390">
          <cell r="A16390" t="str">
            <v/>
          </cell>
        </row>
        <row r="16391">
          <cell r="A16391" t="str">
            <v/>
          </cell>
        </row>
        <row r="16392">
          <cell r="A16392" t="str">
            <v/>
          </cell>
        </row>
        <row r="16393">
          <cell r="A16393" t="str">
            <v/>
          </cell>
        </row>
        <row r="16394">
          <cell r="A16394" t="str">
            <v/>
          </cell>
        </row>
        <row r="16395">
          <cell r="A16395" t="str">
            <v/>
          </cell>
        </row>
        <row r="16396">
          <cell r="A16396" t="str">
            <v/>
          </cell>
        </row>
        <row r="16397">
          <cell r="A16397" t="str">
            <v/>
          </cell>
        </row>
        <row r="16398">
          <cell r="A16398" t="str">
            <v/>
          </cell>
        </row>
        <row r="16399">
          <cell r="A16399" t="str">
            <v/>
          </cell>
        </row>
        <row r="16400">
          <cell r="A16400" t="str">
            <v/>
          </cell>
        </row>
        <row r="16401">
          <cell r="A16401" t="str">
            <v/>
          </cell>
        </row>
        <row r="16402">
          <cell r="A16402" t="str">
            <v/>
          </cell>
        </row>
        <row r="16403">
          <cell r="A16403" t="str">
            <v/>
          </cell>
        </row>
        <row r="16404">
          <cell r="A16404" t="str">
            <v/>
          </cell>
        </row>
        <row r="16405">
          <cell r="A16405" t="str">
            <v/>
          </cell>
        </row>
        <row r="16406">
          <cell r="A16406" t="str">
            <v/>
          </cell>
        </row>
        <row r="16407">
          <cell r="A16407" t="str">
            <v/>
          </cell>
        </row>
        <row r="16408">
          <cell r="A16408" t="str">
            <v/>
          </cell>
        </row>
        <row r="16409">
          <cell r="A16409" t="str">
            <v/>
          </cell>
        </row>
        <row r="16410">
          <cell r="A16410" t="str">
            <v/>
          </cell>
        </row>
        <row r="16411">
          <cell r="A16411" t="str">
            <v/>
          </cell>
        </row>
        <row r="16412">
          <cell r="A16412" t="str">
            <v/>
          </cell>
        </row>
        <row r="16413">
          <cell r="A16413" t="str">
            <v/>
          </cell>
        </row>
        <row r="16414">
          <cell r="A16414" t="str">
            <v/>
          </cell>
        </row>
        <row r="16415">
          <cell r="A16415" t="str">
            <v/>
          </cell>
        </row>
        <row r="16416">
          <cell r="A16416" t="str">
            <v/>
          </cell>
        </row>
        <row r="16417">
          <cell r="A16417" t="str">
            <v/>
          </cell>
        </row>
        <row r="16418">
          <cell r="A16418" t="str">
            <v/>
          </cell>
        </row>
        <row r="16419">
          <cell r="A16419" t="str">
            <v/>
          </cell>
        </row>
        <row r="16420">
          <cell r="A16420" t="str">
            <v/>
          </cell>
        </row>
        <row r="16421">
          <cell r="A16421" t="str">
            <v/>
          </cell>
        </row>
        <row r="16422">
          <cell r="A16422" t="str">
            <v/>
          </cell>
        </row>
        <row r="16423">
          <cell r="A16423" t="str">
            <v/>
          </cell>
        </row>
        <row r="16424">
          <cell r="A16424" t="str">
            <v/>
          </cell>
        </row>
        <row r="16425">
          <cell r="A16425" t="str">
            <v/>
          </cell>
        </row>
        <row r="16426">
          <cell r="A16426" t="str">
            <v/>
          </cell>
        </row>
        <row r="16427">
          <cell r="A16427" t="str">
            <v/>
          </cell>
        </row>
        <row r="16428">
          <cell r="A16428" t="str">
            <v/>
          </cell>
        </row>
        <row r="16429">
          <cell r="A16429" t="str">
            <v/>
          </cell>
        </row>
        <row r="16430">
          <cell r="A16430" t="str">
            <v/>
          </cell>
        </row>
        <row r="16431">
          <cell r="A16431" t="str">
            <v/>
          </cell>
        </row>
        <row r="16432">
          <cell r="A16432" t="str">
            <v/>
          </cell>
        </row>
        <row r="16433">
          <cell r="A16433" t="str">
            <v/>
          </cell>
        </row>
        <row r="16434">
          <cell r="A16434" t="str">
            <v/>
          </cell>
        </row>
        <row r="16435">
          <cell r="A16435" t="str">
            <v/>
          </cell>
        </row>
        <row r="16436">
          <cell r="A16436" t="str">
            <v/>
          </cell>
        </row>
        <row r="16437">
          <cell r="A16437" t="str">
            <v/>
          </cell>
        </row>
        <row r="16438">
          <cell r="A16438" t="str">
            <v/>
          </cell>
        </row>
        <row r="16439">
          <cell r="A16439" t="str">
            <v/>
          </cell>
        </row>
        <row r="16440">
          <cell r="A16440" t="str">
            <v/>
          </cell>
        </row>
        <row r="16441">
          <cell r="A16441" t="str">
            <v/>
          </cell>
        </row>
        <row r="16442">
          <cell r="A16442" t="str">
            <v/>
          </cell>
        </row>
        <row r="16443">
          <cell r="A16443" t="str">
            <v/>
          </cell>
        </row>
        <row r="16444">
          <cell r="A16444" t="str">
            <v/>
          </cell>
        </row>
        <row r="16445">
          <cell r="A16445" t="str">
            <v/>
          </cell>
        </row>
        <row r="16446">
          <cell r="A16446" t="str">
            <v/>
          </cell>
        </row>
        <row r="16447">
          <cell r="A16447" t="str">
            <v/>
          </cell>
        </row>
        <row r="16448">
          <cell r="A16448" t="str">
            <v/>
          </cell>
        </row>
        <row r="16449">
          <cell r="A16449" t="str">
            <v/>
          </cell>
        </row>
        <row r="16450">
          <cell r="A16450" t="str">
            <v/>
          </cell>
        </row>
        <row r="16451">
          <cell r="A16451" t="str">
            <v/>
          </cell>
        </row>
        <row r="16452">
          <cell r="A16452" t="str">
            <v/>
          </cell>
        </row>
        <row r="16453">
          <cell r="A16453" t="str">
            <v/>
          </cell>
        </row>
        <row r="16454">
          <cell r="A16454" t="str">
            <v/>
          </cell>
        </row>
        <row r="16455">
          <cell r="A16455" t="str">
            <v/>
          </cell>
        </row>
        <row r="16456">
          <cell r="A16456" t="str">
            <v/>
          </cell>
        </row>
        <row r="16457">
          <cell r="A16457" t="str">
            <v/>
          </cell>
        </row>
        <row r="16458">
          <cell r="A16458" t="str">
            <v/>
          </cell>
        </row>
        <row r="16459">
          <cell r="A16459" t="str">
            <v/>
          </cell>
        </row>
        <row r="16460">
          <cell r="A16460" t="str">
            <v/>
          </cell>
        </row>
        <row r="16461">
          <cell r="A16461" t="str">
            <v/>
          </cell>
        </row>
        <row r="16462">
          <cell r="A16462" t="str">
            <v/>
          </cell>
        </row>
        <row r="16463">
          <cell r="A16463" t="str">
            <v/>
          </cell>
        </row>
        <row r="16464">
          <cell r="A16464" t="str">
            <v/>
          </cell>
        </row>
        <row r="16465">
          <cell r="A16465" t="str">
            <v/>
          </cell>
        </row>
        <row r="16466">
          <cell r="A16466" t="str">
            <v/>
          </cell>
        </row>
        <row r="16467">
          <cell r="A16467" t="str">
            <v/>
          </cell>
        </row>
        <row r="16468">
          <cell r="A16468" t="str">
            <v/>
          </cell>
        </row>
        <row r="16469">
          <cell r="A16469" t="str">
            <v/>
          </cell>
        </row>
        <row r="16470">
          <cell r="A16470" t="str">
            <v/>
          </cell>
        </row>
        <row r="16471">
          <cell r="A16471" t="str">
            <v/>
          </cell>
        </row>
        <row r="16472">
          <cell r="A16472" t="str">
            <v/>
          </cell>
        </row>
        <row r="16473">
          <cell r="A16473" t="str">
            <v/>
          </cell>
        </row>
        <row r="16474">
          <cell r="A16474" t="str">
            <v/>
          </cell>
        </row>
        <row r="16475">
          <cell r="A16475" t="str">
            <v/>
          </cell>
        </row>
        <row r="16476">
          <cell r="A16476" t="str">
            <v/>
          </cell>
        </row>
        <row r="16477">
          <cell r="A16477" t="str">
            <v/>
          </cell>
        </row>
        <row r="16478">
          <cell r="A16478" t="str">
            <v/>
          </cell>
        </row>
        <row r="16479">
          <cell r="A16479" t="str">
            <v/>
          </cell>
        </row>
        <row r="16480">
          <cell r="A16480" t="str">
            <v/>
          </cell>
        </row>
        <row r="16481">
          <cell r="A16481" t="str">
            <v/>
          </cell>
        </row>
        <row r="16482">
          <cell r="A16482" t="str">
            <v/>
          </cell>
        </row>
        <row r="16483">
          <cell r="A16483" t="str">
            <v/>
          </cell>
        </row>
        <row r="16484">
          <cell r="A16484" t="str">
            <v/>
          </cell>
        </row>
        <row r="16485">
          <cell r="A16485" t="str">
            <v/>
          </cell>
        </row>
        <row r="16486">
          <cell r="A16486" t="str">
            <v/>
          </cell>
        </row>
        <row r="16487">
          <cell r="A16487" t="str">
            <v/>
          </cell>
        </row>
        <row r="16488">
          <cell r="A16488" t="str">
            <v/>
          </cell>
        </row>
        <row r="16489">
          <cell r="A16489" t="str">
            <v/>
          </cell>
        </row>
        <row r="16490">
          <cell r="A16490" t="str">
            <v/>
          </cell>
        </row>
        <row r="16491">
          <cell r="A16491" t="str">
            <v/>
          </cell>
        </row>
        <row r="16492">
          <cell r="A16492" t="str">
            <v/>
          </cell>
        </row>
        <row r="16493">
          <cell r="A16493" t="str">
            <v/>
          </cell>
        </row>
        <row r="16494">
          <cell r="A16494" t="str">
            <v/>
          </cell>
        </row>
        <row r="16495">
          <cell r="A16495" t="str">
            <v/>
          </cell>
        </row>
        <row r="16496">
          <cell r="A16496" t="str">
            <v/>
          </cell>
        </row>
        <row r="16497">
          <cell r="A16497" t="str">
            <v/>
          </cell>
        </row>
        <row r="16498">
          <cell r="A16498" t="str">
            <v/>
          </cell>
        </row>
        <row r="16499">
          <cell r="A16499" t="str">
            <v/>
          </cell>
        </row>
        <row r="16500">
          <cell r="A16500" t="str">
            <v/>
          </cell>
        </row>
        <row r="16501">
          <cell r="A16501" t="str">
            <v/>
          </cell>
        </row>
        <row r="16502">
          <cell r="A16502" t="str">
            <v/>
          </cell>
        </row>
        <row r="16503">
          <cell r="A16503" t="str">
            <v/>
          </cell>
        </row>
        <row r="16504">
          <cell r="A16504" t="str">
            <v/>
          </cell>
        </row>
        <row r="16505">
          <cell r="A16505" t="str">
            <v/>
          </cell>
        </row>
        <row r="16506">
          <cell r="A16506" t="str">
            <v/>
          </cell>
        </row>
        <row r="16507">
          <cell r="A16507" t="str">
            <v/>
          </cell>
        </row>
        <row r="16508">
          <cell r="A16508" t="str">
            <v/>
          </cell>
        </row>
        <row r="16509">
          <cell r="A16509" t="str">
            <v/>
          </cell>
        </row>
        <row r="16510">
          <cell r="A16510" t="str">
            <v/>
          </cell>
        </row>
        <row r="16511">
          <cell r="A16511" t="str">
            <v/>
          </cell>
        </row>
        <row r="16512">
          <cell r="A16512" t="str">
            <v/>
          </cell>
        </row>
        <row r="16513">
          <cell r="A16513" t="str">
            <v/>
          </cell>
        </row>
        <row r="16514">
          <cell r="A16514" t="str">
            <v/>
          </cell>
        </row>
        <row r="16515">
          <cell r="A16515" t="str">
            <v/>
          </cell>
        </row>
        <row r="16516">
          <cell r="A16516" t="str">
            <v/>
          </cell>
        </row>
        <row r="16517">
          <cell r="A16517" t="str">
            <v/>
          </cell>
        </row>
        <row r="16518">
          <cell r="A16518" t="str">
            <v/>
          </cell>
        </row>
        <row r="16519">
          <cell r="A16519" t="str">
            <v/>
          </cell>
        </row>
        <row r="16520">
          <cell r="A16520" t="str">
            <v/>
          </cell>
        </row>
        <row r="16521">
          <cell r="A16521" t="str">
            <v/>
          </cell>
        </row>
        <row r="16522">
          <cell r="A16522" t="str">
            <v/>
          </cell>
        </row>
        <row r="16523">
          <cell r="A16523" t="str">
            <v/>
          </cell>
        </row>
        <row r="16524">
          <cell r="A16524" t="str">
            <v/>
          </cell>
        </row>
        <row r="16525">
          <cell r="A16525" t="str">
            <v/>
          </cell>
        </row>
        <row r="16526">
          <cell r="A16526" t="str">
            <v/>
          </cell>
        </row>
        <row r="16527">
          <cell r="A16527" t="str">
            <v/>
          </cell>
        </row>
        <row r="16528">
          <cell r="A16528" t="str">
            <v/>
          </cell>
        </row>
        <row r="16529">
          <cell r="A16529" t="str">
            <v/>
          </cell>
        </row>
        <row r="16530">
          <cell r="A16530" t="str">
            <v/>
          </cell>
        </row>
        <row r="16531">
          <cell r="A16531" t="str">
            <v/>
          </cell>
        </row>
        <row r="16532">
          <cell r="A16532" t="str">
            <v/>
          </cell>
        </row>
        <row r="16533">
          <cell r="A16533" t="str">
            <v/>
          </cell>
        </row>
        <row r="16534">
          <cell r="A16534" t="str">
            <v/>
          </cell>
        </row>
        <row r="16535">
          <cell r="A16535" t="str">
            <v/>
          </cell>
        </row>
        <row r="16536">
          <cell r="A16536" t="str">
            <v/>
          </cell>
        </row>
        <row r="16537">
          <cell r="A16537" t="str">
            <v/>
          </cell>
        </row>
        <row r="16538">
          <cell r="A16538" t="str">
            <v/>
          </cell>
        </row>
        <row r="16539">
          <cell r="A16539" t="str">
            <v/>
          </cell>
        </row>
        <row r="16540">
          <cell r="A16540" t="str">
            <v/>
          </cell>
        </row>
        <row r="16541">
          <cell r="A16541" t="str">
            <v/>
          </cell>
        </row>
        <row r="16542">
          <cell r="A16542" t="str">
            <v/>
          </cell>
        </row>
        <row r="16543">
          <cell r="A16543" t="str">
            <v/>
          </cell>
        </row>
        <row r="16544">
          <cell r="A16544" t="str">
            <v/>
          </cell>
        </row>
        <row r="16545">
          <cell r="A16545" t="str">
            <v/>
          </cell>
        </row>
        <row r="16546">
          <cell r="A16546" t="str">
            <v/>
          </cell>
        </row>
        <row r="16547">
          <cell r="A16547" t="str">
            <v/>
          </cell>
        </row>
        <row r="16548">
          <cell r="A16548" t="str">
            <v/>
          </cell>
        </row>
        <row r="16549">
          <cell r="A16549" t="str">
            <v/>
          </cell>
        </row>
        <row r="16550">
          <cell r="A16550" t="str">
            <v/>
          </cell>
        </row>
        <row r="16551">
          <cell r="A16551" t="str">
            <v/>
          </cell>
        </row>
        <row r="16552">
          <cell r="A16552" t="str">
            <v/>
          </cell>
        </row>
        <row r="16553">
          <cell r="A16553" t="str">
            <v/>
          </cell>
        </row>
        <row r="16554">
          <cell r="A16554" t="str">
            <v/>
          </cell>
        </row>
        <row r="16555">
          <cell r="A16555" t="str">
            <v/>
          </cell>
        </row>
        <row r="16556">
          <cell r="A16556" t="str">
            <v/>
          </cell>
        </row>
        <row r="16557">
          <cell r="A16557" t="str">
            <v/>
          </cell>
        </row>
        <row r="16558">
          <cell r="A16558" t="str">
            <v/>
          </cell>
        </row>
        <row r="16559">
          <cell r="A16559" t="str">
            <v/>
          </cell>
        </row>
        <row r="16560">
          <cell r="A16560" t="str">
            <v/>
          </cell>
        </row>
        <row r="16561">
          <cell r="A16561" t="str">
            <v/>
          </cell>
        </row>
        <row r="16562">
          <cell r="A16562" t="str">
            <v/>
          </cell>
        </row>
        <row r="16563">
          <cell r="A16563" t="str">
            <v/>
          </cell>
        </row>
        <row r="16564">
          <cell r="A16564" t="str">
            <v/>
          </cell>
        </row>
        <row r="16565">
          <cell r="A16565" t="str">
            <v/>
          </cell>
        </row>
        <row r="16566">
          <cell r="A16566" t="str">
            <v/>
          </cell>
        </row>
        <row r="16567">
          <cell r="A16567" t="str">
            <v/>
          </cell>
        </row>
        <row r="16568">
          <cell r="A16568" t="str">
            <v/>
          </cell>
        </row>
        <row r="16569">
          <cell r="A16569" t="str">
            <v/>
          </cell>
        </row>
        <row r="16570">
          <cell r="A16570" t="str">
            <v/>
          </cell>
        </row>
        <row r="16571">
          <cell r="A16571" t="str">
            <v/>
          </cell>
        </row>
        <row r="16572">
          <cell r="A16572" t="str">
            <v/>
          </cell>
        </row>
        <row r="16573">
          <cell r="A16573" t="str">
            <v/>
          </cell>
        </row>
        <row r="16574">
          <cell r="A16574" t="str">
            <v/>
          </cell>
        </row>
        <row r="16575">
          <cell r="A16575" t="str">
            <v/>
          </cell>
        </row>
        <row r="16576">
          <cell r="A16576" t="str">
            <v/>
          </cell>
        </row>
        <row r="16577">
          <cell r="A16577" t="str">
            <v/>
          </cell>
        </row>
        <row r="16578">
          <cell r="A16578" t="str">
            <v/>
          </cell>
        </row>
        <row r="16579">
          <cell r="A16579" t="str">
            <v/>
          </cell>
        </row>
        <row r="16580">
          <cell r="A16580" t="str">
            <v/>
          </cell>
        </row>
        <row r="16581">
          <cell r="A16581" t="str">
            <v/>
          </cell>
        </row>
        <row r="16582">
          <cell r="A16582" t="str">
            <v/>
          </cell>
        </row>
        <row r="16583">
          <cell r="A16583" t="str">
            <v/>
          </cell>
        </row>
        <row r="16584">
          <cell r="A16584" t="str">
            <v/>
          </cell>
        </row>
        <row r="16585">
          <cell r="A16585" t="str">
            <v/>
          </cell>
        </row>
        <row r="16586">
          <cell r="A16586" t="str">
            <v/>
          </cell>
        </row>
        <row r="16587">
          <cell r="A16587" t="str">
            <v/>
          </cell>
        </row>
        <row r="16588">
          <cell r="A16588" t="str">
            <v/>
          </cell>
        </row>
        <row r="16589">
          <cell r="A16589" t="str">
            <v/>
          </cell>
        </row>
        <row r="16590">
          <cell r="A16590" t="str">
            <v/>
          </cell>
        </row>
        <row r="16591">
          <cell r="A16591" t="str">
            <v/>
          </cell>
        </row>
        <row r="16592">
          <cell r="A16592" t="str">
            <v/>
          </cell>
        </row>
        <row r="16593">
          <cell r="A16593" t="str">
            <v/>
          </cell>
        </row>
        <row r="16594">
          <cell r="A16594" t="str">
            <v/>
          </cell>
        </row>
        <row r="16595">
          <cell r="A16595" t="str">
            <v/>
          </cell>
        </row>
        <row r="16596">
          <cell r="A16596" t="str">
            <v/>
          </cell>
        </row>
        <row r="16597">
          <cell r="A16597" t="str">
            <v/>
          </cell>
        </row>
        <row r="16598">
          <cell r="A16598" t="str">
            <v/>
          </cell>
        </row>
        <row r="16599">
          <cell r="A16599" t="str">
            <v/>
          </cell>
        </row>
        <row r="16600">
          <cell r="A16600" t="str">
            <v/>
          </cell>
        </row>
        <row r="16601">
          <cell r="A16601" t="str">
            <v/>
          </cell>
        </row>
        <row r="16602">
          <cell r="A16602" t="str">
            <v/>
          </cell>
        </row>
        <row r="16603">
          <cell r="A16603" t="str">
            <v/>
          </cell>
        </row>
        <row r="16604">
          <cell r="A16604" t="str">
            <v/>
          </cell>
        </row>
        <row r="16605">
          <cell r="A16605" t="str">
            <v/>
          </cell>
        </row>
        <row r="16606">
          <cell r="A16606" t="str">
            <v/>
          </cell>
        </row>
        <row r="16607">
          <cell r="A16607" t="str">
            <v/>
          </cell>
        </row>
        <row r="16608">
          <cell r="A16608" t="str">
            <v/>
          </cell>
        </row>
        <row r="16609">
          <cell r="A16609" t="str">
            <v/>
          </cell>
        </row>
        <row r="16610">
          <cell r="A16610" t="str">
            <v/>
          </cell>
        </row>
        <row r="16611">
          <cell r="A16611" t="str">
            <v/>
          </cell>
        </row>
        <row r="16612">
          <cell r="A16612" t="str">
            <v/>
          </cell>
        </row>
        <row r="16613">
          <cell r="A16613" t="str">
            <v/>
          </cell>
        </row>
        <row r="16614">
          <cell r="A16614" t="str">
            <v/>
          </cell>
        </row>
        <row r="16615">
          <cell r="A16615" t="str">
            <v/>
          </cell>
        </row>
        <row r="16616">
          <cell r="A16616" t="str">
            <v/>
          </cell>
        </row>
        <row r="16617">
          <cell r="A16617" t="str">
            <v/>
          </cell>
        </row>
        <row r="16618">
          <cell r="A16618" t="str">
            <v/>
          </cell>
        </row>
        <row r="16619">
          <cell r="A16619" t="str">
            <v/>
          </cell>
        </row>
        <row r="16620">
          <cell r="A16620" t="str">
            <v/>
          </cell>
        </row>
        <row r="16621">
          <cell r="A16621" t="str">
            <v/>
          </cell>
        </row>
        <row r="16622">
          <cell r="A16622" t="str">
            <v/>
          </cell>
        </row>
        <row r="16623">
          <cell r="A16623" t="str">
            <v/>
          </cell>
        </row>
        <row r="16624">
          <cell r="A16624" t="str">
            <v/>
          </cell>
        </row>
        <row r="16625">
          <cell r="A16625" t="str">
            <v/>
          </cell>
        </row>
        <row r="16626">
          <cell r="A16626" t="str">
            <v/>
          </cell>
        </row>
        <row r="16627">
          <cell r="A16627" t="str">
            <v/>
          </cell>
        </row>
        <row r="16628">
          <cell r="A16628" t="str">
            <v/>
          </cell>
        </row>
        <row r="16629">
          <cell r="A16629" t="str">
            <v/>
          </cell>
        </row>
        <row r="16630">
          <cell r="A16630" t="str">
            <v/>
          </cell>
        </row>
        <row r="16631">
          <cell r="A16631" t="str">
            <v/>
          </cell>
        </row>
        <row r="16632">
          <cell r="A16632" t="str">
            <v/>
          </cell>
        </row>
        <row r="16633">
          <cell r="A16633" t="str">
            <v/>
          </cell>
        </row>
        <row r="16634">
          <cell r="A16634" t="str">
            <v/>
          </cell>
        </row>
        <row r="16635">
          <cell r="A16635" t="str">
            <v/>
          </cell>
        </row>
        <row r="16636">
          <cell r="A16636" t="str">
            <v/>
          </cell>
        </row>
        <row r="16637">
          <cell r="A16637" t="str">
            <v/>
          </cell>
        </row>
        <row r="16638">
          <cell r="A16638" t="str">
            <v/>
          </cell>
        </row>
        <row r="16639">
          <cell r="A16639" t="str">
            <v/>
          </cell>
        </row>
        <row r="16640">
          <cell r="A16640" t="str">
            <v/>
          </cell>
        </row>
        <row r="16641">
          <cell r="A16641" t="str">
            <v/>
          </cell>
        </row>
        <row r="16642">
          <cell r="A16642" t="str">
            <v/>
          </cell>
        </row>
        <row r="16643">
          <cell r="A16643" t="str">
            <v/>
          </cell>
        </row>
        <row r="16644">
          <cell r="A16644" t="str">
            <v/>
          </cell>
        </row>
        <row r="16645">
          <cell r="A16645" t="str">
            <v/>
          </cell>
        </row>
        <row r="16646">
          <cell r="A16646" t="str">
            <v/>
          </cell>
        </row>
        <row r="16647">
          <cell r="A16647" t="str">
            <v/>
          </cell>
        </row>
        <row r="16648">
          <cell r="A16648" t="str">
            <v/>
          </cell>
        </row>
        <row r="16649">
          <cell r="A16649" t="str">
            <v/>
          </cell>
        </row>
        <row r="16650">
          <cell r="A16650" t="str">
            <v/>
          </cell>
        </row>
        <row r="16651">
          <cell r="A16651" t="str">
            <v/>
          </cell>
        </row>
        <row r="16652">
          <cell r="A16652" t="str">
            <v/>
          </cell>
        </row>
        <row r="16653">
          <cell r="A16653" t="str">
            <v/>
          </cell>
        </row>
        <row r="16654">
          <cell r="A16654" t="str">
            <v/>
          </cell>
        </row>
        <row r="16655">
          <cell r="A16655" t="str">
            <v/>
          </cell>
        </row>
        <row r="16656">
          <cell r="A16656" t="str">
            <v/>
          </cell>
        </row>
        <row r="16657">
          <cell r="A16657" t="str">
            <v/>
          </cell>
        </row>
        <row r="16658">
          <cell r="A16658" t="str">
            <v/>
          </cell>
        </row>
        <row r="16659">
          <cell r="A16659" t="str">
            <v/>
          </cell>
        </row>
        <row r="16660">
          <cell r="A16660" t="str">
            <v/>
          </cell>
        </row>
        <row r="16661">
          <cell r="A16661" t="str">
            <v/>
          </cell>
        </row>
        <row r="16662">
          <cell r="A16662" t="str">
            <v/>
          </cell>
        </row>
        <row r="16663">
          <cell r="A16663" t="str">
            <v/>
          </cell>
        </row>
        <row r="16664">
          <cell r="A16664" t="str">
            <v/>
          </cell>
        </row>
        <row r="16665">
          <cell r="A16665" t="str">
            <v/>
          </cell>
        </row>
        <row r="16666">
          <cell r="A16666" t="str">
            <v/>
          </cell>
        </row>
        <row r="16667">
          <cell r="A16667" t="str">
            <v/>
          </cell>
        </row>
        <row r="16668">
          <cell r="A16668" t="str">
            <v/>
          </cell>
        </row>
        <row r="16669">
          <cell r="A16669" t="str">
            <v/>
          </cell>
        </row>
        <row r="16670">
          <cell r="A16670" t="str">
            <v/>
          </cell>
        </row>
        <row r="16671">
          <cell r="A16671" t="str">
            <v/>
          </cell>
        </row>
        <row r="16672">
          <cell r="A16672" t="str">
            <v/>
          </cell>
        </row>
        <row r="16673">
          <cell r="A16673" t="str">
            <v/>
          </cell>
        </row>
        <row r="16674">
          <cell r="A16674" t="str">
            <v/>
          </cell>
        </row>
        <row r="16675">
          <cell r="A16675" t="str">
            <v/>
          </cell>
        </row>
        <row r="16676">
          <cell r="A16676" t="str">
            <v/>
          </cell>
        </row>
        <row r="16677">
          <cell r="A16677" t="str">
            <v/>
          </cell>
        </row>
        <row r="16678">
          <cell r="A16678" t="str">
            <v/>
          </cell>
        </row>
        <row r="16679">
          <cell r="A16679" t="str">
            <v/>
          </cell>
        </row>
        <row r="16680">
          <cell r="A16680" t="str">
            <v/>
          </cell>
        </row>
        <row r="16681">
          <cell r="A16681" t="str">
            <v/>
          </cell>
        </row>
        <row r="16682">
          <cell r="A16682" t="str">
            <v/>
          </cell>
        </row>
        <row r="16683">
          <cell r="A16683" t="str">
            <v/>
          </cell>
        </row>
        <row r="16684">
          <cell r="A16684" t="str">
            <v/>
          </cell>
        </row>
        <row r="16685">
          <cell r="A16685" t="str">
            <v/>
          </cell>
        </row>
        <row r="16686">
          <cell r="A16686" t="str">
            <v/>
          </cell>
        </row>
        <row r="16687">
          <cell r="A16687" t="str">
            <v/>
          </cell>
        </row>
        <row r="16688">
          <cell r="A16688" t="str">
            <v/>
          </cell>
        </row>
        <row r="16689">
          <cell r="A16689" t="str">
            <v/>
          </cell>
        </row>
        <row r="16690">
          <cell r="A16690" t="str">
            <v/>
          </cell>
        </row>
        <row r="16691">
          <cell r="A16691" t="str">
            <v/>
          </cell>
        </row>
        <row r="16692">
          <cell r="A16692" t="str">
            <v/>
          </cell>
        </row>
        <row r="16693">
          <cell r="A16693" t="str">
            <v/>
          </cell>
        </row>
        <row r="16694">
          <cell r="A16694" t="str">
            <v/>
          </cell>
        </row>
        <row r="16695">
          <cell r="A16695" t="str">
            <v/>
          </cell>
        </row>
        <row r="16696">
          <cell r="A16696" t="str">
            <v/>
          </cell>
        </row>
        <row r="16697">
          <cell r="A16697" t="str">
            <v/>
          </cell>
        </row>
        <row r="16698">
          <cell r="A16698" t="str">
            <v/>
          </cell>
        </row>
        <row r="16699">
          <cell r="A16699" t="str">
            <v/>
          </cell>
        </row>
        <row r="16700">
          <cell r="A16700" t="str">
            <v/>
          </cell>
        </row>
        <row r="16701">
          <cell r="A16701" t="str">
            <v/>
          </cell>
        </row>
        <row r="16702">
          <cell r="A16702" t="str">
            <v/>
          </cell>
        </row>
        <row r="16703">
          <cell r="A16703" t="str">
            <v/>
          </cell>
        </row>
        <row r="16704">
          <cell r="A16704" t="str">
            <v/>
          </cell>
        </row>
        <row r="16705">
          <cell r="A16705" t="str">
            <v/>
          </cell>
        </row>
        <row r="16706">
          <cell r="A16706" t="str">
            <v/>
          </cell>
        </row>
        <row r="16707">
          <cell r="A16707" t="str">
            <v/>
          </cell>
        </row>
        <row r="16708">
          <cell r="A16708" t="str">
            <v/>
          </cell>
        </row>
        <row r="16709">
          <cell r="A16709" t="str">
            <v/>
          </cell>
        </row>
        <row r="16710">
          <cell r="A16710" t="str">
            <v/>
          </cell>
        </row>
        <row r="16711">
          <cell r="A16711" t="str">
            <v/>
          </cell>
        </row>
        <row r="16712">
          <cell r="A16712" t="str">
            <v/>
          </cell>
        </row>
        <row r="16713">
          <cell r="A16713" t="str">
            <v/>
          </cell>
        </row>
        <row r="16714">
          <cell r="A16714" t="str">
            <v/>
          </cell>
        </row>
        <row r="16715">
          <cell r="A16715" t="str">
            <v/>
          </cell>
        </row>
        <row r="16716">
          <cell r="A16716" t="str">
            <v/>
          </cell>
        </row>
        <row r="16717">
          <cell r="A16717" t="str">
            <v/>
          </cell>
        </row>
        <row r="16718">
          <cell r="A16718" t="str">
            <v/>
          </cell>
        </row>
        <row r="16719">
          <cell r="A16719" t="str">
            <v/>
          </cell>
        </row>
        <row r="16720">
          <cell r="A16720" t="str">
            <v/>
          </cell>
        </row>
        <row r="16721">
          <cell r="A16721" t="str">
            <v/>
          </cell>
        </row>
        <row r="16722">
          <cell r="A16722" t="str">
            <v/>
          </cell>
        </row>
        <row r="16723">
          <cell r="A16723" t="str">
            <v/>
          </cell>
        </row>
        <row r="16724">
          <cell r="A16724" t="str">
            <v/>
          </cell>
        </row>
        <row r="16725">
          <cell r="A16725" t="str">
            <v/>
          </cell>
        </row>
        <row r="16726">
          <cell r="A16726" t="str">
            <v/>
          </cell>
        </row>
        <row r="16727">
          <cell r="A16727" t="str">
            <v/>
          </cell>
        </row>
        <row r="16728">
          <cell r="A16728" t="str">
            <v/>
          </cell>
        </row>
        <row r="16729">
          <cell r="A16729" t="str">
            <v/>
          </cell>
        </row>
        <row r="16730">
          <cell r="A16730" t="str">
            <v/>
          </cell>
        </row>
        <row r="16731">
          <cell r="A16731" t="str">
            <v/>
          </cell>
        </row>
        <row r="16732">
          <cell r="A16732" t="str">
            <v/>
          </cell>
        </row>
        <row r="16733">
          <cell r="A16733" t="str">
            <v/>
          </cell>
        </row>
        <row r="16734">
          <cell r="A16734" t="str">
            <v/>
          </cell>
        </row>
        <row r="16735">
          <cell r="A16735" t="str">
            <v/>
          </cell>
        </row>
        <row r="16736">
          <cell r="A16736" t="str">
            <v/>
          </cell>
        </row>
        <row r="16737">
          <cell r="A16737" t="str">
            <v/>
          </cell>
        </row>
        <row r="16738">
          <cell r="A16738" t="str">
            <v/>
          </cell>
        </row>
        <row r="16739">
          <cell r="A16739" t="str">
            <v/>
          </cell>
        </row>
        <row r="16740">
          <cell r="A16740" t="str">
            <v/>
          </cell>
        </row>
        <row r="16741">
          <cell r="A16741" t="str">
            <v/>
          </cell>
        </row>
        <row r="16742">
          <cell r="A16742" t="str">
            <v/>
          </cell>
        </row>
        <row r="16743">
          <cell r="A16743" t="str">
            <v/>
          </cell>
        </row>
        <row r="16744">
          <cell r="A16744" t="str">
            <v/>
          </cell>
        </row>
        <row r="16745">
          <cell r="A16745" t="str">
            <v/>
          </cell>
        </row>
        <row r="16746">
          <cell r="A16746" t="str">
            <v/>
          </cell>
        </row>
        <row r="16747">
          <cell r="A16747" t="str">
            <v/>
          </cell>
        </row>
        <row r="16748">
          <cell r="A16748" t="str">
            <v/>
          </cell>
        </row>
        <row r="16749">
          <cell r="A16749" t="str">
            <v/>
          </cell>
        </row>
        <row r="16750">
          <cell r="A16750" t="str">
            <v/>
          </cell>
        </row>
        <row r="16751">
          <cell r="A16751" t="str">
            <v/>
          </cell>
        </row>
        <row r="16752">
          <cell r="A16752" t="str">
            <v/>
          </cell>
        </row>
        <row r="16753">
          <cell r="A16753" t="str">
            <v/>
          </cell>
        </row>
        <row r="16754">
          <cell r="A16754" t="str">
            <v/>
          </cell>
        </row>
        <row r="16755">
          <cell r="A16755" t="str">
            <v/>
          </cell>
        </row>
        <row r="16756">
          <cell r="A16756" t="str">
            <v/>
          </cell>
        </row>
        <row r="16757">
          <cell r="A16757" t="str">
            <v/>
          </cell>
        </row>
        <row r="16758">
          <cell r="A16758" t="str">
            <v/>
          </cell>
        </row>
        <row r="16759">
          <cell r="A16759" t="str">
            <v/>
          </cell>
        </row>
        <row r="16760">
          <cell r="A16760" t="str">
            <v/>
          </cell>
        </row>
        <row r="16761">
          <cell r="A16761" t="str">
            <v/>
          </cell>
        </row>
        <row r="16762">
          <cell r="A16762" t="str">
            <v/>
          </cell>
        </row>
        <row r="16763">
          <cell r="A16763" t="str">
            <v/>
          </cell>
        </row>
        <row r="16764">
          <cell r="A16764" t="str">
            <v/>
          </cell>
        </row>
        <row r="16765">
          <cell r="A16765" t="str">
            <v/>
          </cell>
        </row>
        <row r="16766">
          <cell r="A16766" t="str">
            <v/>
          </cell>
        </row>
        <row r="16767">
          <cell r="A16767" t="str">
            <v/>
          </cell>
        </row>
        <row r="16768">
          <cell r="A16768" t="str">
            <v/>
          </cell>
        </row>
        <row r="16769">
          <cell r="A16769" t="str">
            <v/>
          </cell>
        </row>
        <row r="16770">
          <cell r="A16770" t="str">
            <v/>
          </cell>
        </row>
        <row r="16771">
          <cell r="A16771" t="str">
            <v/>
          </cell>
        </row>
        <row r="16772">
          <cell r="A16772" t="str">
            <v/>
          </cell>
        </row>
        <row r="16773">
          <cell r="A16773" t="str">
            <v/>
          </cell>
        </row>
        <row r="16774">
          <cell r="A16774" t="str">
            <v/>
          </cell>
        </row>
        <row r="16775">
          <cell r="A16775" t="str">
            <v/>
          </cell>
        </row>
        <row r="16776">
          <cell r="A16776" t="str">
            <v/>
          </cell>
        </row>
        <row r="16777">
          <cell r="A16777" t="str">
            <v/>
          </cell>
        </row>
        <row r="16778">
          <cell r="A16778" t="str">
            <v/>
          </cell>
        </row>
        <row r="16779">
          <cell r="A16779" t="str">
            <v/>
          </cell>
        </row>
        <row r="16780">
          <cell r="A16780" t="str">
            <v/>
          </cell>
        </row>
        <row r="16781">
          <cell r="A16781" t="str">
            <v/>
          </cell>
        </row>
        <row r="16782">
          <cell r="A16782" t="str">
            <v/>
          </cell>
        </row>
        <row r="16783">
          <cell r="A16783" t="str">
            <v/>
          </cell>
        </row>
        <row r="16784">
          <cell r="A16784" t="str">
            <v/>
          </cell>
        </row>
        <row r="16785">
          <cell r="A16785" t="str">
            <v/>
          </cell>
        </row>
        <row r="16786">
          <cell r="A16786" t="str">
            <v/>
          </cell>
        </row>
        <row r="16787">
          <cell r="A16787" t="str">
            <v/>
          </cell>
        </row>
        <row r="16788">
          <cell r="A16788" t="str">
            <v/>
          </cell>
        </row>
        <row r="16789">
          <cell r="A16789" t="str">
            <v/>
          </cell>
        </row>
        <row r="16790">
          <cell r="A16790" t="str">
            <v/>
          </cell>
        </row>
        <row r="16791">
          <cell r="A16791" t="str">
            <v/>
          </cell>
        </row>
        <row r="16792">
          <cell r="A16792" t="str">
            <v/>
          </cell>
        </row>
        <row r="16793">
          <cell r="A16793" t="str">
            <v/>
          </cell>
        </row>
        <row r="16794">
          <cell r="A16794" t="str">
            <v/>
          </cell>
        </row>
        <row r="16795">
          <cell r="A16795" t="str">
            <v/>
          </cell>
        </row>
        <row r="16796">
          <cell r="A16796" t="str">
            <v/>
          </cell>
        </row>
        <row r="16797">
          <cell r="A16797" t="str">
            <v/>
          </cell>
        </row>
        <row r="16798">
          <cell r="A16798" t="str">
            <v/>
          </cell>
        </row>
        <row r="16799">
          <cell r="A16799" t="str">
            <v/>
          </cell>
        </row>
        <row r="16800">
          <cell r="A16800" t="str">
            <v/>
          </cell>
        </row>
        <row r="16801">
          <cell r="A16801" t="str">
            <v/>
          </cell>
        </row>
        <row r="16802">
          <cell r="A16802" t="str">
            <v/>
          </cell>
        </row>
        <row r="16803">
          <cell r="A16803" t="str">
            <v/>
          </cell>
        </row>
        <row r="16804">
          <cell r="A16804" t="str">
            <v/>
          </cell>
        </row>
        <row r="16805">
          <cell r="A16805" t="str">
            <v/>
          </cell>
        </row>
        <row r="16806">
          <cell r="A16806" t="str">
            <v/>
          </cell>
        </row>
        <row r="16807">
          <cell r="A16807" t="str">
            <v/>
          </cell>
        </row>
        <row r="16808">
          <cell r="A16808" t="str">
            <v/>
          </cell>
        </row>
        <row r="16809">
          <cell r="A16809" t="str">
            <v/>
          </cell>
        </row>
        <row r="16810">
          <cell r="A16810" t="str">
            <v/>
          </cell>
        </row>
        <row r="16811">
          <cell r="A16811" t="str">
            <v/>
          </cell>
        </row>
        <row r="16812">
          <cell r="A16812" t="str">
            <v/>
          </cell>
        </row>
        <row r="16813">
          <cell r="A16813" t="str">
            <v/>
          </cell>
        </row>
        <row r="16814">
          <cell r="A16814" t="str">
            <v/>
          </cell>
        </row>
        <row r="16815">
          <cell r="A16815" t="str">
            <v/>
          </cell>
        </row>
        <row r="16816">
          <cell r="A16816" t="str">
            <v/>
          </cell>
        </row>
        <row r="16817">
          <cell r="A16817" t="str">
            <v/>
          </cell>
        </row>
        <row r="16818">
          <cell r="A16818" t="str">
            <v/>
          </cell>
        </row>
        <row r="16819">
          <cell r="A16819" t="str">
            <v/>
          </cell>
        </row>
        <row r="16820">
          <cell r="A16820" t="str">
            <v/>
          </cell>
        </row>
        <row r="16821">
          <cell r="A16821" t="str">
            <v/>
          </cell>
        </row>
        <row r="16822">
          <cell r="A16822" t="str">
            <v/>
          </cell>
        </row>
        <row r="16823">
          <cell r="A16823" t="str">
            <v/>
          </cell>
        </row>
        <row r="16824">
          <cell r="A16824" t="str">
            <v/>
          </cell>
        </row>
        <row r="16825">
          <cell r="A16825" t="str">
            <v/>
          </cell>
        </row>
        <row r="16826">
          <cell r="A16826" t="str">
            <v/>
          </cell>
        </row>
        <row r="16827">
          <cell r="A16827" t="str">
            <v/>
          </cell>
        </row>
        <row r="16828">
          <cell r="A16828" t="str">
            <v/>
          </cell>
        </row>
        <row r="16829">
          <cell r="A16829" t="str">
            <v/>
          </cell>
        </row>
        <row r="16830">
          <cell r="A16830" t="str">
            <v/>
          </cell>
        </row>
        <row r="16831">
          <cell r="A16831" t="str">
            <v/>
          </cell>
        </row>
        <row r="16832">
          <cell r="A16832" t="str">
            <v/>
          </cell>
        </row>
        <row r="16833">
          <cell r="A16833" t="str">
            <v/>
          </cell>
        </row>
        <row r="16834">
          <cell r="A16834" t="str">
            <v/>
          </cell>
        </row>
        <row r="16835">
          <cell r="A16835" t="str">
            <v/>
          </cell>
        </row>
        <row r="16836">
          <cell r="A16836" t="str">
            <v/>
          </cell>
        </row>
        <row r="16837">
          <cell r="A16837" t="str">
            <v/>
          </cell>
        </row>
        <row r="16838">
          <cell r="A16838" t="str">
            <v/>
          </cell>
        </row>
        <row r="16839">
          <cell r="A16839" t="str">
            <v/>
          </cell>
        </row>
        <row r="16840">
          <cell r="A16840" t="str">
            <v/>
          </cell>
        </row>
        <row r="16841">
          <cell r="A16841" t="str">
            <v/>
          </cell>
        </row>
        <row r="16842">
          <cell r="A16842" t="str">
            <v/>
          </cell>
        </row>
        <row r="16843">
          <cell r="A16843" t="str">
            <v/>
          </cell>
        </row>
        <row r="16844">
          <cell r="A16844" t="str">
            <v/>
          </cell>
        </row>
        <row r="16845">
          <cell r="A16845" t="str">
            <v/>
          </cell>
        </row>
        <row r="16846">
          <cell r="A16846" t="str">
            <v/>
          </cell>
        </row>
        <row r="16847">
          <cell r="A16847" t="str">
            <v/>
          </cell>
        </row>
        <row r="16848">
          <cell r="A16848" t="str">
            <v/>
          </cell>
        </row>
        <row r="16849">
          <cell r="A16849" t="str">
            <v/>
          </cell>
        </row>
        <row r="16850">
          <cell r="A16850" t="str">
            <v/>
          </cell>
        </row>
        <row r="16851">
          <cell r="A16851" t="str">
            <v/>
          </cell>
        </row>
        <row r="16852">
          <cell r="A16852" t="str">
            <v/>
          </cell>
        </row>
        <row r="16853">
          <cell r="A16853" t="str">
            <v/>
          </cell>
        </row>
        <row r="16854">
          <cell r="A16854" t="str">
            <v/>
          </cell>
        </row>
        <row r="16855">
          <cell r="A16855" t="str">
            <v/>
          </cell>
        </row>
        <row r="16856">
          <cell r="A16856" t="str">
            <v/>
          </cell>
        </row>
        <row r="16857">
          <cell r="A16857" t="str">
            <v/>
          </cell>
        </row>
        <row r="16858">
          <cell r="A16858" t="str">
            <v/>
          </cell>
        </row>
        <row r="16859">
          <cell r="A16859" t="str">
            <v/>
          </cell>
        </row>
        <row r="16860">
          <cell r="A16860" t="str">
            <v/>
          </cell>
        </row>
        <row r="16861">
          <cell r="A16861" t="str">
            <v/>
          </cell>
        </row>
        <row r="16862">
          <cell r="A16862" t="str">
            <v/>
          </cell>
        </row>
        <row r="16863">
          <cell r="A16863" t="str">
            <v/>
          </cell>
        </row>
        <row r="16864">
          <cell r="A16864" t="str">
            <v/>
          </cell>
        </row>
        <row r="16865">
          <cell r="A16865" t="str">
            <v/>
          </cell>
        </row>
        <row r="16866">
          <cell r="A16866" t="str">
            <v/>
          </cell>
        </row>
        <row r="16867">
          <cell r="A16867" t="str">
            <v/>
          </cell>
        </row>
        <row r="16868">
          <cell r="A16868" t="str">
            <v/>
          </cell>
        </row>
        <row r="16869">
          <cell r="A16869" t="str">
            <v/>
          </cell>
        </row>
        <row r="16870">
          <cell r="A16870" t="str">
            <v/>
          </cell>
        </row>
        <row r="16871">
          <cell r="A16871" t="str">
            <v/>
          </cell>
        </row>
        <row r="16872">
          <cell r="A16872" t="str">
            <v/>
          </cell>
        </row>
        <row r="16873">
          <cell r="A16873" t="str">
            <v/>
          </cell>
        </row>
        <row r="16874">
          <cell r="A16874" t="str">
            <v/>
          </cell>
        </row>
        <row r="16875">
          <cell r="A16875" t="str">
            <v/>
          </cell>
        </row>
        <row r="16876">
          <cell r="A16876" t="str">
            <v/>
          </cell>
        </row>
        <row r="16877">
          <cell r="A16877" t="str">
            <v/>
          </cell>
        </row>
        <row r="16878">
          <cell r="A16878" t="str">
            <v/>
          </cell>
        </row>
        <row r="16879">
          <cell r="A16879" t="str">
            <v/>
          </cell>
        </row>
        <row r="16880">
          <cell r="A16880" t="str">
            <v/>
          </cell>
        </row>
        <row r="16881">
          <cell r="A16881" t="str">
            <v/>
          </cell>
        </row>
        <row r="16882">
          <cell r="A16882" t="str">
            <v/>
          </cell>
        </row>
        <row r="16883">
          <cell r="A16883" t="str">
            <v/>
          </cell>
        </row>
        <row r="16884">
          <cell r="A16884" t="str">
            <v/>
          </cell>
        </row>
        <row r="16885">
          <cell r="A16885" t="str">
            <v/>
          </cell>
        </row>
        <row r="16886">
          <cell r="A16886" t="str">
            <v/>
          </cell>
        </row>
        <row r="16887">
          <cell r="A16887" t="str">
            <v/>
          </cell>
        </row>
        <row r="16888">
          <cell r="A16888" t="str">
            <v/>
          </cell>
        </row>
        <row r="16889">
          <cell r="A16889" t="str">
            <v/>
          </cell>
        </row>
        <row r="16890">
          <cell r="A16890" t="str">
            <v/>
          </cell>
        </row>
        <row r="16891">
          <cell r="A16891" t="str">
            <v/>
          </cell>
        </row>
        <row r="16892">
          <cell r="A16892" t="str">
            <v/>
          </cell>
        </row>
        <row r="16893">
          <cell r="A16893" t="str">
            <v/>
          </cell>
        </row>
        <row r="16894">
          <cell r="A16894" t="str">
            <v/>
          </cell>
        </row>
        <row r="16895">
          <cell r="A16895" t="str">
            <v/>
          </cell>
        </row>
        <row r="16896">
          <cell r="A16896" t="str">
            <v/>
          </cell>
        </row>
        <row r="16897">
          <cell r="A16897" t="str">
            <v/>
          </cell>
        </row>
        <row r="16898">
          <cell r="A16898" t="str">
            <v/>
          </cell>
        </row>
        <row r="16899">
          <cell r="A16899" t="str">
            <v/>
          </cell>
        </row>
        <row r="16900">
          <cell r="A16900" t="str">
            <v/>
          </cell>
        </row>
        <row r="16901">
          <cell r="A16901" t="str">
            <v/>
          </cell>
        </row>
        <row r="16902">
          <cell r="A16902" t="str">
            <v/>
          </cell>
        </row>
        <row r="16903">
          <cell r="A16903" t="str">
            <v/>
          </cell>
        </row>
        <row r="16904">
          <cell r="A16904" t="str">
            <v/>
          </cell>
        </row>
        <row r="16905">
          <cell r="A16905" t="str">
            <v/>
          </cell>
        </row>
        <row r="16906">
          <cell r="A16906" t="str">
            <v/>
          </cell>
        </row>
        <row r="16907">
          <cell r="A16907" t="str">
            <v/>
          </cell>
        </row>
        <row r="16908">
          <cell r="A16908" t="str">
            <v/>
          </cell>
        </row>
        <row r="16909">
          <cell r="A16909" t="str">
            <v/>
          </cell>
        </row>
        <row r="16910">
          <cell r="A16910" t="str">
            <v/>
          </cell>
        </row>
        <row r="16911">
          <cell r="A16911" t="str">
            <v/>
          </cell>
        </row>
        <row r="16912">
          <cell r="A16912" t="str">
            <v/>
          </cell>
        </row>
        <row r="16913">
          <cell r="A16913" t="str">
            <v/>
          </cell>
        </row>
        <row r="16914">
          <cell r="A16914" t="str">
            <v/>
          </cell>
        </row>
        <row r="16915">
          <cell r="A16915" t="str">
            <v/>
          </cell>
        </row>
        <row r="16916">
          <cell r="A16916" t="str">
            <v/>
          </cell>
        </row>
        <row r="16917">
          <cell r="A16917" t="str">
            <v/>
          </cell>
        </row>
        <row r="16918">
          <cell r="A16918" t="str">
            <v/>
          </cell>
        </row>
        <row r="16919">
          <cell r="A16919" t="str">
            <v/>
          </cell>
        </row>
        <row r="16920">
          <cell r="A16920" t="str">
            <v/>
          </cell>
        </row>
        <row r="16921">
          <cell r="A16921" t="str">
            <v/>
          </cell>
        </row>
        <row r="16922">
          <cell r="A16922" t="str">
            <v/>
          </cell>
        </row>
        <row r="16923">
          <cell r="A16923" t="str">
            <v/>
          </cell>
        </row>
        <row r="16924">
          <cell r="A16924" t="str">
            <v/>
          </cell>
        </row>
        <row r="16925">
          <cell r="A16925" t="str">
            <v/>
          </cell>
        </row>
        <row r="16926">
          <cell r="A16926" t="str">
            <v/>
          </cell>
        </row>
        <row r="16927">
          <cell r="A16927" t="str">
            <v/>
          </cell>
        </row>
        <row r="16928">
          <cell r="A16928" t="str">
            <v/>
          </cell>
        </row>
        <row r="16929">
          <cell r="A16929" t="str">
            <v/>
          </cell>
        </row>
        <row r="16930">
          <cell r="A16930" t="str">
            <v/>
          </cell>
        </row>
        <row r="16931">
          <cell r="A16931" t="str">
            <v/>
          </cell>
        </row>
        <row r="16932">
          <cell r="A16932" t="str">
            <v/>
          </cell>
        </row>
        <row r="16933">
          <cell r="A16933" t="str">
            <v/>
          </cell>
        </row>
        <row r="16934">
          <cell r="A16934" t="str">
            <v/>
          </cell>
        </row>
        <row r="16935">
          <cell r="A16935" t="str">
            <v/>
          </cell>
        </row>
        <row r="16936">
          <cell r="A16936" t="str">
            <v/>
          </cell>
        </row>
        <row r="16937">
          <cell r="A16937" t="str">
            <v/>
          </cell>
        </row>
        <row r="16938">
          <cell r="A16938" t="str">
            <v/>
          </cell>
        </row>
        <row r="16939">
          <cell r="A16939" t="str">
            <v/>
          </cell>
        </row>
        <row r="16940">
          <cell r="A16940" t="str">
            <v/>
          </cell>
        </row>
        <row r="16941">
          <cell r="A16941" t="str">
            <v/>
          </cell>
        </row>
        <row r="16942">
          <cell r="A16942" t="str">
            <v/>
          </cell>
        </row>
        <row r="16943">
          <cell r="A16943" t="str">
            <v/>
          </cell>
        </row>
        <row r="16944">
          <cell r="A16944" t="str">
            <v/>
          </cell>
        </row>
        <row r="16945">
          <cell r="A16945" t="str">
            <v/>
          </cell>
        </row>
        <row r="16946">
          <cell r="A16946" t="str">
            <v/>
          </cell>
        </row>
        <row r="16947">
          <cell r="A16947" t="str">
            <v/>
          </cell>
        </row>
        <row r="16948">
          <cell r="A16948" t="str">
            <v/>
          </cell>
        </row>
        <row r="16949">
          <cell r="A16949" t="str">
            <v/>
          </cell>
        </row>
        <row r="16950">
          <cell r="A16950" t="str">
            <v/>
          </cell>
        </row>
        <row r="16951">
          <cell r="A16951" t="str">
            <v/>
          </cell>
        </row>
        <row r="16952">
          <cell r="A16952" t="str">
            <v/>
          </cell>
        </row>
        <row r="16953">
          <cell r="A16953" t="str">
            <v/>
          </cell>
        </row>
        <row r="16954">
          <cell r="A16954" t="str">
            <v/>
          </cell>
        </row>
        <row r="16955">
          <cell r="A16955" t="str">
            <v/>
          </cell>
        </row>
        <row r="16956">
          <cell r="A16956" t="str">
            <v/>
          </cell>
        </row>
        <row r="16957">
          <cell r="A16957" t="str">
            <v/>
          </cell>
        </row>
        <row r="16958">
          <cell r="A16958" t="str">
            <v/>
          </cell>
        </row>
        <row r="16959">
          <cell r="A16959" t="str">
            <v/>
          </cell>
        </row>
        <row r="16960">
          <cell r="A16960" t="str">
            <v/>
          </cell>
        </row>
        <row r="16961">
          <cell r="A16961" t="str">
            <v/>
          </cell>
        </row>
        <row r="16962">
          <cell r="A16962" t="str">
            <v/>
          </cell>
        </row>
        <row r="16963">
          <cell r="A16963" t="str">
            <v/>
          </cell>
        </row>
        <row r="16964">
          <cell r="A16964" t="str">
            <v/>
          </cell>
        </row>
        <row r="16965">
          <cell r="A16965" t="str">
            <v/>
          </cell>
        </row>
        <row r="16966">
          <cell r="A16966" t="str">
            <v/>
          </cell>
        </row>
        <row r="16967">
          <cell r="A16967" t="str">
            <v/>
          </cell>
        </row>
        <row r="16968">
          <cell r="A16968" t="str">
            <v/>
          </cell>
        </row>
        <row r="16969">
          <cell r="A16969" t="str">
            <v/>
          </cell>
        </row>
        <row r="16970">
          <cell r="A16970" t="str">
            <v/>
          </cell>
        </row>
        <row r="16971">
          <cell r="A16971" t="str">
            <v/>
          </cell>
        </row>
        <row r="16972">
          <cell r="A16972" t="str">
            <v/>
          </cell>
        </row>
        <row r="16973">
          <cell r="A16973" t="str">
            <v/>
          </cell>
        </row>
        <row r="16974">
          <cell r="A16974" t="str">
            <v/>
          </cell>
        </row>
        <row r="16975">
          <cell r="A16975" t="str">
            <v/>
          </cell>
        </row>
        <row r="16976">
          <cell r="A16976" t="str">
            <v/>
          </cell>
        </row>
        <row r="16977">
          <cell r="A16977" t="str">
            <v/>
          </cell>
        </row>
        <row r="16978">
          <cell r="A16978" t="str">
            <v/>
          </cell>
        </row>
        <row r="16979">
          <cell r="A16979" t="str">
            <v/>
          </cell>
        </row>
        <row r="16980">
          <cell r="A16980" t="str">
            <v/>
          </cell>
        </row>
        <row r="16981">
          <cell r="A16981" t="str">
            <v/>
          </cell>
        </row>
        <row r="16982">
          <cell r="A16982" t="str">
            <v/>
          </cell>
        </row>
        <row r="16983">
          <cell r="A16983" t="str">
            <v/>
          </cell>
        </row>
        <row r="16984">
          <cell r="A16984" t="str">
            <v/>
          </cell>
        </row>
        <row r="16985">
          <cell r="A16985" t="str">
            <v/>
          </cell>
        </row>
        <row r="16986">
          <cell r="A16986" t="str">
            <v/>
          </cell>
        </row>
        <row r="16987">
          <cell r="A16987" t="str">
            <v/>
          </cell>
        </row>
        <row r="16988">
          <cell r="A16988" t="str">
            <v/>
          </cell>
        </row>
        <row r="16989">
          <cell r="A16989" t="str">
            <v/>
          </cell>
        </row>
        <row r="16990">
          <cell r="A16990" t="str">
            <v/>
          </cell>
        </row>
        <row r="16991">
          <cell r="A16991" t="str">
            <v/>
          </cell>
        </row>
        <row r="16992">
          <cell r="A16992" t="str">
            <v/>
          </cell>
        </row>
        <row r="16993">
          <cell r="A16993" t="str">
            <v/>
          </cell>
        </row>
        <row r="16994">
          <cell r="A16994" t="str">
            <v/>
          </cell>
        </row>
        <row r="16995">
          <cell r="A16995" t="str">
            <v/>
          </cell>
        </row>
        <row r="16996">
          <cell r="A16996" t="str">
            <v/>
          </cell>
        </row>
        <row r="16997">
          <cell r="A16997" t="str">
            <v/>
          </cell>
        </row>
        <row r="16998">
          <cell r="A16998" t="str">
            <v/>
          </cell>
        </row>
        <row r="16999">
          <cell r="A16999" t="str">
            <v/>
          </cell>
        </row>
        <row r="17000">
          <cell r="A17000" t="str">
            <v/>
          </cell>
        </row>
        <row r="17001">
          <cell r="A17001" t="str">
            <v/>
          </cell>
        </row>
        <row r="17002">
          <cell r="A17002" t="str">
            <v/>
          </cell>
        </row>
        <row r="17003">
          <cell r="A17003" t="str">
            <v/>
          </cell>
        </row>
        <row r="17004">
          <cell r="A17004" t="str">
            <v/>
          </cell>
        </row>
        <row r="17005">
          <cell r="A17005" t="str">
            <v/>
          </cell>
        </row>
        <row r="17006">
          <cell r="A17006" t="str">
            <v/>
          </cell>
        </row>
        <row r="17007">
          <cell r="A17007" t="str">
            <v/>
          </cell>
        </row>
        <row r="17008">
          <cell r="A17008" t="str">
            <v/>
          </cell>
        </row>
        <row r="17009">
          <cell r="A17009" t="str">
            <v/>
          </cell>
        </row>
        <row r="17010">
          <cell r="A17010" t="str">
            <v/>
          </cell>
        </row>
        <row r="17011">
          <cell r="A17011" t="str">
            <v/>
          </cell>
        </row>
        <row r="17012">
          <cell r="A17012" t="str">
            <v/>
          </cell>
        </row>
        <row r="17013">
          <cell r="A17013" t="str">
            <v/>
          </cell>
        </row>
        <row r="17014">
          <cell r="A17014" t="str">
            <v/>
          </cell>
        </row>
        <row r="17015">
          <cell r="A17015" t="str">
            <v/>
          </cell>
        </row>
        <row r="17016">
          <cell r="A17016" t="str">
            <v/>
          </cell>
        </row>
        <row r="17017">
          <cell r="A17017" t="str">
            <v/>
          </cell>
        </row>
        <row r="17018">
          <cell r="A17018" t="str">
            <v/>
          </cell>
        </row>
        <row r="17019">
          <cell r="A17019" t="str">
            <v/>
          </cell>
        </row>
        <row r="17020">
          <cell r="A17020" t="str">
            <v/>
          </cell>
        </row>
        <row r="17021">
          <cell r="A17021" t="str">
            <v/>
          </cell>
        </row>
        <row r="17022">
          <cell r="A17022" t="str">
            <v/>
          </cell>
        </row>
        <row r="17023">
          <cell r="A17023" t="str">
            <v/>
          </cell>
        </row>
        <row r="17024">
          <cell r="A17024" t="str">
            <v/>
          </cell>
        </row>
        <row r="17025">
          <cell r="A17025" t="str">
            <v/>
          </cell>
        </row>
        <row r="17026">
          <cell r="A17026" t="str">
            <v/>
          </cell>
        </row>
        <row r="17027">
          <cell r="A17027" t="str">
            <v/>
          </cell>
        </row>
        <row r="17028">
          <cell r="A17028" t="str">
            <v/>
          </cell>
        </row>
        <row r="17029">
          <cell r="A17029" t="str">
            <v/>
          </cell>
        </row>
        <row r="17030">
          <cell r="A17030" t="str">
            <v/>
          </cell>
        </row>
        <row r="17031">
          <cell r="A17031" t="str">
            <v/>
          </cell>
        </row>
        <row r="17032">
          <cell r="A17032" t="str">
            <v/>
          </cell>
        </row>
        <row r="17033">
          <cell r="A17033" t="str">
            <v/>
          </cell>
        </row>
        <row r="17034">
          <cell r="A17034" t="str">
            <v/>
          </cell>
        </row>
        <row r="17035">
          <cell r="A17035" t="str">
            <v/>
          </cell>
        </row>
        <row r="17036">
          <cell r="A17036" t="str">
            <v/>
          </cell>
        </row>
        <row r="17037">
          <cell r="A17037" t="str">
            <v/>
          </cell>
        </row>
        <row r="17038">
          <cell r="A17038" t="str">
            <v/>
          </cell>
        </row>
        <row r="17039">
          <cell r="A17039" t="str">
            <v/>
          </cell>
        </row>
        <row r="17040">
          <cell r="A17040" t="str">
            <v/>
          </cell>
        </row>
        <row r="17041">
          <cell r="A17041" t="str">
            <v/>
          </cell>
        </row>
        <row r="17042">
          <cell r="A17042" t="str">
            <v/>
          </cell>
        </row>
        <row r="17043">
          <cell r="A17043" t="str">
            <v/>
          </cell>
        </row>
        <row r="17044">
          <cell r="A17044" t="str">
            <v/>
          </cell>
        </row>
        <row r="17045">
          <cell r="A17045" t="str">
            <v/>
          </cell>
        </row>
        <row r="17046">
          <cell r="A17046" t="str">
            <v/>
          </cell>
        </row>
        <row r="17047">
          <cell r="A17047" t="str">
            <v/>
          </cell>
        </row>
        <row r="17048">
          <cell r="A17048" t="str">
            <v/>
          </cell>
        </row>
        <row r="17049">
          <cell r="A17049" t="str">
            <v/>
          </cell>
        </row>
        <row r="17050">
          <cell r="A17050" t="str">
            <v/>
          </cell>
        </row>
        <row r="17051">
          <cell r="A17051" t="str">
            <v/>
          </cell>
        </row>
        <row r="17052">
          <cell r="A17052" t="str">
            <v/>
          </cell>
        </row>
        <row r="17053">
          <cell r="A17053" t="str">
            <v/>
          </cell>
        </row>
        <row r="17054">
          <cell r="A17054" t="str">
            <v/>
          </cell>
        </row>
        <row r="17055">
          <cell r="A17055" t="str">
            <v/>
          </cell>
        </row>
        <row r="17056">
          <cell r="A17056" t="str">
            <v/>
          </cell>
        </row>
        <row r="17057">
          <cell r="A17057" t="str">
            <v/>
          </cell>
        </row>
        <row r="17058">
          <cell r="A17058" t="str">
            <v/>
          </cell>
        </row>
        <row r="17059">
          <cell r="A17059" t="str">
            <v/>
          </cell>
        </row>
        <row r="17060">
          <cell r="A17060" t="str">
            <v/>
          </cell>
        </row>
        <row r="17061">
          <cell r="A17061" t="str">
            <v/>
          </cell>
        </row>
        <row r="17062">
          <cell r="A17062" t="str">
            <v/>
          </cell>
        </row>
        <row r="17063">
          <cell r="A17063" t="str">
            <v/>
          </cell>
        </row>
        <row r="17064">
          <cell r="A17064" t="str">
            <v/>
          </cell>
        </row>
        <row r="17065">
          <cell r="A17065" t="str">
            <v/>
          </cell>
        </row>
        <row r="17066">
          <cell r="A17066" t="str">
            <v/>
          </cell>
        </row>
        <row r="17067">
          <cell r="A17067" t="str">
            <v/>
          </cell>
        </row>
        <row r="17068">
          <cell r="A17068" t="str">
            <v/>
          </cell>
        </row>
        <row r="17069">
          <cell r="A17069" t="str">
            <v/>
          </cell>
        </row>
        <row r="17070">
          <cell r="A17070" t="str">
            <v/>
          </cell>
        </row>
        <row r="17071">
          <cell r="A17071" t="str">
            <v/>
          </cell>
        </row>
        <row r="17072">
          <cell r="A17072" t="str">
            <v/>
          </cell>
        </row>
        <row r="17073">
          <cell r="A17073" t="str">
            <v/>
          </cell>
        </row>
        <row r="17074">
          <cell r="A17074" t="str">
            <v/>
          </cell>
        </row>
        <row r="17075">
          <cell r="A17075" t="str">
            <v/>
          </cell>
        </row>
        <row r="17076">
          <cell r="A17076" t="str">
            <v/>
          </cell>
        </row>
        <row r="17077">
          <cell r="A17077" t="str">
            <v/>
          </cell>
        </row>
        <row r="17078">
          <cell r="A17078" t="str">
            <v/>
          </cell>
        </row>
        <row r="17079">
          <cell r="A17079" t="str">
            <v/>
          </cell>
        </row>
        <row r="17080">
          <cell r="A17080" t="str">
            <v/>
          </cell>
        </row>
        <row r="17081">
          <cell r="A17081" t="str">
            <v/>
          </cell>
        </row>
        <row r="17082">
          <cell r="A17082" t="str">
            <v/>
          </cell>
        </row>
        <row r="17083">
          <cell r="A17083" t="str">
            <v/>
          </cell>
        </row>
        <row r="17084">
          <cell r="A17084" t="str">
            <v/>
          </cell>
        </row>
        <row r="17085">
          <cell r="A17085" t="str">
            <v/>
          </cell>
        </row>
        <row r="17086">
          <cell r="A17086" t="str">
            <v/>
          </cell>
        </row>
        <row r="17087">
          <cell r="A17087" t="str">
            <v/>
          </cell>
        </row>
        <row r="17088">
          <cell r="A17088" t="str">
            <v/>
          </cell>
        </row>
        <row r="17089">
          <cell r="A17089" t="str">
            <v/>
          </cell>
        </row>
        <row r="17090">
          <cell r="A17090" t="str">
            <v/>
          </cell>
        </row>
        <row r="17091">
          <cell r="A17091" t="str">
            <v/>
          </cell>
        </row>
        <row r="17092">
          <cell r="A17092" t="str">
            <v/>
          </cell>
        </row>
        <row r="17093">
          <cell r="A17093" t="str">
            <v/>
          </cell>
        </row>
        <row r="17094">
          <cell r="A17094" t="str">
            <v/>
          </cell>
        </row>
        <row r="17095">
          <cell r="A17095" t="str">
            <v/>
          </cell>
        </row>
        <row r="17096">
          <cell r="A17096" t="str">
            <v/>
          </cell>
        </row>
        <row r="17097">
          <cell r="A17097" t="str">
            <v/>
          </cell>
        </row>
        <row r="17098">
          <cell r="A17098" t="str">
            <v/>
          </cell>
        </row>
        <row r="17099">
          <cell r="A17099" t="str">
            <v/>
          </cell>
        </row>
        <row r="17100">
          <cell r="A17100" t="str">
            <v/>
          </cell>
        </row>
        <row r="17101">
          <cell r="A17101" t="str">
            <v/>
          </cell>
        </row>
        <row r="17102">
          <cell r="A17102" t="str">
            <v/>
          </cell>
        </row>
        <row r="17103">
          <cell r="A17103" t="str">
            <v/>
          </cell>
        </row>
        <row r="17104">
          <cell r="A17104" t="str">
            <v/>
          </cell>
        </row>
        <row r="17105">
          <cell r="A17105" t="str">
            <v/>
          </cell>
        </row>
        <row r="17106">
          <cell r="A17106" t="str">
            <v/>
          </cell>
        </row>
        <row r="17107">
          <cell r="A17107" t="str">
            <v/>
          </cell>
        </row>
        <row r="17108">
          <cell r="A17108" t="str">
            <v/>
          </cell>
        </row>
        <row r="17109">
          <cell r="A17109" t="str">
            <v/>
          </cell>
        </row>
        <row r="17110">
          <cell r="A17110" t="str">
            <v/>
          </cell>
        </row>
        <row r="17111">
          <cell r="A17111" t="str">
            <v/>
          </cell>
        </row>
        <row r="17112">
          <cell r="A17112" t="str">
            <v/>
          </cell>
        </row>
        <row r="17113">
          <cell r="A17113" t="str">
            <v/>
          </cell>
        </row>
        <row r="17114">
          <cell r="A17114" t="str">
            <v/>
          </cell>
        </row>
        <row r="17115">
          <cell r="A17115" t="str">
            <v/>
          </cell>
        </row>
        <row r="17116">
          <cell r="A17116" t="str">
            <v/>
          </cell>
        </row>
        <row r="17117">
          <cell r="A17117" t="str">
            <v/>
          </cell>
        </row>
        <row r="17118">
          <cell r="A17118" t="str">
            <v/>
          </cell>
        </row>
        <row r="17119">
          <cell r="A17119" t="str">
            <v/>
          </cell>
        </row>
        <row r="17120">
          <cell r="A17120" t="str">
            <v/>
          </cell>
        </row>
        <row r="17121">
          <cell r="A17121" t="str">
            <v/>
          </cell>
        </row>
        <row r="17122">
          <cell r="A17122" t="str">
            <v/>
          </cell>
        </row>
        <row r="17123">
          <cell r="A17123" t="str">
            <v/>
          </cell>
        </row>
        <row r="17124">
          <cell r="A17124" t="str">
            <v/>
          </cell>
        </row>
        <row r="17125">
          <cell r="A17125" t="str">
            <v/>
          </cell>
        </row>
        <row r="17126">
          <cell r="A17126" t="str">
            <v/>
          </cell>
        </row>
        <row r="17127">
          <cell r="A17127" t="str">
            <v/>
          </cell>
        </row>
        <row r="17128">
          <cell r="A17128" t="str">
            <v/>
          </cell>
        </row>
        <row r="17129">
          <cell r="A17129" t="str">
            <v/>
          </cell>
        </row>
        <row r="17130">
          <cell r="A17130" t="str">
            <v/>
          </cell>
        </row>
        <row r="17131">
          <cell r="A17131" t="str">
            <v/>
          </cell>
        </row>
        <row r="17132">
          <cell r="A17132" t="str">
            <v/>
          </cell>
        </row>
        <row r="17133">
          <cell r="A17133" t="str">
            <v/>
          </cell>
        </row>
        <row r="17134">
          <cell r="A17134" t="str">
            <v/>
          </cell>
        </row>
        <row r="17135">
          <cell r="A17135" t="str">
            <v/>
          </cell>
        </row>
        <row r="17136">
          <cell r="A17136" t="str">
            <v/>
          </cell>
        </row>
        <row r="17137">
          <cell r="A17137" t="str">
            <v/>
          </cell>
        </row>
        <row r="17138">
          <cell r="A17138" t="str">
            <v/>
          </cell>
        </row>
        <row r="17139">
          <cell r="A17139" t="str">
            <v/>
          </cell>
        </row>
        <row r="17140">
          <cell r="A17140" t="str">
            <v/>
          </cell>
        </row>
        <row r="17141">
          <cell r="A17141" t="str">
            <v/>
          </cell>
        </row>
        <row r="17142">
          <cell r="A17142" t="str">
            <v/>
          </cell>
        </row>
        <row r="17143">
          <cell r="A17143" t="str">
            <v/>
          </cell>
        </row>
        <row r="17144">
          <cell r="A17144" t="str">
            <v/>
          </cell>
        </row>
        <row r="17145">
          <cell r="A17145" t="str">
            <v/>
          </cell>
        </row>
        <row r="17146">
          <cell r="A17146" t="str">
            <v/>
          </cell>
        </row>
        <row r="17147">
          <cell r="A17147" t="str">
            <v/>
          </cell>
        </row>
        <row r="17148">
          <cell r="A17148" t="str">
            <v/>
          </cell>
        </row>
        <row r="17149">
          <cell r="A17149" t="str">
            <v/>
          </cell>
        </row>
        <row r="17150">
          <cell r="A17150" t="str">
            <v/>
          </cell>
        </row>
        <row r="17151">
          <cell r="A17151" t="str">
            <v/>
          </cell>
        </row>
        <row r="17152">
          <cell r="A17152" t="str">
            <v/>
          </cell>
        </row>
        <row r="17153">
          <cell r="A17153" t="str">
            <v/>
          </cell>
        </row>
        <row r="17154">
          <cell r="A17154" t="str">
            <v/>
          </cell>
        </row>
        <row r="17155">
          <cell r="A17155" t="str">
            <v/>
          </cell>
        </row>
        <row r="17156">
          <cell r="A17156" t="str">
            <v/>
          </cell>
        </row>
        <row r="17157">
          <cell r="A17157" t="str">
            <v/>
          </cell>
        </row>
        <row r="17158">
          <cell r="A17158" t="str">
            <v/>
          </cell>
        </row>
        <row r="17159">
          <cell r="A17159" t="str">
            <v/>
          </cell>
        </row>
        <row r="17160">
          <cell r="A17160" t="str">
            <v/>
          </cell>
        </row>
        <row r="17161">
          <cell r="A17161" t="str">
            <v/>
          </cell>
        </row>
        <row r="17162">
          <cell r="A17162" t="str">
            <v/>
          </cell>
        </row>
        <row r="17163">
          <cell r="A17163" t="str">
            <v/>
          </cell>
        </row>
        <row r="17164">
          <cell r="A17164" t="str">
            <v/>
          </cell>
        </row>
        <row r="17165">
          <cell r="A17165" t="str">
            <v/>
          </cell>
        </row>
        <row r="17166">
          <cell r="A17166" t="str">
            <v/>
          </cell>
        </row>
        <row r="17167">
          <cell r="A17167" t="str">
            <v/>
          </cell>
        </row>
        <row r="17168">
          <cell r="A17168" t="str">
            <v/>
          </cell>
        </row>
        <row r="17169">
          <cell r="A17169" t="str">
            <v/>
          </cell>
        </row>
        <row r="17170">
          <cell r="A17170" t="str">
            <v/>
          </cell>
        </row>
        <row r="17171">
          <cell r="A17171" t="str">
            <v/>
          </cell>
        </row>
        <row r="17172">
          <cell r="A17172" t="str">
            <v/>
          </cell>
        </row>
        <row r="17173">
          <cell r="A17173" t="str">
            <v/>
          </cell>
        </row>
        <row r="17174">
          <cell r="A17174" t="str">
            <v/>
          </cell>
        </row>
        <row r="17175">
          <cell r="A17175" t="str">
            <v/>
          </cell>
        </row>
        <row r="17176">
          <cell r="A17176" t="str">
            <v/>
          </cell>
        </row>
        <row r="17177">
          <cell r="A17177" t="str">
            <v/>
          </cell>
        </row>
        <row r="17178">
          <cell r="A17178" t="str">
            <v/>
          </cell>
        </row>
        <row r="17179">
          <cell r="A17179" t="str">
            <v/>
          </cell>
        </row>
        <row r="17180">
          <cell r="A17180" t="str">
            <v/>
          </cell>
        </row>
        <row r="17181">
          <cell r="A17181" t="str">
            <v/>
          </cell>
        </row>
        <row r="17182">
          <cell r="A17182" t="str">
            <v/>
          </cell>
        </row>
        <row r="17183">
          <cell r="A17183" t="str">
            <v/>
          </cell>
        </row>
        <row r="17184">
          <cell r="A17184" t="str">
            <v/>
          </cell>
        </row>
        <row r="17185">
          <cell r="A17185" t="str">
            <v/>
          </cell>
        </row>
        <row r="17186">
          <cell r="A17186" t="str">
            <v/>
          </cell>
        </row>
        <row r="17187">
          <cell r="A17187" t="str">
            <v/>
          </cell>
        </row>
        <row r="17188">
          <cell r="A17188" t="str">
            <v/>
          </cell>
        </row>
        <row r="17189">
          <cell r="A17189" t="str">
            <v/>
          </cell>
        </row>
        <row r="17190">
          <cell r="A17190" t="str">
            <v/>
          </cell>
        </row>
        <row r="17191">
          <cell r="A17191" t="str">
            <v/>
          </cell>
        </row>
        <row r="17192">
          <cell r="A17192" t="str">
            <v/>
          </cell>
        </row>
        <row r="17193">
          <cell r="A17193" t="str">
            <v/>
          </cell>
        </row>
        <row r="17194">
          <cell r="A17194" t="str">
            <v/>
          </cell>
        </row>
        <row r="17195">
          <cell r="A17195" t="str">
            <v/>
          </cell>
        </row>
        <row r="17196">
          <cell r="A17196" t="str">
            <v/>
          </cell>
        </row>
        <row r="17197">
          <cell r="A17197" t="str">
            <v/>
          </cell>
        </row>
        <row r="17198">
          <cell r="A17198" t="str">
            <v/>
          </cell>
        </row>
        <row r="17199">
          <cell r="A17199" t="str">
            <v/>
          </cell>
        </row>
        <row r="17200">
          <cell r="A17200" t="str">
            <v/>
          </cell>
        </row>
        <row r="17201">
          <cell r="A17201" t="str">
            <v/>
          </cell>
        </row>
        <row r="17202">
          <cell r="A17202" t="str">
            <v/>
          </cell>
        </row>
        <row r="17203">
          <cell r="A17203" t="str">
            <v/>
          </cell>
        </row>
        <row r="17204">
          <cell r="A17204" t="str">
            <v/>
          </cell>
        </row>
        <row r="17205">
          <cell r="A17205" t="str">
            <v/>
          </cell>
        </row>
        <row r="17206">
          <cell r="A17206" t="str">
            <v/>
          </cell>
        </row>
        <row r="17207">
          <cell r="A17207" t="str">
            <v/>
          </cell>
        </row>
        <row r="17208">
          <cell r="A17208" t="str">
            <v/>
          </cell>
        </row>
        <row r="17209">
          <cell r="A17209" t="str">
            <v/>
          </cell>
        </row>
        <row r="17210">
          <cell r="A17210" t="str">
            <v/>
          </cell>
        </row>
        <row r="17211">
          <cell r="A17211" t="str">
            <v/>
          </cell>
        </row>
        <row r="17212">
          <cell r="A17212" t="str">
            <v/>
          </cell>
        </row>
        <row r="17213">
          <cell r="A17213" t="str">
            <v/>
          </cell>
        </row>
        <row r="17214">
          <cell r="A17214" t="str">
            <v/>
          </cell>
        </row>
        <row r="17215">
          <cell r="A17215" t="str">
            <v/>
          </cell>
        </row>
        <row r="17216">
          <cell r="A17216" t="str">
            <v/>
          </cell>
        </row>
        <row r="17217">
          <cell r="A17217" t="str">
            <v/>
          </cell>
        </row>
        <row r="17218">
          <cell r="A17218" t="str">
            <v/>
          </cell>
        </row>
        <row r="17219">
          <cell r="A17219" t="str">
            <v/>
          </cell>
        </row>
        <row r="17220">
          <cell r="A17220" t="str">
            <v/>
          </cell>
        </row>
        <row r="17221">
          <cell r="A17221" t="str">
            <v/>
          </cell>
        </row>
        <row r="17222">
          <cell r="A17222" t="str">
            <v/>
          </cell>
        </row>
        <row r="17223">
          <cell r="A17223" t="str">
            <v/>
          </cell>
        </row>
        <row r="17224">
          <cell r="A17224" t="str">
            <v/>
          </cell>
        </row>
        <row r="17225">
          <cell r="A17225" t="str">
            <v/>
          </cell>
        </row>
        <row r="17226">
          <cell r="A17226" t="str">
            <v/>
          </cell>
        </row>
        <row r="17227">
          <cell r="A17227" t="str">
            <v/>
          </cell>
        </row>
        <row r="17228">
          <cell r="A17228" t="str">
            <v/>
          </cell>
        </row>
        <row r="17229">
          <cell r="A17229" t="str">
            <v/>
          </cell>
        </row>
        <row r="17230">
          <cell r="A17230" t="str">
            <v/>
          </cell>
        </row>
        <row r="17231">
          <cell r="A17231" t="str">
            <v/>
          </cell>
        </row>
        <row r="17232">
          <cell r="A17232" t="str">
            <v/>
          </cell>
        </row>
        <row r="17233">
          <cell r="A17233" t="str">
            <v/>
          </cell>
        </row>
        <row r="17234">
          <cell r="A17234" t="str">
            <v/>
          </cell>
        </row>
        <row r="17235">
          <cell r="A17235" t="str">
            <v/>
          </cell>
        </row>
        <row r="17236">
          <cell r="A17236" t="str">
            <v/>
          </cell>
        </row>
        <row r="17237">
          <cell r="A17237" t="str">
            <v/>
          </cell>
        </row>
        <row r="17238">
          <cell r="A17238" t="str">
            <v/>
          </cell>
        </row>
        <row r="17239">
          <cell r="A17239" t="str">
            <v/>
          </cell>
        </row>
        <row r="17240">
          <cell r="A17240" t="str">
            <v/>
          </cell>
        </row>
        <row r="17241">
          <cell r="A17241" t="str">
            <v/>
          </cell>
        </row>
        <row r="17242">
          <cell r="A17242" t="str">
            <v/>
          </cell>
        </row>
        <row r="17243">
          <cell r="A17243" t="str">
            <v/>
          </cell>
        </row>
        <row r="17244">
          <cell r="A17244" t="str">
            <v/>
          </cell>
        </row>
        <row r="17245">
          <cell r="A17245" t="str">
            <v/>
          </cell>
        </row>
        <row r="17246">
          <cell r="A17246" t="str">
            <v/>
          </cell>
        </row>
        <row r="17247">
          <cell r="A17247" t="str">
            <v/>
          </cell>
        </row>
        <row r="17248">
          <cell r="A17248" t="str">
            <v/>
          </cell>
        </row>
        <row r="17249">
          <cell r="A17249" t="str">
            <v/>
          </cell>
        </row>
        <row r="17250">
          <cell r="A17250" t="str">
            <v/>
          </cell>
        </row>
        <row r="17251">
          <cell r="A17251" t="str">
            <v/>
          </cell>
        </row>
        <row r="17252">
          <cell r="A17252" t="str">
            <v/>
          </cell>
        </row>
        <row r="17253">
          <cell r="A17253" t="str">
            <v/>
          </cell>
        </row>
        <row r="17254">
          <cell r="A17254" t="str">
            <v/>
          </cell>
        </row>
        <row r="17255">
          <cell r="A17255" t="str">
            <v/>
          </cell>
        </row>
        <row r="17256">
          <cell r="A17256" t="str">
            <v/>
          </cell>
        </row>
        <row r="17257">
          <cell r="A17257" t="str">
            <v/>
          </cell>
        </row>
        <row r="17258">
          <cell r="A17258" t="str">
            <v/>
          </cell>
        </row>
        <row r="17259">
          <cell r="A17259" t="str">
            <v/>
          </cell>
        </row>
        <row r="17260">
          <cell r="A17260" t="str">
            <v/>
          </cell>
        </row>
        <row r="17261">
          <cell r="A17261" t="str">
            <v/>
          </cell>
        </row>
        <row r="17262">
          <cell r="A17262" t="str">
            <v/>
          </cell>
        </row>
        <row r="17263">
          <cell r="A17263" t="str">
            <v/>
          </cell>
        </row>
        <row r="17264">
          <cell r="A17264" t="str">
            <v/>
          </cell>
        </row>
        <row r="17265">
          <cell r="A17265" t="str">
            <v/>
          </cell>
        </row>
        <row r="17266">
          <cell r="A17266" t="str">
            <v/>
          </cell>
        </row>
        <row r="17267">
          <cell r="A17267" t="str">
            <v/>
          </cell>
        </row>
        <row r="17268">
          <cell r="A17268" t="str">
            <v/>
          </cell>
        </row>
        <row r="17269">
          <cell r="A17269" t="str">
            <v/>
          </cell>
        </row>
        <row r="17270">
          <cell r="A17270" t="str">
            <v/>
          </cell>
        </row>
        <row r="17271">
          <cell r="A17271" t="str">
            <v/>
          </cell>
        </row>
        <row r="17272">
          <cell r="A17272" t="str">
            <v/>
          </cell>
        </row>
        <row r="17273">
          <cell r="A17273" t="str">
            <v/>
          </cell>
        </row>
        <row r="17274">
          <cell r="A17274" t="str">
            <v/>
          </cell>
        </row>
        <row r="17275">
          <cell r="A17275" t="str">
            <v/>
          </cell>
        </row>
        <row r="17276">
          <cell r="A17276" t="str">
            <v/>
          </cell>
        </row>
        <row r="17277">
          <cell r="A17277" t="str">
            <v/>
          </cell>
        </row>
        <row r="17278">
          <cell r="A17278" t="str">
            <v/>
          </cell>
        </row>
        <row r="17279">
          <cell r="A17279" t="str">
            <v/>
          </cell>
        </row>
        <row r="17280">
          <cell r="A17280" t="str">
            <v/>
          </cell>
        </row>
        <row r="17281">
          <cell r="A17281" t="str">
            <v/>
          </cell>
        </row>
        <row r="17282">
          <cell r="A17282" t="str">
            <v/>
          </cell>
        </row>
        <row r="17283">
          <cell r="A17283" t="str">
            <v/>
          </cell>
        </row>
        <row r="17284">
          <cell r="A17284" t="str">
            <v/>
          </cell>
        </row>
        <row r="17285">
          <cell r="A17285" t="str">
            <v/>
          </cell>
        </row>
        <row r="17286">
          <cell r="A17286" t="str">
            <v/>
          </cell>
        </row>
        <row r="17287">
          <cell r="A17287" t="str">
            <v/>
          </cell>
        </row>
        <row r="17288">
          <cell r="A17288" t="str">
            <v/>
          </cell>
        </row>
        <row r="17289">
          <cell r="A17289" t="str">
            <v/>
          </cell>
        </row>
        <row r="17290">
          <cell r="A17290" t="str">
            <v/>
          </cell>
        </row>
        <row r="17291">
          <cell r="A17291" t="str">
            <v/>
          </cell>
        </row>
        <row r="17292">
          <cell r="A17292" t="str">
            <v/>
          </cell>
        </row>
        <row r="17293">
          <cell r="A17293" t="str">
            <v/>
          </cell>
        </row>
        <row r="17294">
          <cell r="A17294" t="str">
            <v/>
          </cell>
        </row>
        <row r="17295">
          <cell r="A17295" t="str">
            <v/>
          </cell>
        </row>
        <row r="17296">
          <cell r="A17296" t="str">
            <v/>
          </cell>
        </row>
        <row r="17297">
          <cell r="A17297" t="str">
            <v/>
          </cell>
        </row>
        <row r="17298">
          <cell r="A17298" t="str">
            <v/>
          </cell>
        </row>
        <row r="17299">
          <cell r="A17299" t="str">
            <v/>
          </cell>
        </row>
        <row r="17300">
          <cell r="A17300" t="str">
            <v/>
          </cell>
        </row>
        <row r="17301">
          <cell r="A17301" t="str">
            <v/>
          </cell>
        </row>
        <row r="17302">
          <cell r="A17302" t="str">
            <v/>
          </cell>
        </row>
        <row r="17303">
          <cell r="A17303" t="str">
            <v/>
          </cell>
        </row>
        <row r="17304">
          <cell r="A17304" t="str">
            <v/>
          </cell>
        </row>
        <row r="17305">
          <cell r="A17305" t="str">
            <v/>
          </cell>
        </row>
        <row r="17306">
          <cell r="A17306" t="str">
            <v/>
          </cell>
        </row>
        <row r="17307">
          <cell r="A17307" t="str">
            <v/>
          </cell>
        </row>
        <row r="17308">
          <cell r="A17308" t="str">
            <v/>
          </cell>
        </row>
        <row r="17309">
          <cell r="A17309" t="str">
            <v/>
          </cell>
        </row>
        <row r="17310">
          <cell r="A17310" t="str">
            <v/>
          </cell>
        </row>
        <row r="17311">
          <cell r="A17311" t="str">
            <v/>
          </cell>
        </row>
        <row r="17312">
          <cell r="A17312" t="str">
            <v/>
          </cell>
        </row>
        <row r="17313">
          <cell r="A17313" t="str">
            <v/>
          </cell>
        </row>
        <row r="17314">
          <cell r="A17314" t="str">
            <v/>
          </cell>
        </row>
        <row r="17315">
          <cell r="A17315" t="str">
            <v/>
          </cell>
        </row>
        <row r="17316">
          <cell r="A17316" t="str">
            <v/>
          </cell>
        </row>
        <row r="17317">
          <cell r="A17317" t="str">
            <v/>
          </cell>
        </row>
        <row r="17318">
          <cell r="A17318" t="str">
            <v/>
          </cell>
        </row>
        <row r="17319">
          <cell r="A17319" t="str">
            <v/>
          </cell>
        </row>
        <row r="17320">
          <cell r="A17320" t="str">
            <v/>
          </cell>
        </row>
        <row r="17321">
          <cell r="A17321" t="str">
            <v/>
          </cell>
        </row>
        <row r="17322">
          <cell r="A17322" t="str">
            <v/>
          </cell>
        </row>
        <row r="17323">
          <cell r="A17323" t="str">
            <v/>
          </cell>
        </row>
        <row r="17324">
          <cell r="A17324" t="str">
            <v/>
          </cell>
        </row>
        <row r="17325">
          <cell r="A17325" t="str">
            <v/>
          </cell>
        </row>
        <row r="17326">
          <cell r="A17326" t="str">
            <v/>
          </cell>
        </row>
        <row r="17327">
          <cell r="A17327" t="str">
            <v/>
          </cell>
        </row>
        <row r="17328">
          <cell r="A17328" t="str">
            <v/>
          </cell>
        </row>
        <row r="17329">
          <cell r="A17329" t="str">
            <v/>
          </cell>
        </row>
        <row r="17330">
          <cell r="A17330" t="str">
            <v/>
          </cell>
        </row>
        <row r="17331">
          <cell r="A17331" t="str">
            <v/>
          </cell>
        </row>
        <row r="17332">
          <cell r="A17332" t="str">
            <v/>
          </cell>
        </row>
        <row r="17333">
          <cell r="A17333" t="str">
            <v/>
          </cell>
        </row>
        <row r="17334">
          <cell r="A17334" t="str">
            <v/>
          </cell>
        </row>
        <row r="17335">
          <cell r="A17335" t="str">
            <v/>
          </cell>
        </row>
        <row r="17336">
          <cell r="A17336" t="str">
            <v/>
          </cell>
        </row>
        <row r="17337">
          <cell r="A17337" t="str">
            <v/>
          </cell>
        </row>
        <row r="17338">
          <cell r="A17338" t="str">
            <v/>
          </cell>
        </row>
        <row r="17339">
          <cell r="A17339" t="str">
            <v/>
          </cell>
        </row>
        <row r="17340">
          <cell r="A17340" t="str">
            <v/>
          </cell>
        </row>
        <row r="17341">
          <cell r="A17341" t="str">
            <v/>
          </cell>
        </row>
        <row r="17342">
          <cell r="A17342" t="str">
            <v/>
          </cell>
        </row>
        <row r="17343">
          <cell r="A17343" t="str">
            <v/>
          </cell>
        </row>
        <row r="17344">
          <cell r="A17344" t="str">
            <v/>
          </cell>
        </row>
        <row r="17345">
          <cell r="A17345" t="str">
            <v/>
          </cell>
        </row>
        <row r="17346">
          <cell r="A17346" t="str">
            <v/>
          </cell>
        </row>
        <row r="17347">
          <cell r="A17347" t="str">
            <v/>
          </cell>
        </row>
        <row r="17348">
          <cell r="A17348" t="str">
            <v/>
          </cell>
        </row>
        <row r="17349">
          <cell r="A17349" t="str">
            <v/>
          </cell>
        </row>
        <row r="17350">
          <cell r="A17350" t="str">
            <v/>
          </cell>
        </row>
        <row r="17351">
          <cell r="A17351" t="str">
            <v/>
          </cell>
        </row>
        <row r="17352">
          <cell r="A17352" t="str">
            <v/>
          </cell>
        </row>
        <row r="17353">
          <cell r="A17353" t="str">
            <v/>
          </cell>
        </row>
        <row r="17354">
          <cell r="A17354" t="str">
            <v/>
          </cell>
        </row>
        <row r="17355">
          <cell r="A17355" t="str">
            <v/>
          </cell>
        </row>
        <row r="17356">
          <cell r="A17356" t="str">
            <v/>
          </cell>
        </row>
        <row r="17357">
          <cell r="A17357" t="str">
            <v/>
          </cell>
        </row>
        <row r="17358">
          <cell r="A17358" t="str">
            <v/>
          </cell>
        </row>
        <row r="17359">
          <cell r="A17359" t="str">
            <v/>
          </cell>
        </row>
        <row r="17360">
          <cell r="A17360" t="str">
            <v/>
          </cell>
        </row>
        <row r="17361">
          <cell r="A17361" t="str">
            <v/>
          </cell>
        </row>
        <row r="17362">
          <cell r="A17362" t="str">
            <v/>
          </cell>
        </row>
        <row r="17363">
          <cell r="A17363" t="str">
            <v/>
          </cell>
        </row>
        <row r="17364">
          <cell r="A17364" t="str">
            <v/>
          </cell>
        </row>
        <row r="17365">
          <cell r="A17365" t="str">
            <v/>
          </cell>
        </row>
        <row r="17366">
          <cell r="A17366" t="str">
            <v/>
          </cell>
        </row>
        <row r="17367">
          <cell r="A17367" t="str">
            <v/>
          </cell>
        </row>
        <row r="17368">
          <cell r="A17368" t="str">
            <v/>
          </cell>
        </row>
        <row r="17369">
          <cell r="A17369" t="str">
            <v/>
          </cell>
        </row>
        <row r="17370">
          <cell r="A17370" t="str">
            <v/>
          </cell>
        </row>
        <row r="17371">
          <cell r="A17371" t="str">
            <v/>
          </cell>
        </row>
        <row r="17372">
          <cell r="A17372" t="str">
            <v/>
          </cell>
        </row>
        <row r="17373">
          <cell r="A17373" t="str">
            <v/>
          </cell>
        </row>
        <row r="17374">
          <cell r="A17374" t="str">
            <v/>
          </cell>
        </row>
        <row r="17375">
          <cell r="A17375" t="str">
            <v/>
          </cell>
        </row>
        <row r="17376">
          <cell r="A17376" t="str">
            <v/>
          </cell>
        </row>
        <row r="17377">
          <cell r="A17377" t="str">
            <v/>
          </cell>
        </row>
        <row r="17378">
          <cell r="A17378" t="str">
            <v/>
          </cell>
        </row>
        <row r="17379">
          <cell r="A17379" t="str">
            <v/>
          </cell>
        </row>
        <row r="17380">
          <cell r="A17380" t="str">
            <v/>
          </cell>
        </row>
        <row r="17381">
          <cell r="A17381" t="str">
            <v/>
          </cell>
        </row>
        <row r="17382">
          <cell r="A17382" t="str">
            <v/>
          </cell>
        </row>
        <row r="17383">
          <cell r="A17383" t="str">
            <v/>
          </cell>
        </row>
        <row r="17384">
          <cell r="A17384" t="str">
            <v/>
          </cell>
        </row>
        <row r="17385">
          <cell r="A17385" t="str">
            <v/>
          </cell>
        </row>
        <row r="17386">
          <cell r="A17386" t="str">
            <v/>
          </cell>
        </row>
        <row r="17387">
          <cell r="A17387" t="str">
            <v/>
          </cell>
        </row>
        <row r="17388">
          <cell r="A17388" t="str">
            <v/>
          </cell>
        </row>
        <row r="17389">
          <cell r="A17389" t="str">
            <v/>
          </cell>
        </row>
        <row r="17390">
          <cell r="A17390" t="str">
            <v/>
          </cell>
        </row>
        <row r="17391">
          <cell r="A17391" t="str">
            <v/>
          </cell>
        </row>
        <row r="17392">
          <cell r="A17392" t="str">
            <v/>
          </cell>
        </row>
        <row r="17393">
          <cell r="A17393" t="str">
            <v/>
          </cell>
        </row>
        <row r="17394">
          <cell r="A17394" t="str">
            <v/>
          </cell>
        </row>
        <row r="17395">
          <cell r="A17395" t="str">
            <v/>
          </cell>
        </row>
        <row r="17396">
          <cell r="A17396" t="str">
            <v/>
          </cell>
        </row>
        <row r="17397">
          <cell r="A17397" t="str">
            <v/>
          </cell>
        </row>
        <row r="17398">
          <cell r="A17398" t="str">
            <v/>
          </cell>
        </row>
        <row r="17399">
          <cell r="A17399" t="str">
            <v/>
          </cell>
        </row>
        <row r="17400">
          <cell r="A17400" t="str">
            <v/>
          </cell>
        </row>
        <row r="17401">
          <cell r="A17401" t="str">
            <v/>
          </cell>
        </row>
        <row r="17402">
          <cell r="A17402" t="str">
            <v/>
          </cell>
        </row>
        <row r="17403">
          <cell r="A17403" t="str">
            <v/>
          </cell>
        </row>
        <row r="17404">
          <cell r="A17404" t="str">
            <v/>
          </cell>
        </row>
        <row r="17405">
          <cell r="A17405" t="str">
            <v/>
          </cell>
        </row>
        <row r="17406">
          <cell r="A17406" t="str">
            <v/>
          </cell>
        </row>
        <row r="17407">
          <cell r="A17407" t="str">
            <v/>
          </cell>
        </row>
        <row r="17408">
          <cell r="A17408" t="str">
            <v/>
          </cell>
        </row>
        <row r="17409">
          <cell r="A17409" t="str">
            <v/>
          </cell>
        </row>
        <row r="17410">
          <cell r="A17410" t="str">
            <v/>
          </cell>
        </row>
        <row r="17411">
          <cell r="A17411" t="str">
            <v/>
          </cell>
        </row>
        <row r="17412">
          <cell r="A17412" t="str">
            <v/>
          </cell>
        </row>
        <row r="17413">
          <cell r="A17413" t="str">
            <v/>
          </cell>
        </row>
        <row r="17414">
          <cell r="A17414" t="str">
            <v/>
          </cell>
        </row>
        <row r="17415">
          <cell r="A17415" t="str">
            <v/>
          </cell>
        </row>
        <row r="17416">
          <cell r="A17416" t="str">
            <v/>
          </cell>
        </row>
        <row r="17417">
          <cell r="A17417" t="str">
            <v/>
          </cell>
        </row>
        <row r="17418">
          <cell r="A17418" t="str">
            <v/>
          </cell>
        </row>
        <row r="17419">
          <cell r="A17419" t="str">
            <v/>
          </cell>
        </row>
        <row r="17420">
          <cell r="A17420" t="str">
            <v/>
          </cell>
        </row>
        <row r="17421">
          <cell r="A17421" t="str">
            <v/>
          </cell>
        </row>
        <row r="17422">
          <cell r="A17422" t="str">
            <v/>
          </cell>
        </row>
        <row r="17423">
          <cell r="A17423" t="str">
            <v/>
          </cell>
        </row>
        <row r="17424">
          <cell r="A17424" t="str">
            <v/>
          </cell>
        </row>
        <row r="17425">
          <cell r="A17425" t="str">
            <v/>
          </cell>
        </row>
        <row r="17426">
          <cell r="A17426" t="str">
            <v/>
          </cell>
        </row>
        <row r="17427">
          <cell r="A17427" t="str">
            <v/>
          </cell>
        </row>
        <row r="17428">
          <cell r="A17428" t="str">
            <v/>
          </cell>
        </row>
        <row r="17429">
          <cell r="A17429" t="str">
            <v/>
          </cell>
        </row>
        <row r="17430">
          <cell r="A17430" t="str">
            <v/>
          </cell>
        </row>
        <row r="17431">
          <cell r="A17431" t="str">
            <v/>
          </cell>
        </row>
        <row r="17432">
          <cell r="A17432" t="str">
            <v/>
          </cell>
        </row>
        <row r="17433">
          <cell r="A17433" t="str">
            <v/>
          </cell>
        </row>
        <row r="17434">
          <cell r="A17434" t="str">
            <v/>
          </cell>
        </row>
        <row r="17435">
          <cell r="A17435" t="str">
            <v/>
          </cell>
        </row>
        <row r="17436">
          <cell r="A17436" t="str">
            <v/>
          </cell>
        </row>
        <row r="17437">
          <cell r="A17437" t="str">
            <v/>
          </cell>
        </row>
        <row r="17438">
          <cell r="A17438" t="str">
            <v/>
          </cell>
        </row>
        <row r="17439">
          <cell r="A17439" t="str">
            <v/>
          </cell>
        </row>
        <row r="17440">
          <cell r="A17440" t="str">
            <v/>
          </cell>
        </row>
        <row r="17441">
          <cell r="A17441" t="str">
            <v/>
          </cell>
        </row>
        <row r="17442">
          <cell r="A17442" t="str">
            <v/>
          </cell>
        </row>
        <row r="17443">
          <cell r="A17443" t="str">
            <v/>
          </cell>
        </row>
        <row r="17444">
          <cell r="A17444" t="str">
            <v/>
          </cell>
        </row>
        <row r="17445">
          <cell r="A17445" t="str">
            <v/>
          </cell>
        </row>
        <row r="17446">
          <cell r="A17446" t="str">
            <v/>
          </cell>
        </row>
        <row r="17447">
          <cell r="A17447" t="str">
            <v/>
          </cell>
        </row>
        <row r="17448">
          <cell r="A17448" t="str">
            <v/>
          </cell>
        </row>
        <row r="17449">
          <cell r="A17449" t="str">
            <v/>
          </cell>
        </row>
        <row r="17450">
          <cell r="A17450" t="str">
            <v/>
          </cell>
        </row>
        <row r="17451">
          <cell r="A17451" t="str">
            <v/>
          </cell>
        </row>
        <row r="17452">
          <cell r="A17452" t="str">
            <v/>
          </cell>
        </row>
        <row r="17453">
          <cell r="A17453" t="str">
            <v/>
          </cell>
        </row>
        <row r="17454">
          <cell r="A17454" t="str">
            <v/>
          </cell>
        </row>
        <row r="17455">
          <cell r="A17455" t="str">
            <v/>
          </cell>
        </row>
        <row r="17456">
          <cell r="A17456" t="str">
            <v/>
          </cell>
        </row>
        <row r="17457">
          <cell r="A17457" t="str">
            <v/>
          </cell>
        </row>
        <row r="17458">
          <cell r="A17458" t="str">
            <v/>
          </cell>
        </row>
        <row r="17459">
          <cell r="A17459" t="str">
            <v/>
          </cell>
        </row>
        <row r="17460">
          <cell r="A17460" t="str">
            <v/>
          </cell>
        </row>
        <row r="17461">
          <cell r="A17461" t="str">
            <v/>
          </cell>
        </row>
        <row r="17462">
          <cell r="A17462" t="str">
            <v/>
          </cell>
        </row>
        <row r="17463">
          <cell r="A17463" t="str">
            <v/>
          </cell>
        </row>
        <row r="17464">
          <cell r="A17464" t="str">
            <v/>
          </cell>
        </row>
        <row r="17465">
          <cell r="A17465" t="str">
            <v/>
          </cell>
        </row>
        <row r="17466">
          <cell r="A17466" t="str">
            <v/>
          </cell>
        </row>
        <row r="17467">
          <cell r="A17467" t="str">
            <v/>
          </cell>
        </row>
        <row r="17468">
          <cell r="A17468" t="str">
            <v/>
          </cell>
        </row>
        <row r="17469">
          <cell r="A17469" t="str">
            <v/>
          </cell>
        </row>
        <row r="17470">
          <cell r="A17470" t="str">
            <v/>
          </cell>
        </row>
        <row r="17471">
          <cell r="A17471" t="str">
            <v/>
          </cell>
        </row>
        <row r="17472">
          <cell r="A17472" t="str">
            <v/>
          </cell>
        </row>
        <row r="17473">
          <cell r="A17473" t="str">
            <v/>
          </cell>
        </row>
        <row r="17474">
          <cell r="A17474" t="str">
            <v/>
          </cell>
        </row>
        <row r="17475">
          <cell r="A17475" t="str">
            <v/>
          </cell>
        </row>
        <row r="17476">
          <cell r="A17476" t="str">
            <v/>
          </cell>
        </row>
        <row r="17477">
          <cell r="A17477" t="str">
            <v/>
          </cell>
        </row>
        <row r="17478">
          <cell r="A17478" t="str">
            <v/>
          </cell>
        </row>
        <row r="17479">
          <cell r="A17479" t="str">
            <v/>
          </cell>
        </row>
        <row r="17480">
          <cell r="A17480" t="str">
            <v/>
          </cell>
        </row>
        <row r="17481">
          <cell r="A17481" t="str">
            <v/>
          </cell>
        </row>
        <row r="17482">
          <cell r="A17482" t="str">
            <v/>
          </cell>
        </row>
        <row r="17483">
          <cell r="A17483" t="str">
            <v/>
          </cell>
        </row>
        <row r="17484">
          <cell r="A17484" t="str">
            <v/>
          </cell>
        </row>
        <row r="17485">
          <cell r="A17485" t="str">
            <v/>
          </cell>
        </row>
        <row r="17486">
          <cell r="A17486" t="str">
            <v/>
          </cell>
        </row>
        <row r="17487">
          <cell r="A17487" t="str">
            <v/>
          </cell>
        </row>
        <row r="17488">
          <cell r="A17488" t="str">
            <v/>
          </cell>
        </row>
        <row r="17489">
          <cell r="A17489" t="str">
            <v/>
          </cell>
        </row>
        <row r="17490">
          <cell r="A17490" t="str">
            <v/>
          </cell>
        </row>
        <row r="17491">
          <cell r="A17491" t="str">
            <v/>
          </cell>
        </row>
        <row r="17492">
          <cell r="A17492" t="str">
            <v/>
          </cell>
        </row>
        <row r="17493">
          <cell r="A17493" t="str">
            <v/>
          </cell>
        </row>
        <row r="17494">
          <cell r="A17494" t="str">
            <v/>
          </cell>
        </row>
        <row r="17495">
          <cell r="A17495" t="str">
            <v/>
          </cell>
        </row>
        <row r="17496">
          <cell r="A17496" t="str">
            <v/>
          </cell>
        </row>
        <row r="17497">
          <cell r="A17497" t="str">
            <v/>
          </cell>
        </row>
        <row r="17498">
          <cell r="A17498" t="str">
            <v/>
          </cell>
        </row>
        <row r="17499">
          <cell r="A17499" t="str">
            <v/>
          </cell>
        </row>
        <row r="17500">
          <cell r="A17500" t="str">
            <v/>
          </cell>
        </row>
        <row r="17501">
          <cell r="A17501" t="str">
            <v/>
          </cell>
        </row>
        <row r="17502">
          <cell r="A17502" t="str">
            <v/>
          </cell>
        </row>
        <row r="17503">
          <cell r="A17503" t="str">
            <v/>
          </cell>
        </row>
        <row r="17504">
          <cell r="A17504" t="str">
            <v/>
          </cell>
        </row>
        <row r="17505">
          <cell r="A17505" t="str">
            <v/>
          </cell>
        </row>
        <row r="17506">
          <cell r="A17506" t="str">
            <v/>
          </cell>
        </row>
        <row r="17507">
          <cell r="A17507" t="str">
            <v/>
          </cell>
        </row>
        <row r="17508">
          <cell r="A17508" t="str">
            <v/>
          </cell>
        </row>
        <row r="17509">
          <cell r="A17509" t="str">
            <v/>
          </cell>
        </row>
        <row r="17510">
          <cell r="A17510" t="str">
            <v/>
          </cell>
        </row>
        <row r="17511">
          <cell r="A17511" t="str">
            <v/>
          </cell>
        </row>
        <row r="17512">
          <cell r="A17512" t="str">
            <v/>
          </cell>
        </row>
        <row r="17513">
          <cell r="A17513" t="str">
            <v/>
          </cell>
        </row>
        <row r="17514">
          <cell r="A17514" t="str">
            <v/>
          </cell>
        </row>
        <row r="17515">
          <cell r="A17515" t="str">
            <v/>
          </cell>
        </row>
        <row r="17516">
          <cell r="A17516" t="str">
            <v/>
          </cell>
        </row>
        <row r="17517">
          <cell r="A17517" t="str">
            <v/>
          </cell>
        </row>
        <row r="17518">
          <cell r="A17518" t="str">
            <v/>
          </cell>
        </row>
        <row r="17519">
          <cell r="A17519" t="str">
            <v/>
          </cell>
        </row>
        <row r="17520">
          <cell r="A17520" t="str">
            <v/>
          </cell>
        </row>
        <row r="17521">
          <cell r="A17521" t="str">
            <v/>
          </cell>
        </row>
        <row r="17522">
          <cell r="A17522" t="str">
            <v/>
          </cell>
        </row>
        <row r="17523">
          <cell r="A17523" t="str">
            <v/>
          </cell>
        </row>
        <row r="17524">
          <cell r="A17524" t="str">
            <v/>
          </cell>
        </row>
        <row r="17525">
          <cell r="A17525" t="str">
            <v/>
          </cell>
        </row>
        <row r="17526">
          <cell r="A17526" t="str">
            <v/>
          </cell>
        </row>
        <row r="17527">
          <cell r="A17527" t="str">
            <v/>
          </cell>
        </row>
        <row r="17528">
          <cell r="A17528" t="str">
            <v/>
          </cell>
        </row>
        <row r="17529">
          <cell r="A17529" t="str">
            <v/>
          </cell>
        </row>
        <row r="17530">
          <cell r="A17530" t="str">
            <v/>
          </cell>
        </row>
        <row r="17531">
          <cell r="A17531" t="str">
            <v/>
          </cell>
        </row>
        <row r="17532">
          <cell r="A17532" t="str">
            <v/>
          </cell>
        </row>
        <row r="17533">
          <cell r="A17533" t="str">
            <v/>
          </cell>
        </row>
        <row r="17534">
          <cell r="A17534" t="str">
            <v/>
          </cell>
        </row>
        <row r="17535">
          <cell r="A17535" t="str">
            <v/>
          </cell>
        </row>
        <row r="17536">
          <cell r="A17536" t="str">
            <v/>
          </cell>
        </row>
        <row r="17537">
          <cell r="A17537" t="str">
            <v/>
          </cell>
        </row>
        <row r="17538">
          <cell r="A17538" t="str">
            <v/>
          </cell>
        </row>
        <row r="17539">
          <cell r="A17539" t="str">
            <v/>
          </cell>
        </row>
        <row r="17540">
          <cell r="A17540" t="str">
            <v/>
          </cell>
        </row>
        <row r="17541">
          <cell r="A17541" t="str">
            <v/>
          </cell>
        </row>
        <row r="17542">
          <cell r="A17542" t="str">
            <v/>
          </cell>
        </row>
        <row r="17543">
          <cell r="A17543" t="str">
            <v/>
          </cell>
        </row>
        <row r="17544">
          <cell r="A17544" t="str">
            <v/>
          </cell>
        </row>
        <row r="17545">
          <cell r="A17545" t="str">
            <v/>
          </cell>
        </row>
        <row r="17546">
          <cell r="A17546" t="str">
            <v/>
          </cell>
        </row>
        <row r="17547">
          <cell r="A17547" t="str">
            <v/>
          </cell>
        </row>
        <row r="17548">
          <cell r="A17548" t="str">
            <v/>
          </cell>
        </row>
        <row r="17549">
          <cell r="A17549" t="str">
            <v/>
          </cell>
        </row>
        <row r="17550">
          <cell r="A17550" t="str">
            <v/>
          </cell>
        </row>
        <row r="17551">
          <cell r="A17551" t="str">
            <v/>
          </cell>
        </row>
        <row r="17552">
          <cell r="A17552" t="str">
            <v/>
          </cell>
        </row>
        <row r="17553">
          <cell r="A17553" t="str">
            <v/>
          </cell>
        </row>
        <row r="17554">
          <cell r="A17554" t="str">
            <v/>
          </cell>
        </row>
        <row r="17555">
          <cell r="A17555" t="str">
            <v/>
          </cell>
        </row>
        <row r="17556">
          <cell r="A17556" t="str">
            <v/>
          </cell>
        </row>
        <row r="17557">
          <cell r="A17557" t="str">
            <v/>
          </cell>
        </row>
        <row r="17558">
          <cell r="A17558" t="str">
            <v/>
          </cell>
        </row>
        <row r="17559">
          <cell r="A17559" t="str">
            <v/>
          </cell>
        </row>
        <row r="17560">
          <cell r="A17560" t="str">
            <v/>
          </cell>
        </row>
        <row r="17561">
          <cell r="A17561" t="str">
            <v/>
          </cell>
        </row>
        <row r="17562">
          <cell r="A17562" t="str">
            <v/>
          </cell>
        </row>
        <row r="17563">
          <cell r="A17563" t="str">
            <v/>
          </cell>
        </row>
        <row r="17564">
          <cell r="A17564" t="str">
            <v/>
          </cell>
        </row>
        <row r="17565">
          <cell r="A17565" t="str">
            <v/>
          </cell>
        </row>
        <row r="17566">
          <cell r="A17566" t="str">
            <v/>
          </cell>
        </row>
        <row r="17567">
          <cell r="A17567" t="str">
            <v/>
          </cell>
        </row>
        <row r="17568">
          <cell r="A17568" t="str">
            <v/>
          </cell>
        </row>
        <row r="17569">
          <cell r="A17569" t="str">
            <v/>
          </cell>
        </row>
        <row r="17570">
          <cell r="A17570" t="str">
            <v/>
          </cell>
        </row>
        <row r="17571">
          <cell r="A17571" t="str">
            <v/>
          </cell>
        </row>
        <row r="17572">
          <cell r="A17572" t="str">
            <v/>
          </cell>
        </row>
        <row r="17573">
          <cell r="A17573" t="str">
            <v/>
          </cell>
        </row>
        <row r="17574">
          <cell r="A17574" t="str">
            <v/>
          </cell>
        </row>
        <row r="17575">
          <cell r="A17575" t="str">
            <v/>
          </cell>
        </row>
        <row r="17576">
          <cell r="A17576" t="str">
            <v/>
          </cell>
        </row>
        <row r="17577">
          <cell r="A17577" t="str">
            <v/>
          </cell>
        </row>
        <row r="17578">
          <cell r="A17578" t="str">
            <v/>
          </cell>
        </row>
        <row r="17579">
          <cell r="A17579" t="str">
            <v/>
          </cell>
        </row>
        <row r="17580">
          <cell r="A17580" t="str">
            <v/>
          </cell>
        </row>
        <row r="17581">
          <cell r="A17581" t="str">
            <v/>
          </cell>
        </row>
        <row r="17582">
          <cell r="A17582" t="str">
            <v/>
          </cell>
        </row>
        <row r="17583">
          <cell r="A17583" t="str">
            <v/>
          </cell>
        </row>
        <row r="17584">
          <cell r="A17584" t="str">
            <v/>
          </cell>
        </row>
        <row r="17585">
          <cell r="A17585" t="str">
            <v/>
          </cell>
        </row>
        <row r="17586">
          <cell r="A17586" t="str">
            <v/>
          </cell>
        </row>
        <row r="17587">
          <cell r="A17587" t="str">
            <v/>
          </cell>
        </row>
        <row r="17588">
          <cell r="A17588" t="str">
            <v/>
          </cell>
        </row>
        <row r="17589">
          <cell r="A17589" t="str">
            <v/>
          </cell>
        </row>
        <row r="17590">
          <cell r="A17590" t="str">
            <v/>
          </cell>
        </row>
        <row r="17591">
          <cell r="A17591" t="str">
            <v/>
          </cell>
        </row>
        <row r="17592">
          <cell r="A17592" t="str">
            <v/>
          </cell>
        </row>
        <row r="17593">
          <cell r="A17593" t="str">
            <v/>
          </cell>
        </row>
        <row r="17594">
          <cell r="A17594" t="str">
            <v/>
          </cell>
        </row>
        <row r="17595">
          <cell r="A17595" t="str">
            <v/>
          </cell>
        </row>
        <row r="17596">
          <cell r="A17596" t="str">
            <v/>
          </cell>
        </row>
        <row r="17597">
          <cell r="A17597" t="str">
            <v/>
          </cell>
        </row>
        <row r="17598">
          <cell r="A17598" t="str">
            <v/>
          </cell>
        </row>
        <row r="17599">
          <cell r="A17599" t="str">
            <v/>
          </cell>
        </row>
        <row r="17600">
          <cell r="A17600" t="str">
            <v/>
          </cell>
        </row>
        <row r="17601">
          <cell r="A17601" t="str">
            <v/>
          </cell>
        </row>
        <row r="17602">
          <cell r="A17602" t="str">
            <v/>
          </cell>
        </row>
        <row r="17603">
          <cell r="A17603" t="str">
            <v/>
          </cell>
        </row>
        <row r="17604">
          <cell r="A17604" t="str">
            <v/>
          </cell>
        </row>
        <row r="17605">
          <cell r="A17605" t="str">
            <v/>
          </cell>
        </row>
        <row r="17606">
          <cell r="A17606" t="str">
            <v/>
          </cell>
        </row>
        <row r="17607">
          <cell r="A17607" t="str">
            <v/>
          </cell>
        </row>
        <row r="17608">
          <cell r="A17608" t="str">
            <v/>
          </cell>
        </row>
        <row r="17609">
          <cell r="A17609" t="str">
            <v/>
          </cell>
        </row>
        <row r="17610">
          <cell r="A17610" t="str">
            <v/>
          </cell>
        </row>
        <row r="17611">
          <cell r="A17611" t="str">
            <v/>
          </cell>
        </row>
        <row r="17612">
          <cell r="A17612" t="str">
            <v/>
          </cell>
        </row>
        <row r="17613">
          <cell r="A17613" t="str">
            <v/>
          </cell>
        </row>
        <row r="17614">
          <cell r="A17614" t="str">
            <v/>
          </cell>
        </row>
        <row r="17615">
          <cell r="A17615" t="str">
            <v/>
          </cell>
        </row>
        <row r="17616">
          <cell r="A17616" t="str">
            <v/>
          </cell>
        </row>
        <row r="17617">
          <cell r="A17617" t="str">
            <v/>
          </cell>
        </row>
        <row r="17618">
          <cell r="A17618" t="str">
            <v/>
          </cell>
        </row>
        <row r="17619">
          <cell r="A17619" t="str">
            <v/>
          </cell>
        </row>
        <row r="17620">
          <cell r="A17620" t="str">
            <v/>
          </cell>
        </row>
        <row r="17621">
          <cell r="A17621" t="str">
            <v/>
          </cell>
        </row>
        <row r="17622">
          <cell r="A17622" t="str">
            <v/>
          </cell>
        </row>
        <row r="17623">
          <cell r="A17623" t="str">
            <v/>
          </cell>
        </row>
        <row r="17624">
          <cell r="A17624" t="str">
            <v/>
          </cell>
        </row>
        <row r="17625">
          <cell r="A17625" t="str">
            <v/>
          </cell>
        </row>
        <row r="17626">
          <cell r="A17626" t="str">
            <v/>
          </cell>
        </row>
        <row r="17627">
          <cell r="A17627" t="str">
            <v/>
          </cell>
        </row>
        <row r="17628">
          <cell r="A17628" t="str">
            <v/>
          </cell>
        </row>
        <row r="17629">
          <cell r="A17629" t="str">
            <v/>
          </cell>
        </row>
        <row r="17630">
          <cell r="A17630" t="str">
            <v/>
          </cell>
        </row>
        <row r="17631">
          <cell r="A17631" t="str">
            <v/>
          </cell>
        </row>
        <row r="17632">
          <cell r="A17632" t="str">
            <v/>
          </cell>
        </row>
        <row r="17633">
          <cell r="A17633" t="str">
            <v/>
          </cell>
        </row>
        <row r="17634">
          <cell r="A17634" t="str">
            <v/>
          </cell>
        </row>
        <row r="17635">
          <cell r="A17635" t="str">
            <v/>
          </cell>
        </row>
        <row r="17636">
          <cell r="A17636" t="str">
            <v/>
          </cell>
        </row>
        <row r="17637">
          <cell r="A17637" t="str">
            <v/>
          </cell>
        </row>
        <row r="17638">
          <cell r="A17638" t="str">
            <v/>
          </cell>
        </row>
        <row r="17639">
          <cell r="A17639" t="str">
            <v/>
          </cell>
        </row>
        <row r="17640">
          <cell r="A17640" t="str">
            <v/>
          </cell>
        </row>
        <row r="17641">
          <cell r="A17641" t="str">
            <v/>
          </cell>
        </row>
        <row r="17642">
          <cell r="A17642" t="str">
            <v/>
          </cell>
        </row>
        <row r="17643">
          <cell r="A17643" t="str">
            <v/>
          </cell>
        </row>
        <row r="17644">
          <cell r="A17644" t="str">
            <v/>
          </cell>
        </row>
        <row r="17645">
          <cell r="A17645" t="str">
            <v/>
          </cell>
        </row>
        <row r="17646">
          <cell r="A17646" t="str">
            <v/>
          </cell>
        </row>
        <row r="17647">
          <cell r="A17647" t="str">
            <v/>
          </cell>
        </row>
        <row r="17648">
          <cell r="A17648" t="str">
            <v/>
          </cell>
        </row>
        <row r="17649">
          <cell r="A17649" t="str">
            <v/>
          </cell>
        </row>
        <row r="17650">
          <cell r="A17650" t="str">
            <v/>
          </cell>
        </row>
        <row r="17651">
          <cell r="A17651" t="str">
            <v/>
          </cell>
        </row>
        <row r="17652">
          <cell r="A17652" t="str">
            <v/>
          </cell>
        </row>
        <row r="17653">
          <cell r="A17653" t="str">
            <v/>
          </cell>
        </row>
        <row r="17654">
          <cell r="A17654" t="str">
            <v/>
          </cell>
        </row>
        <row r="17655">
          <cell r="A17655" t="str">
            <v/>
          </cell>
        </row>
        <row r="17656">
          <cell r="A17656" t="str">
            <v/>
          </cell>
        </row>
        <row r="17657">
          <cell r="A17657" t="str">
            <v/>
          </cell>
        </row>
        <row r="17658">
          <cell r="A17658" t="str">
            <v/>
          </cell>
        </row>
        <row r="17659">
          <cell r="A17659" t="str">
            <v/>
          </cell>
        </row>
        <row r="17660">
          <cell r="A17660" t="str">
            <v/>
          </cell>
        </row>
        <row r="17661">
          <cell r="A17661" t="str">
            <v/>
          </cell>
        </row>
        <row r="17662">
          <cell r="A17662" t="str">
            <v/>
          </cell>
        </row>
        <row r="17663">
          <cell r="A17663" t="str">
            <v/>
          </cell>
        </row>
        <row r="17664">
          <cell r="A17664" t="str">
            <v/>
          </cell>
        </row>
        <row r="17665">
          <cell r="A17665" t="str">
            <v/>
          </cell>
        </row>
        <row r="17666">
          <cell r="A17666" t="str">
            <v/>
          </cell>
        </row>
        <row r="17667">
          <cell r="A17667" t="str">
            <v/>
          </cell>
        </row>
        <row r="17668">
          <cell r="A17668" t="str">
            <v/>
          </cell>
        </row>
        <row r="17669">
          <cell r="A17669" t="str">
            <v/>
          </cell>
        </row>
        <row r="17670">
          <cell r="A17670" t="str">
            <v/>
          </cell>
        </row>
        <row r="17671">
          <cell r="A17671" t="str">
            <v/>
          </cell>
        </row>
        <row r="17672">
          <cell r="A17672" t="str">
            <v/>
          </cell>
        </row>
        <row r="17673">
          <cell r="A17673" t="str">
            <v/>
          </cell>
        </row>
        <row r="17674">
          <cell r="A17674" t="str">
            <v/>
          </cell>
        </row>
        <row r="17675">
          <cell r="A17675" t="str">
            <v/>
          </cell>
        </row>
        <row r="17676">
          <cell r="A17676" t="str">
            <v/>
          </cell>
        </row>
        <row r="17677">
          <cell r="A17677" t="str">
            <v/>
          </cell>
        </row>
        <row r="17678">
          <cell r="A17678" t="str">
            <v/>
          </cell>
        </row>
        <row r="17679">
          <cell r="A17679" t="str">
            <v/>
          </cell>
        </row>
        <row r="17680">
          <cell r="A17680" t="str">
            <v/>
          </cell>
        </row>
        <row r="17681">
          <cell r="A17681" t="str">
            <v/>
          </cell>
        </row>
        <row r="17682">
          <cell r="A17682" t="str">
            <v/>
          </cell>
        </row>
        <row r="17683">
          <cell r="A17683" t="str">
            <v/>
          </cell>
        </row>
        <row r="17684">
          <cell r="A17684" t="str">
            <v/>
          </cell>
        </row>
        <row r="17685">
          <cell r="A17685" t="str">
            <v/>
          </cell>
        </row>
        <row r="17686">
          <cell r="A17686" t="str">
            <v/>
          </cell>
        </row>
        <row r="17687">
          <cell r="A17687" t="str">
            <v/>
          </cell>
        </row>
        <row r="17688">
          <cell r="A17688" t="str">
            <v/>
          </cell>
        </row>
        <row r="17689">
          <cell r="A17689" t="str">
            <v/>
          </cell>
        </row>
        <row r="17690">
          <cell r="A17690" t="str">
            <v/>
          </cell>
        </row>
        <row r="17691">
          <cell r="A17691" t="str">
            <v/>
          </cell>
        </row>
        <row r="17692">
          <cell r="A17692" t="str">
            <v/>
          </cell>
        </row>
        <row r="17693">
          <cell r="A17693" t="str">
            <v/>
          </cell>
        </row>
        <row r="17694">
          <cell r="A17694" t="str">
            <v/>
          </cell>
        </row>
        <row r="17695">
          <cell r="A17695" t="str">
            <v/>
          </cell>
        </row>
        <row r="17696">
          <cell r="A17696" t="str">
            <v/>
          </cell>
        </row>
        <row r="17697">
          <cell r="A17697" t="str">
            <v/>
          </cell>
        </row>
        <row r="17698">
          <cell r="A17698" t="str">
            <v/>
          </cell>
        </row>
        <row r="17699">
          <cell r="A17699" t="str">
            <v/>
          </cell>
        </row>
        <row r="17700">
          <cell r="A17700" t="str">
            <v/>
          </cell>
        </row>
        <row r="17701">
          <cell r="A17701" t="str">
            <v/>
          </cell>
        </row>
        <row r="17702">
          <cell r="A17702" t="str">
            <v/>
          </cell>
        </row>
        <row r="17703">
          <cell r="A17703" t="str">
            <v/>
          </cell>
        </row>
        <row r="17704">
          <cell r="A17704" t="str">
            <v/>
          </cell>
        </row>
        <row r="17705">
          <cell r="A17705" t="str">
            <v/>
          </cell>
        </row>
        <row r="17706">
          <cell r="A17706" t="str">
            <v/>
          </cell>
        </row>
        <row r="17707">
          <cell r="A17707" t="str">
            <v/>
          </cell>
        </row>
        <row r="17708">
          <cell r="A17708" t="str">
            <v/>
          </cell>
        </row>
        <row r="17709">
          <cell r="A17709" t="str">
            <v/>
          </cell>
        </row>
        <row r="17710">
          <cell r="A17710" t="str">
            <v/>
          </cell>
        </row>
        <row r="17711">
          <cell r="A17711" t="str">
            <v/>
          </cell>
        </row>
        <row r="17712">
          <cell r="A17712" t="str">
            <v/>
          </cell>
        </row>
        <row r="17713">
          <cell r="A17713" t="str">
            <v/>
          </cell>
        </row>
        <row r="17714">
          <cell r="A17714" t="str">
            <v/>
          </cell>
        </row>
        <row r="17715">
          <cell r="A17715" t="str">
            <v/>
          </cell>
        </row>
        <row r="17716">
          <cell r="A17716" t="str">
            <v/>
          </cell>
        </row>
        <row r="17717">
          <cell r="A17717" t="str">
            <v/>
          </cell>
        </row>
        <row r="17718">
          <cell r="A17718" t="str">
            <v/>
          </cell>
        </row>
        <row r="17719">
          <cell r="A17719" t="str">
            <v/>
          </cell>
        </row>
        <row r="17720">
          <cell r="A17720" t="str">
            <v/>
          </cell>
        </row>
        <row r="17721">
          <cell r="A17721" t="str">
            <v/>
          </cell>
        </row>
        <row r="17722">
          <cell r="A17722" t="str">
            <v/>
          </cell>
        </row>
        <row r="17723">
          <cell r="A17723" t="str">
            <v/>
          </cell>
        </row>
        <row r="17724">
          <cell r="A17724" t="str">
            <v/>
          </cell>
        </row>
        <row r="17725">
          <cell r="A17725" t="str">
            <v/>
          </cell>
        </row>
        <row r="17726">
          <cell r="A17726" t="str">
            <v/>
          </cell>
        </row>
        <row r="17727">
          <cell r="A17727" t="str">
            <v/>
          </cell>
        </row>
        <row r="17728">
          <cell r="A17728" t="str">
            <v/>
          </cell>
        </row>
        <row r="17729">
          <cell r="A17729" t="str">
            <v/>
          </cell>
        </row>
        <row r="17730">
          <cell r="A17730" t="str">
            <v/>
          </cell>
        </row>
        <row r="17731">
          <cell r="A17731" t="str">
            <v/>
          </cell>
        </row>
        <row r="17732">
          <cell r="A17732" t="str">
            <v/>
          </cell>
        </row>
        <row r="17733">
          <cell r="A17733" t="str">
            <v/>
          </cell>
        </row>
        <row r="17734">
          <cell r="A17734" t="str">
            <v/>
          </cell>
        </row>
        <row r="17735">
          <cell r="A17735" t="str">
            <v/>
          </cell>
        </row>
        <row r="17736">
          <cell r="A17736" t="str">
            <v/>
          </cell>
        </row>
        <row r="17737">
          <cell r="A17737" t="str">
            <v/>
          </cell>
        </row>
        <row r="17738">
          <cell r="A17738" t="str">
            <v/>
          </cell>
        </row>
        <row r="17739">
          <cell r="A17739" t="str">
            <v/>
          </cell>
        </row>
        <row r="17740">
          <cell r="A17740" t="str">
            <v/>
          </cell>
        </row>
        <row r="17741">
          <cell r="A17741" t="str">
            <v/>
          </cell>
        </row>
        <row r="17742">
          <cell r="A17742" t="str">
            <v/>
          </cell>
        </row>
        <row r="17743">
          <cell r="A17743" t="str">
            <v/>
          </cell>
        </row>
        <row r="17744">
          <cell r="A17744" t="str">
            <v/>
          </cell>
        </row>
        <row r="17745">
          <cell r="A17745" t="str">
            <v/>
          </cell>
        </row>
        <row r="17746">
          <cell r="A17746" t="str">
            <v/>
          </cell>
        </row>
        <row r="17747">
          <cell r="A17747" t="str">
            <v/>
          </cell>
        </row>
        <row r="17748">
          <cell r="A17748" t="str">
            <v/>
          </cell>
        </row>
        <row r="17749">
          <cell r="A17749" t="str">
            <v/>
          </cell>
        </row>
        <row r="17750">
          <cell r="A17750" t="str">
            <v/>
          </cell>
        </row>
        <row r="17751">
          <cell r="A17751" t="str">
            <v/>
          </cell>
        </row>
        <row r="17752">
          <cell r="A17752" t="str">
            <v/>
          </cell>
        </row>
        <row r="17753">
          <cell r="A17753" t="str">
            <v/>
          </cell>
        </row>
        <row r="17754">
          <cell r="A17754" t="str">
            <v/>
          </cell>
        </row>
        <row r="17755">
          <cell r="A17755" t="str">
            <v/>
          </cell>
        </row>
        <row r="17756">
          <cell r="A17756" t="str">
            <v/>
          </cell>
        </row>
        <row r="17757">
          <cell r="A17757" t="str">
            <v/>
          </cell>
        </row>
        <row r="17758">
          <cell r="A17758" t="str">
            <v/>
          </cell>
        </row>
        <row r="17759">
          <cell r="A17759" t="str">
            <v/>
          </cell>
        </row>
        <row r="17760">
          <cell r="A17760" t="str">
            <v/>
          </cell>
        </row>
        <row r="17761">
          <cell r="A17761" t="str">
            <v/>
          </cell>
        </row>
        <row r="17762">
          <cell r="A17762" t="str">
            <v/>
          </cell>
        </row>
        <row r="17763">
          <cell r="A17763" t="str">
            <v/>
          </cell>
        </row>
        <row r="17764">
          <cell r="A17764" t="str">
            <v/>
          </cell>
        </row>
        <row r="17765">
          <cell r="A17765" t="str">
            <v/>
          </cell>
        </row>
        <row r="17766">
          <cell r="A17766" t="str">
            <v/>
          </cell>
        </row>
        <row r="17767">
          <cell r="A17767" t="str">
            <v/>
          </cell>
        </row>
        <row r="17768">
          <cell r="A17768" t="str">
            <v/>
          </cell>
        </row>
        <row r="17769">
          <cell r="A17769" t="str">
            <v/>
          </cell>
        </row>
        <row r="17770">
          <cell r="A17770" t="str">
            <v/>
          </cell>
        </row>
        <row r="17771">
          <cell r="A17771" t="str">
            <v/>
          </cell>
        </row>
        <row r="17772">
          <cell r="A17772" t="str">
            <v/>
          </cell>
        </row>
        <row r="17773">
          <cell r="A17773" t="str">
            <v/>
          </cell>
        </row>
        <row r="17774">
          <cell r="A17774" t="str">
            <v/>
          </cell>
        </row>
        <row r="17775">
          <cell r="A17775" t="str">
            <v/>
          </cell>
        </row>
        <row r="17776">
          <cell r="A17776" t="str">
            <v/>
          </cell>
        </row>
        <row r="17777">
          <cell r="A17777" t="str">
            <v/>
          </cell>
        </row>
        <row r="17778">
          <cell r="A17778" t="str">
            <v/>
          </cell>
        </row>
        <row r="17779">
          <cell r="A17779" t="str">
            <v/>
          </cell>
        </row>
        <row r="17780">
          <cell r="A17780" t="str">
            <v/>
          </cell>
        </row>
        <row r="17781">
          <cell r="A17781" t="str">
            <v/>
          </cell>
        </row>
        <row r="17782">
          <cell r="A17782" t="str">
            <v/>
          </cell>
        </row>
        <row r="17783">
          <cell r="A17783" t="str">
            <v/>
          </cell>
        </row>
        <row r="17784">
          <cell r="A17784" t="str">
            <v/>
          </cell>
        </row>
        <row r="17785">
          <cell r="A17785" t="str">
            <v/>
          </cell>
        </row>
        <row r="17786">
          <cell r="A17786" t="str">
            <v/>
          </cell>
        </row>
        <row r="17787">
          <cell r="A17787" t="str">
            <v/>
          </cell>
        </row>
        <row r="17788">
          <cell r="A17788" t="str">
            <v/>
          </cell>
        </row>
        <row r="17789">
          <cell r="A17789" t="str">
            <v/>
          </cell>
        </row>
        <row r="17790">
          <cell r="A17790" t="str">
            <v/>
          </cell>
        </row>
        <row r="17791">
          <cell r="A17791" t="str">
            <v/>
          </cell>
        </row>
        <row r="17792">
          <cell r="A17792" t="str">
            <v/>
          </cell>
        </row>
        <row r="17793">
          <cell r="A17793" t="str">
            <v/>
          </cell>
        </row>
        <row r="17794">
          <cell r="A17794" t="str">
            <v/>
          </cell>
        </row>
        <row r="17795">
          <cell r="A17795" t="str">
            <v/>
          </cell>
        </row>
        <row r="17796">
          <cell r="A17796" t="str">
            <v/>
          </cell>
        </row>
        <row r="17797">
          <cell r="A17797" t="str">
            <v/>
          </cell>
        </row>
        <row r="17798">
          <cell r="A17798" t="str">
            <v/>
          </cell>
        </row>
        <row r="17799">
          <cell r="A17799" t="str">
            <v/>
          </cell>
        </row>
        <row r="17800">
          <cell r="A17800" t="str">
            <v/>
          </cell>
        </row>
        <row r="17801">
          <cell r="A17801" t="str">
            <v/>
          </cell>
        </row>
        <row r="17802">
          <cell r="A17802" t="str">
            <v/>
          </cell>
        </row>
        <row r="17803">
          <cell r="A17803" t="str">
            <v/>
          </cell>
        </row>
        <row r="17804">
          <cell r="A17804" t="str">
            <v/>
          </cell>
        </row>
        <row r="17805">
          <cell r="A17805" t="str">
            <v/>
          </cell>
        </row>
        <row r="17806">
          <cell r="A17806" t="str">
            <v/>
          </cell>
        </row>
        <row r="17807">
          <cell r="A17807" t="str">
            <v/>
          </cell>
        </row>
        <row r="17808">
          <cell r="A17808" t="str">
            <v/>
          </cell>
        </row>
        <row r="17809">
          <cell r="A17809" t="str">
            <v/>
          </cell>
        </row>
        <row r="17810">
          <cell r="A17810" t="str">
            <v/>
          </cell>
        </row>
        <row r="17811">
          <cell r="A17811" t="str">
            <v/>
          </cell>
        </row>
        <row r="17812">
          <cell r="A17812" t="str">
            <v/>
          </cell>
        </row>
        <row r="17813">
          <cell r="A17813" t="str">
            <v/>
          </cell>
        </row>
        <row r="17814">
          <cell r="A17814" t="str">
            <v/>
          </cell>
        </row>
        <row r="17815">
          <cell r="A17815" t="str">
            <v/>
          </cell>
        </row>
        <row r="17816">
          <cell r="A17816" t="str">
            <v/>
          </cell>
        </row>
        <row r="17817">
          <cell r="A17817" t="str">
            <v/>
          </cell>
        </row>
        <row r="17818">
          <cell r="A17818" t="str">
            <v/>
          </cell>
        </row>
        <row r="17819">
          <cell r="A17819" t="str">
            <v/>
          </cell>
        </row>
        <row r="17820">
          <cell r="A17820" t="str">
            <v/>
          </cell>
        </row>
        <row r="17821">
          <cell r="A17821" t="str">
            <v/>
          </cell>
        </row>
        <row r="17822">
          <cell r="A17822" t="str">
            <v/>
          </cell>
        </row>
        <row r="17823">
          <cell r="A17823" t="str">
            <v/>
          </cell>
        </row>
        <row r="17824">
          <cell r="A17824" t="str">
            <v/>
          </cell>
        </row>
        <row r="17825">
          <cell r="A17825" t="str">
            <v/>
          </cell>
        </row>
        <row r="17826">
          <cell r="A17826" t="str">
            <v/>
          </cell>
        </row>
        <row r="17827">
          <cell r="A17827" t="str">
            <v/>
          </cell>
        </row>
        <row r="17828">
          <cell r="A17828" t="str">
            <v/>
          </cell>
        </row>
        <row r="17829">
          <cell r="A17829" t="str">
            <v/>
          </cell>
        </row>
        <row r="17830">
          <cell r="A17830" t="str">
            <v/>
          </cell>
        </row>
        <row r="17831">
          <cell r="A17831" t="str">
            <v/>
          </cell>
        </row>
        <row r="17832">
          <cell r="A17832" t="str">
            <v/>
          </cell>
        </row>
        <row r="17833">
          <cell r="A17833" t="str">
            <v/>
          </cell>
        </row>
        <row r="17834">
          <cell r="A17834" t="str">
            <v/>
          </cell>
        </row>
        <row r="17835">
          <cell r="A17835" t="str">
            <v/>
          </cell>
        </row>
        <row r="17836">
          <cell r="A17836" t="str">
            <v/>
          </cell>
        </row>
        <row r="17837">
          <cell r="A17837" t="str">
            <v/>
          </cell>
        </row>
        <row r="17838">
          <cell r="A17838" t="str">
            <v/>
          </cell>
        </row>
        <row r="17839">
          <cell r="A17839" t="str">
            <v/>
          </cell>
        </row>
        <row r="17840">
          <cell r="A17840" t="str">
            <v/>
          </cell>
        </row>
        <row r="17841">
          <cell r="A17841" t="str">
            <v/>
          </cell>
        </row>
        <row r="17842">
          <cell r="A17842" t="str">
            <v/>
          </cell>
        </row>
        <row r="17843">
          <cell r="A17843" t="str">
            <v/>
          </cell>
        </row>
        <row r="17844">
          <cell r="A17844" t="str">
            <v/>
          </cell>
        </row>
        <row r="17845">
          <cell r="A17845" t="str">
            <v/>
          </cell>
        </row>
        <row r="17846">
          <cell r="A17846" t="str">
            <v/>
          </cell>
        </row>
        <row r="17847">
          <cell r="A17847" t="str">
            <v/>
          </cell>
        </row>
        <row r="17848">
          <cell r="A17848" t="str">
            <v/>
          </cell>
        </row>
        <row r="17849">
          <cell r="A17849" t="str">
            <v/>
          </cell>
        </row>
        <row r="17850">
          <cell r="A17850" t="str">
            <v/>
          </cell>
        </row>
        <row r="17851">
          <cell r="A17851" t="str">
            <v/>
          </cell>
        </row>
        <row r="17852">
          <cell r="A17852" t="str">
            <v/>
          </cell>
        </row>
        <row r="17853">
          <cell r="A17853" t="str">
            <v/>
          </cell>
        </row>
        <row r="17854">
          <cell r="A17854" t="str">
            <v/>
          </cell>
        </row>
        <row r="17855">
          <cell r="A17855" t="str">
            <v/>
          </cell>
        </row>
        <row r="17856">
          <cell r="A17856" t="str">
            <v/>
          </cell>
        </row>
        <row r="17857">
          <cell r="A17857" t="str">
            <v/>
          </cell>
        </row>
        <row r="17858">
          <cell r="A17858" t="str">
            <v/>
          </cell>
        </row>
        <row r="17859">
          <cell r="A17859" t="str">
            <v/>
          </cell>
        </row>
        <row r="17860">
          <cell r="A17860" t="str">
            <v/>
          </cell>
        </row>
        <row r="17861">
          <cell r="A17861" t="str">
            <v/>
          </cell>
        </row>
        <row r="17862">
          <cell r="A17862" t="str">
            <v/>
          </cell>
        </row>
        <row r="17863">
          <cell r="A17863" t="str">
            <v/>
          </cell>
        </row>
        <row r="17864">
          <cell r="A17864" t="str">
            <v/>
          </cell>
        </row>
        <row r="17865">
          <cell r="A17865" t="str">
            <v/>
          </cell>
        </row>
        <row r="17866">
          <cell r="A17866" t="str">
            <v/>
          </cell>
        </row>
        <row r="17867">
          <cell r="A17867" t="str">
            <v/>
          </cell>
        </row>
        <row r="17868">
          <cell r="A17868" t="str">
            <v/>
          </cell>
        </row>
        <row r="17869">
          <cell r="A17869" t="str">
            <v/>
          </cell>
        </row>
        <row r="17870">
          <cell r="A17870" t="str">
            <v/>
          </cell>
        </row>
        <row r="17871">
          <cell r="A17871" t="str">
            <v/>
          </cell>
        </row>
        <row r="17872">
          <cell r="A17872" t="str">
            <v/>
          </cell>
        </row>
        <row r="17873">
          <cell r="A17873" t="str">
            <v/>
          </cell>
        </row>
        <row r="17874">
          <cell r="A17874" t="str">
            <v/>
          </cell>
        </row>
        <row r="17875">
          <cell r="A17875" t="str">
            <v/>
          </cell>
        </row>
        <row r="17876">
          <cell r="A17876" t="str">
            <v/>
          </cell>
        </row>
        <row r="17877">
          <cell r="A17877" t="str">
            <v/>
          </cell>
        </row>
        <row r="17878">
          <cell r="A17878" t="str">
            <v/>
          </cell>
        </row>
        <row r="17879">
          <cell r="A17879" t="str">
            <v/>
          </cell>
        </row>
        <row r="17880">
          <cell r="A17880" t="str">
            <v/>
          </cell>
        </row>
        <row r="17881">
          <cell r="A17881" t="str">
            <v/>
          </cell>
        </row>
        <row r="17882">
          <cell r="A17882" t="str">
            <v/>
          </cell>
        </row>
        <row r="17883">
          <cell r="A17883" t="str">
            <v/>
          </cell>
        </row>
        <row r="17884">
          <cell r="A17884" t="str">
            <v/>
          </cell>
        </row>
        <row r="17885">
          <cell r="A17885" t="str">
            <v/>
          </cell>
        </row>
        <row r="17886">
          <cell r="A17886" t="str">
            <v/>
          </cell>
        </row>
        <row r="17887">
          <cell r="A17887" t="str">
            <v/>
          </cell>
        </row>
        <row r="17888">
          <cell r="A17888" t="str">
            <v/>
          </cell>
        </row>
        <row r="17889">
          <cell r="A17889" t="str">
            <v/>
          </cell>
        </row>
        <row r="17890">
          <cell r="A17890" t="str">
            <v/>
          </cell>
        </row>
        <row r="17891">
          <cell r="A17891" t="str">
            <v/>
          </cell>
        </row>
        <row r="17892">
          <cell r="A17892" t="str">
            <v/>
          </cell>
        </row>
        <row r="17893">
          <cell r="A17893" t="str">
            <v/>
          </cell>
        </row>
        <row r="17894">
          <cell r="A17894" t="str">
            <v/>
          </cell>
        </row>
        <row r="17895">
          <cell r="A17895" t="str">
            <v/>
          </cell>
        </row>
        <row r="17896">
          <cell r="A17896" t="str">
            <v/>
          </cell>
        </row>
        <row r="17897">
          <cell r="A17897" t="str">
            <v/>
          </cell>
        </row>
        <row r="17898">
          <cell r="A17898" t="str">
            <v/>
          </cell>
        </row>
        <row r="17899">
          <cell r="A17899" t="str">
            <v/>
          </cell>
        </row>
        <row r="17900">
          <cell r="A17900" t="str">
            <v/>
          </cell>
        </row>
        <row r="17901">
          <cell r="A17901" t="str">
            <v/>
          </cell>
        </row>
        <row r="17902">
          <cell r="A17902" t="str">
            <v/>
          </cell>
        </row>
        <row r="17903">
          <cell r="A17903" t="str">
            <v/>
          </cell>
        </row>
        <row r="17904">
          <cell r="A17904" t="str">
            <v/>
          </cell>
        </row>
        <row r="17905">
          <cell r="A17905" t="str">
            <v/>
          </cell>
        </row>
        <row r="17906">
          <cell r="A17906" t="str">
            <v/>
          </cell>
        </row>
        <row r="17907">
          <cell r="A17907" t="str">
            <v/>
          </cell>
        </row>
        <row r="17908">
          <cell r="A17908" t="str">
            <v/>
          </cell>
        </row>
        <row r="17909">
          <cell r="A17909" t="str">
            <v/>
          </cell>
        </row>
        <row r="17910">
          <cell r="A17910" t="str">
            <v/>
          </cell>
        </row>
        <row r="17911">
          <cell r="A17911" t="str">
            <v/>
          </cell>
        </row>
        <row r="17912">
          <cell r="A17912" t="str">
            <v/>
          </cell>
        </row>
        <row r="17913">
          <cell r="A17913" t="str">
            <v/>
          </cell>
        </row>
        <row r="17914">
          <cell r="A17914" t="str">
            <v/>
          </cell>
        </row>
        <row r="17915">
          <cell r="A17915" t="str">
            <v/>
          </cell>
        </row>
        <row r="17916">
          <cell r="A17916" t="str">
            <v/>
          </cell>
        </row>
        <row r="17917">
          <cell r="A17917" t="str">
            <v/>
          </cell>
        </row>
        <row r="17918">
          <cell r="A17918" t="str">
            <v/>
          </cell>
        </row>
        <row r="17919">
          <cell r="A17919" t="str">
            <v/>
          </cell>
        </row>
        <row r="17920">
          <cell r="A17920" t="str">
            <v/>
          </cell>
        </row>
        <row r="17921">
          <cell r="A17921" t="str">
            <v/>
          </cell>
        </row>
        <row r="17922">
          <cell r="A17922" t="str">
            <v/>
          </cell>
        </row>
        <row r="17923">
          <cell r="A17923" t="str">
            <v/>
          </cell>
        </row>
        <row r="17924">
          <cell r="A17924" t="str">
            <v/>
          </cell>
        </row>
        <row r="17925">
          <cell r="A17925" t="str">
            <v/>
          </cell>
        </row>
        <row r="17926">
          <cell r="A17926" t="str">
            <v/>
          </cell>
        </row>
        <row r="17927">
          <cell r="A17927" t="str">
            <v/>
          </cell>
        </row>
        <row r="17928">
          <cell r="A17928" t="str">
            <v/>
          </cell>
        </row>
        <row r="17929">
          <cell r="A17929" t="str">
            <v/>
          </cell>
        </row>
        <row r="17930">
          <cell r="A17930" t="str">
            <v/>
          </cell>
        </row>
        <row r="17931">
          <cell r="A17931" t="str">
            <v/>
          </cell>
        </row>
        <row r="17932">
          <cell r="A17932" t="str">
            <v/>
          </cell>
        </row>
        <row r="17933">
          <cell r="A17933" t="str">
            <v/>
          </cell>
        </row>
        <row r="17934">
          <cell r="A17934" t="str">
            <v/>
          </cell>
        </row>
        <row r="17935">
          <cell r="A17935" t="str">
            <v/>
          </cell>
        </row>
        <row r="17936">
          <cell r="A17936" t="str">
            <v/>
          </cell>
        </row>
        <row r="17937">
          <cell r="A17937" t="str">
            <v/>
          </cell>
        </row>
        <row r="17938">
          <cell r="A17938" t="str">
            <v/>
          </cell>
        </row>
        <row r="17939">
          <cell r="A17939" t="str">
            <v/>
          </cell>
        </row>
        <row r="17940">
          <cell r="A17940" t="str">
            <v/>
          </cell>
        </row>
        <row r="17941">
          <cell r="A17941" t="str">
            <v/>
          </cell>
        </row>
        <row r="17942">
          <cell r="A17942" t="str">
            <v/>
          </cell>
        </row>
        <row r="17943">
          <cell r="A17943" t="str">
            <v/>
          </cell>
        </row>
        <row r="17944">
          <cell r="A17944" t="str">
            <v/>
          </cell>
        </row>
        <row r="17945">
          <cell r="A17945" t="str">
            <v/>
          </cell>
        </row>
        <row r="17946">
          <cell r="A17946" t="str">
            <v/>
          </cell>
        </row>
        <row r="17947">
          <cell r="A17947" t="str">
            <v/>
          </cell>
        </row>
        <row r="17948">
          <cell r="A17948" t="str">
            <v/>
          </cell>
        </row>
        <row r="17949">
          <cell r="A17949" t="str">
            <v/>
          </cell>
        </row>
        <row r="17950">
          <cell r="A17950" t="str">
            <v/>
          </cell>
        </row>
        <row r="17951">
          <cell r="A17951" t="str">
            <v/>
          </cell>
        </row>
        <row r="17952">
          <cell r="A17952" t="str">
            <v/>
          </cell>
        </row>
        <row r="17953">
          <cell r="A17953" t="str">
            <v/>
          </cell>
        </row>
        <row r="17954">
          <cell r="A17954" t="str">
            <v/>
          </cell>
        </row>
        <row r="17955">
          <cell r="A17955" t="str">
            <v/>
          </cell>
        </row>
        <row r="17956">
          <cell r="A17956" t="str">
            <v/>
          </cell>
        </row>
        <row r="17957">
          <cell r="A17957" t="str">
            <v/>
          </cell>
        </row>
        <row r="17958">
          <cell r="A17958" t="str">
            <v/>
          </cell>
        </row>
        <row r="17959">
          <cell r="A17959" t="str">
            <v/>
          </cell>
        </row>
        <row r="17960">
          <cell r="A17960" t="str">
            <v/>
          </cell>
        </row>
        <row r="17961">
          <cell r="A17961" t="str">
            <v/>
          </cell>
        </row>
        <row r="17962">
          <cell r="A17962" t="str">
            <v/>
          </cell>
        </row>
        <row r="17963">
          <cell r="A17963" t="str">
            <v/>
          </cell>
        </row>
        <row r="17964">
          <cell r="A17964" t="str">
            <v/>
          </cell>
        </row>
        <row r="17965">
          <cell r="A17965" t="str">
            <v/>
          </cell>
        </row>
        <row r="17966">
          <cell r="A17966" t="str">
            <v/>
          </cell>
        </row>
        <row r="17967">
          <cell r="A17967" t="str">
            <v/>
          </cell>
        </row>
        <row r="17968">
          <cell r="A17968" t="str">
            <v/>
          </cell>
        </row>
        <row r="17969">
          <cell r="A17969" t="str">
            <v/>
          </cell>
        </row>
        <row r="17970">
          <cell r="A17970" t="str">
            <v/>
          </cell>
        </row>
        <row r="17971">
          <cell r="A17971" t="str">
            <v/>
          </cell>
        </row>
        <row r="17972">
          <cell r="A17972" t="str">
            <v/>
          </cell>
        </row>
        <row r="17973">
          <cell r="A17973" t="str">
            <v/>
          </cell>
        </row>
        <row r="17974">
          <cell r="A17974" t="str">
            <v/>
          </cell>
        </row>
        <row r="17975">
          <cell r="A17975" t="str">
            <v/>
          </cell>
        </row>
        <row r="17976">
          <cell r="A17976" t="str">
            <v/>
          </cell>
        </row>
        <row r="17977">
          <cell r="A17977" t="str">
            <v/>
          </cell>
        </row>
        <row r="17978">
          <cell r="A17978" t="str">
            <v/>
          </cell>
        </row>
        <row r="17979">
          <cell r="A17979" t="str">
            <v/>
          </cell>
        </row>
        <row r="17980">
          <cell r="A17980" t="str">
            <v/>
          </cell>
        </row>
        <row r="17981">
          <cell r="A17981" t="str">
            <v/>
          </cell>
        </row>
        <row r="17982">
          <cell r="A17982" t="str">
            <v/>
          </cell>
        </row>
        <row r="17983">
          <cell r="A17983" t="str">
            <v/>
          </cell>
        </row>
        <row r="17984">
          <cell r="A17984" t="str">
            <v/>
          </cell>
        </row>
        <row r="17985">
          <cell r="A17985" t="str">
            <v/>
          </cell>
        </row>
        <row r="17986">
          <cell r="A17986" t="str">
            <v/>
          </cell>
        </row>
        <row r="17987">
          <cell r="A17987" t="str">
            <v/>
          </cell>
        </row>
        <row r="17988">
          <cell r="A17988" t="str">
            <v/>
          </cell>
        </row>
        <row r="17989">
          <cell r="A17989" t="str">
            <v/>
          </cell>
        </row>
        <row r="17990">
          <cell r="A17990" t="str">
            <v/>
          </cell>
        </row>
        <row r="17991">
          <cell r="A17991" t="str">
            <v/>
          </cell>
        </row>
        <row r="17992">
          <cell r="A17992" t="str">
            <v/>
          </cell>
        </row>
        <row r="17993">
          <cell r="A17993" t="str">
            <v/>
          </cell>
        </row>
        <row r="17994">
          <cell r="A17994" t="str">
            <v/>
          </cell>
        </row>
        <row r="17995">
          <cell r="A17995" t="str">
            <v/>
          </cell>
        </row>
        <row r="17996">
          <cell r="A17996" t="str">
            <v/>
          </cell>
        </row>
        <row r="17997">
          <cell r="A17997" t="str">
            <v/>
          </cell>
        </row>
        <row r="17998">
          <cell r="A17998" t="str">
            <v/>
          </cell>
        </row>
        <row r="17999">
          <cell r="A17999" t="str">
            <v/>
          </cell>
        </row>
        <row r="18000">
          <cell r="A18000" t="str">
            <v/>
          </cell>
        </row>
        <row r="18001">
          <cell r="A18001" t="str">
            <v/>
          </cell>
        </row>
        <row r="18002">
          <cell r="A18002" t="str">
            <v/>
          </cell>
        </row>
        <row r="18003">
          <cell r="A18003" t="str">
            <v/>
          </cell>
        </row>
        <row r="18004">
          <cell r="A18004" t="str">
            <v/>
          </cell>
        </row>
        <row r="18005">
          <cell r="A18005" t="str">
            <v/>
          </cell>
        </row>
        <row r="18006">
          <cell r="A18006" t="str">
            <v/>
          </cell>
        </row>
        <row r="18007">
          <cell r="A18007" t="str">
            <v/>
          </cell>
        </row>
        <row r="18008">
          <cell r="A18008" t="str">
            <v/>
          </cell>
        </row>
        <row r="18009">
          <cell r="A18009" t="str">
            <v/>
          </cell>
        </row>
        <row r="18010">
          <cell r="A18010" t="str">
            <v/>
          </cell>
        </row>
        <row r="18011">
          <cell r="A18011" t="str">
            <v/>
          </cell>
        </row>
        <row r="18012">
          <cell r="A18012" t="str">
            <v/>
          </cell>
        </row>
        <row r="18013">
          <cell r="A18013" t="str">
            <v/>
          </cell>
        </row>
        <row r="18014">
          <cell r="A18014" t="str">
            <v/>
          </cell>
        </row>
        <row r="18015">
          <cell r="A18015" t="str">
            <v/>
          </cell>
        </row>
        <row r="18016">
          <cell r="A18016" t="str">
            <v/>
          </cell>
        </row>
        <row r="18017">
          <cell r="A18017" t="str">
            <v/>
          </cell>
        </row>
        <row r="18018">
          <cell r="A18018" t="str">
            <v/>
          </cell>
        </row>
        <row r="18019">
          <cell r="A18019" t="str">
            <v/>
          </cell>
        </row>
        <row r="18020">
          <cell r="A18020" t="str">
            <v/>
          </cell>
        </row>
        <row r="18021">
          <cell r="A18021" t="str">
            <v/>
          </cell>
        </row>
        <row r="18022">
          <cell r="A18022" t="str">
            <v/>
          </cell>
        </row>
        <row r="18023">
          <cell r="A18023" t="str">
            <v/>
          </cell>
        </row>
        <row r="18024">
          <cell r="A18024" t="str">
            <v/>
          </cell>
        </row>
        <row r="18025">
          <cell r="A18025" t="str">
            <v/>
          </cell>
        </row>
        <row r="18026">
          <cell r="A18026" t="str">
            <v/>
          </cell>
        </row>
        <row r="18027">
          <cell r="A18027" t="str">
            <v/>
          </cell>
        </row>
        <row r="18028">
          <cell r="A18028" t="str">
            <v/>
          </cell>
        </row>
        <row r="18029">
          <cell r="A18029" t="str">
            <v/>
          </cell>
        </row>
        <row r="18030">
          <cell r="A18030" t="str">
            <v/>
          </cell>
        </row>
        <row r="18031">
          <cell r="A18031" t="str">
            <v/>
          </cell>
        </row>
        <row r="18032">
          <cell r="A18032" t="str">
            <v/>
          </cell>
        </row>
        <row r="18033">
          <cell r="A18033" t="str">
            <v/>
          </cell>
        </row>
        <row r="18034">
          <cell r="A18034" t="str">
            <v/>
          </cell>
        </row>
        <row r="18035">
          <cell r="A18035" t="str">
            <v/>
          </cell>
        </row>
        <row r="18036">
          <cell r="A18036" t="str">
            <v/>
          </cell>
        </row>
        <row r="18037">
          <cell r="A18037" t="str">
            <v/>
          </cell>
        </row>
        <row r="18038">
          <cell r="A18038" t="str">
            <v/>
          </cell>
        </row>
        <row r="18039">
          <cell r="A18039" t="str">
            <v/>
          </cell>
        </row>
        <row r="18040">
          <cell r="A18040" t="str">
            <v/>
          </cell>
        </row>
        <row r="18041">
          <cell r="A18041" t="str">
            <v/>
          </cell>
        </row>
        <row r="18042">
          <cell r="A18042" t="str">
            <v/>
          </cell>
        </row>
        <row r="18043">
          <cell r="A18043" t="str">
            <v/>
          </cell>
        </row>
        <row r="18044">
          <cell r="A18044" t="str">
            <v/>
          </cell>
        </row>
        <row r="18045">
          <cell r="A18045" t="str">
            <v/>
          </cell>
        </row>
        <row r="18046">
          <cell r="A18046" t="str">
            <v/>
          </cell>
        </row>
        <row r="18047">
          <cell r="A18047" t="str">
            <v/>
          </cell>
        </row>
        <row r="18048">
          <cell r="A18048" t="str">
            <v/>
          </cell>
        </row>
        <row r="18049">
          <cell r="A18049" t="str">
            <v/>
          </cell>
        </row>
        <row r="18050">
          <cell r="A18050" t="str">
            <v/>
          </cell>
        </row>
        <row r="18051">
          <cell r="A18051" t="str">
            <v/>
          </cell>
        </row>
        <row r="18052">
          <cell r="A18052" t="str">
            <v/>
          </cell>
        </row>
        <row r="18053">
          <cell r="A18053" t="str">
            <v/>
          </cell>
        </row>
        <row r="18054">
          <cell r="A18054" t="str">
            <v/>
          </cell>
        </row>
        <row r="18055">
          <cell r="A18055" t="str">
            <v/>
          </cell>
        </row>
        <row r="18056">
          <cell r="A18056" t="str">
            <v/>
          </cell>
        </row>
        <row r="18057">
          <cell r="A18057" t="str">
            <v/>
          </cell>
        </row>
        <row r="18058">
          <cell r="A18058" t="str">
            <v/>
          </cell>
        </row>
        <row r="18059">
          <cell r="A18059" t="str">
            <v/>
          </cell>
        </row>
        <row r="18060">
          <cell r="A18060" t="str">
            <v/>
          </cell>
        </row>
        <row r="18061">
          <cell r="A18061" t="str">
            <v/>
          </cell>
        </row>
        <row r="18062">
          <cell r="A18062" t="str">
            <v/>
          </cell>
        </row>
        <row r="18063">
          <cell r="A18063" t="str">
            <v/>
          </cell>
        </row>
        <row r="18064">
          <cell r="A18064" t="str">
            <v/>
          </cell>
        </row>
        <row r="18065">
          <cell r="A18065" t="str">
            <v/>
          </cell>
        </row>
        <row r="18066">
          <cell r="A18066" t="str">
            <v/>
          </cell>
        </row>
        <row r="18067">
          <cell r="A18067" t="str">
            <v/>
          </cell>
        </row>
        <row r="18068">
          <cell r="A18068" t="str">
            <v/>
          </cell>
        </row>
        <row r="18069">
          <cell r="A18069" t="str">
            <v/>
          </cell>
        </row>
        <row r="18070">
          <cell r="A18070" t="str">
            <v/>
          </cell>
        </row>
        <row r="18071">
          <cell r="A18071" t="str">
            <v/>
          </cell>
        </row>
        <row r="18072">
          <cell r="A18072" t="str">
            <v/>
          </cell>
        </row>
        <row r="18073">
          <cell r="A18073" t="str">
            <v/>
          </cell>
        </row>
        <row r="18074">
          <cell r="A18074" t="str">
            <v/>
          </cell>
        </row>
        <row r="18075">
          <cell r="A18075" t="str">
            <v/>
          </cell>
        </row>
        <row r="18076">
          <cell r="A18076" t="str">
            <v/>
          </cell>
        </row>
        <row r="18077">
          <cell r="A18077" t="str">
            <v/>
          </cell>
        </row>
        <row r="18078">
          <cell r="A18078" t="str">
            <v/>
          </cell>
        </row>
        <row r="18079">
          <cell r="A18079" t="str">
            <v/>
          </cell>
        </row>
        <row r="18080">
          <cell r="A18080" t="str">
            <v/>
          </cell>
        </row>
        <row r="18081">
          <cell r="A18081" t="str">
            <v/>
          </cell>
        </row>
        <row r="18082">
          <cell r="A18082" t="str">
            <v/>
          </cell>
        </row>
        <row r="18083">
          <cell r="A18083" t="str">
            <v/>
          </cell>
        </row>
        <row r="18084">
          <cell r="A18084" t="str">
            <v/>
          </cell>
        </row>
        <row r="18085">
          <cell r="A18085" t="str">
            <v/>
          </cell>
        </row>
        <row r="18086">
          <cell r="A18086" t="str">
            <v/>
          </cell>
        </row>
        <row r="18087">
          <cell r="A18087" t="str">
            <v/>
          </cell>
        </row>
        <row r="18088">
          <cell r="A18088" t="str">
            <v/>
          </cell>
        </row>
        <row r="18089">
          <cell r="A18089" t="str">
            <v/>
          </cell>
        </row>
        <row r="18090">
          <cell r="A18090" t="str">
            <v/>
          </cell>
        </row>
        <row r="18091">
          <cell r="A18091" t="str">
            <v/>
          </cell>
        </row>
        <row r="18092">
          <cell r="A18092" t="str">
            <v/>
          </cell>
        </row>
        <row r="18093">
          <cell r="A18093" t="str">
            <v/>
          </cell>
        </row>
        <row r="18094">
          <cell r="A18094" t="str">
            <v/>
          </cell>
        </row>
        <row r="18095">
          <cell r="A18095" t="str">
            <v/>
          </cell>
        </row>
        <row r="18096">
          <cell r="A18096" t="str">
            <v/>
          </cell>
        </row>
        <row r="18097">
          <cell r="A18097" t="str">
            <v/>
          </cell>
        </row>
        <row r="18098">
          <cell r="A18098" t="str">
            <v/>
          </cell>
        </row>
        <row r="18099">
          <cell r="A18099" t="str">
            <v/>
          </cell>
        </row>
        <row r="18100">
          <cell r="A18100" t="str">
            <v/>
          </cell>
        </row>
        <row r="18101">
          <cell r="A18101" t="str">
            <v/>
          </cell>
        </row>
        <row r="18102">
          <cell r="A18102" t="str">
            <v/>
          </cell>
        </row>
        <row r="18103">
          <cell r="A18103" t="str">
            <v/>
          </cell>
        </row>
        <row r="18104">
          <cell r="A18104" t="str">
            <v/>
          </cell>
        </row>
        <row r="18105">
          <cell r="A18105" t="str">
            <v/>
          </cell>
        </row>
        <row r="18106">
          <cell r="A18106" t="str">
            <v/>
          </cell>
        </row>
        <row r="18107">
          <cell r="A18107" t="str">
            <v/>
          </cell>
        </row>
        <row r="18108">
          <cell r="A18108" t="str">
            <v/>
          </cell>
        </row>
        <row r="18109">
          <cell r="A18109" t="str">
            <v/>
          </cell>
        </row>
        <row r="18110">
          <cell r="A18110" t="str">
            <v/>
          </cell>
        </row>
        <row r="18111">
          <cell r="A18111" t="str">
            <v/>
          </cell>
        </row>
        <row r="18112">
          <cell r="A18112" t="str">
            <v/>
          </cell>
        </row>
        <row r="18113">
          <cell r="A18113" t="str">
            <v/>
          </cell>
        </row>
        <row r="18114">
          <cell r="A18114" t="str">
            <v/>
          </cell>
        </row>
        <row r="18115">
          <cell r="A18115" t="str">
            <v/>
          </cell>
        </row>
        <row r="18116">
          <cell r="A18116" t="str">
            <v/>
          </cell>
        </row>
        <row r="18117">
          <cell r="A18117" t="str">
            <v/>
          </cell>
        </row>
        <row r="18118">
          <cell r="A18118" t="str">
            <v/>
          </cell>
        </row>
        <row r="18119">
          <cell r="A18119" t="str">
            <v/>
          </cell>
        </row>
        <row r="18120">
          <cell r="A18120" t="str">
            <v/>
          </cell>
        </row>
        <row r="18121">
          <cell r="A18121" t="str">
            <v/>
          </cell>
        </row>
        <row r="18122">
          <cell r="A18122" t="str">
            <v/>
          </cell>
        </row>
        <row r="18123">
          <cell r="A18123" t="str">
            <v/>
          </cell>
        </row>
        <row r="18124">
          <cell r="A18124" t="str">
            <v/>
          </cell>
        </row>
        <row r="18125">
          <cell r="A18125" t="str">
            <v/>
          </cell>
        </row>
        <row r="18126">
          <cell r="A18126" t="str">
            <v/>
          </cell>
        </row>
        <row r="18127">
          <cell r="A18127" t="str">
            <v/>
          </cell>
        </row>
        <row r="18128">
          <cell r="A18128" t="str">
            <v/>
          </cell>
        </row>
        <row r="18129">
          <cell r="A18129" t="str">
            <v/>
          </cell>
        </row>
        <row r="18130">
          <cell r="A18130" t="str">
            <v/>
          </cell>
        </row>
        <row r="18131">
          <cell r="A18131" t="str">
            <v/>
          </cell>
        </row>
        <row r="18132">
          <cell r="A18132" t="str">
            <v/>
          </cell>
        </row>
        <row r="18133">
          <cell r="A18133" t="str">
            <v/>
          </cell>
        </row>
        <row r="18134">
          <cell r="A18134" t="str">
            <v/>
          </cell>
        </row>
        <row r="18135">
          <cell r="A18135" t="str">
            <v/>
          </cell>
        </row>
        <row r="18136">
          <cell r="A18136" t="str">
            <v/>
          </cell>
        </row>
        <row r="18137">
          <cell r="A18137" t="str">
            <v/>
          </cell>
        </row>
        <row r="18138">
          <cell r="A18138" t="str">
            <v/>
          </cell>
        </row>
        <row r="18139">
          <cell r="A18139" t="str">
            <v/>
          </cell>
        </row>
        <row r="18140">
          <cell r="A18140" t="str">
            <v/>
          </cell>
        </row>
        <row r="18141">
          <cell r="A18141" t="str">
            <v/>
          </cell>
        </row>
        <row r="18142">
          <cell r="A18142" t="str">
            <v/>
          </cell>
        </row>
        <row r="18143">
          <cell r="A18143" t="str">
            <v/>
          </cell>
        </row>
        <row r="18144">
          <cell r="A18144" t="str">
            <v/>
          </cell>
        </row>
        <row r="18145">
          <cell r="A18145" t="str">
            <v/>
          </cell>
        </row>
        <row r="18146">
          <cell r="A18146" t="str">
            <v/>
          </cell>
        </row>
        <row r="18147">
          <cell r="A18147" t="str">
            <v/>
          </cell>
        </row>
        <row r="18148">
          <cell r="A18148" t="str">
            <v/>
          </cell>
        </row>
        <row r="18149">
          <cell r="A18149" t="str">
            <v/>
          </cell>
        </row>
        <row r="18150">
          <cell r="A18150" t="str">
            <v/>
          </cell>
        </row>
        <row r="18151">
          <cell r="A18151" t="str">
            <v/>
          </cell>
        </row>
        <row r="18152">
          <cell r="A18152" t="str">
            <v/>
          </cell>
        </row>
        <row r="18153">
          <cell r="A18153" t="str">
            <v/>
          </cell>
        </row>
        <row r="18154">
          <cell r="A18154" t="str">
            <v/>
          </cell>
        </row>
        <row r="18155">
          <cell r="A18155" t="str">
            <v/>
          </cell>
        </row>
        <row r="18156">
          <cell r="A18156" t="str">
            <v/>
          </cell>
        </row>
        <row r="18157">
          <cell r="A18157" t="str">
            <v/>
          </cell>
        </row>
        <row r="18158">
          <cell r="A18158" t="str">
            <v/>
          </cell>
        </row>
        <row r="18159">
          <cell r="A18159" t="str">
            <v/>
          </cell>
        </row>
        <row r="18160">
          <cell r="A18160" t="str">
            <v/>
          </cell>
        </row>
        <row r="18161">
          <cell r="A18161" t="str">
            <v/>
          </cell>
        </row>
        <row r="18162">
          <cell r="A18162" t="str">
            <v/>
          </cell>
        </row>
        <row r="18163">
          <cell r="A18163" t="str">
            <v/>
          </cell>
        </row>
        <row r="18164">
          <cell r="A18164" t="str">
            <v/>
          </cell>
        </row>
        <row r="18165">
          <cell r="A18165" t="str">
            <v/>
          </cell>
        </row>
        <row r="18166">
          <cell r="A18166" t="str">
            <v/>
          </cell>
        </row>
        <row r="18167">
          <cell r="A18167" t="str">
            <v/>
          </cell>
        </row>
        <row r="18168">
          <cell r="A18168" t="str">
            <v/>
          </cell>
        </row>
        <row r="18169">
          <cell r="A18169" t="str">
            <v/>
          </cell>
        </row>
        <row r="18170">
          <cell r="A18170" t="str">
            <v/>
          </cell>
        </row>
        <row r="18171">
          <cell r="A18171" t="str">
            <v/>
          </cell>
        </row>
        <row r="18172">
          <cell r="A18172" t="str">
            <v/>
          </cell>
        </row>
        <row r="18173">
          <cell r="A18173" t="str">
            <v/>
          </cell>
        </row>
        <row r="18174">
          <cell r="A18174" t="str">
            <v/>
          </cell>
        </row>
        <row r="18175">
          <cell r="A18175" t="str">
            <v/>
          </cell>
        </row>
        <row r="18176">
          <cell r="A18176" t="str">
            <v/>
          </cell>
        </row>
        <row r="18177">
          <cell r="A18177" t="str">
            <v/>
          </cell>
        </row>
        <row r="18178">
          <cell r="A18178" t="str">
            <v/>
          </cell>
        </row>
        <row r="18179">
          <cell r="A18179" t="str">
            <v/>
          </cell>
        </row>
        <row r="18180">
          <cell r="A18180" t="str">
            <v/>
          </cell>
        </row>
        <row r="18181">
          <cell r="A18181" t="str">
            <v/>
          </cell>
        </row>
        <row r="18182">
          <cell r="A18182" t="str">
            <v/>
          </cell>
        </row>
        <row r="18183">
          <cell r="A18183" t="str">
            <v/>
          </cell>
        </row>
        <row r="18184">
          <cell r="A18184" t="str">
            <v/>
          </cell>
        </row>
        <row r="18185">
          <cell r="A18185" t="str">
            <v/>
          </cell>
        </row>
        <row r="18186">
          <cell r="A18186" t="str">
            <v/>
          </cell>
        </row>
        <row r="18187">
          <cell r="A18187" t="str">
            <v/>
          </cell>
        </row>
        <row r="18188">
          <cell r="A18188" t="str">
            <v/>
          </cell>
        </row>
        <row r="18189">
          <cell r="A18189" t="str">
            <v/>
          </cell>
        </row>
        <row r="18190">
          <cell r="A18190" t="str">
            <v/>
          </cell>
        </row>
        <row r="18191">
          <cell r="A18191" t="str">
            <v/>
          </cell>
        </row>
        <row r="18192">
          <cell r="A18192" t="str">
            <v/>
          </cell>
        </row>
        <row r="18193">
          <cell r="A18193" t="str">
            <v/>
          </cell>
        </row>
        <row r="18194">
          <cell r="A18194" t="str">
            <v/>
          </cell>
        </row>
        <row r="18195">
          <cell r="A18195" t="str">
            <v/>
          </cell>
        </row>
        <row r="18196">
          <cell r="A18196" t="str">
            <v/>
          </cell>
        </row>
        <row r="18197">
          <cell r="A18197" t="str">
            <v/>
          </cell>
        </row>
        <row r="18198">
          <cell r="A18198" t="str">
            <v/>
          </cell>
        </row>
        <row r="18199">
          <cell r="A18199" t="str">
            <v/>
          </cell>
        </row>
        <row r="18200">
          <cell r="A18200" t="str">
            <v/>
          </cell>
        </row>
        <row r="18201">
          <cell r="A18201" t="str">
            <v/>
          </cell>
        </row>
        <row r="18202">
          <cell r="A18202" t="str">
            <v/>
          </cell>
        </row>
        <row r="18203">
          <cell r="A18203" t="str">
            <v/>
          </cell>
        </row>
        <row r="18204">
          <cell r="A18204" t="str">
            <v/>
          </cell>
        </row>
        <row r="18205">
          <cell r="A18205" t="str">
            <v/>
          </cell>
        </row>
        <row r="18206">
          <cell r="A18206" t="str">
            <v/>
          </cell>
        </row>
        <row r="18207">
          <cell r="A18207" t="str">
            <v/>
          </cell>
        </row>
        <row r="18208">
          <cell r="A18208" t="str">
            <v/>
          </cell>
        </row>
        <row r="18209">
          <cell r="A18209" t="str">
            <v/>
          </cell>
        </row>
        <row r="18210">
          <cell r="A18210" t="str">
            <v/>
          </cell>
        </row>
        <row r="18211">
          <cell r="A18211" t="str">
            <v/>
          </cell>
        </row>
        <row r="18212">
          <cell r="A18212" t="str">
            <v/>
          </cell>
        </row>
        <row r="18213">
          <cell r="A18213" t="str">
            <v/>
          </cell>
        </row>
        <row r="18214">
          <cell r="A18214" t="str">
            <v/>
          </cell>
        </row>
        <row r="18215">
          <cell r="A18215" t="str">
            <v/>
          </cell>
        </row>
        <row r="18216">
          <cell r="A18216" t="str">
            <v/>
          </cell>
        </row>
        <row r="18217">
          <cell r="A18217" t="str">
            <v/>
          </cell>
        </row>
        <row r="18218">
          <cell r="A18218" t="str">
            <v/>
          </cell>
        </row>
        <row r="18219">
          <cell r="A18219" t="str">
            <v/>
          </cell>
        </row>
        <row r="18220">
          <cell r="A18220" t="str">
            <v/>
          </cell>
        </row>
        <row r="18221">
          <cell r="A18221" t="str">
            <v/>
          </cell>
        </row>
        <row r="18222">
          <cell r="A18222" t="str">
            <v/>
          </cell>
        </row>
        <row r="18223">
          <cell r="A18223" t="str">
            <v/>
          </cell>
        </row>
        <row r="18224">
          <cell r="A18224" t="str">
            <v/>
          </cell>
        </row>
        <row r="18225">
          <cell r="A18225" t="str">
            <v/>
          </cell>
        </row>
        <row r="18226">
          <cell r="A18226" t="str">
            <v/>
          </cell>
        </row>
        <row r="18227">
          <cell r="A18227" t="str">
            <v/>
          </cell>
        </row>
        <row r="18228">
          <cell r="A18228" t="str">
            <v/>
          </cell>
        </row>
        <row r="18229">
          <cell r="A18229" t="str">
            <v/>
          </cell>
        </row>
        <row r="18230">
          <cell r="A18230" t="str">
            <v/>
          </cell>
        </row>
        <row r="18231">
          <cell r="A18231" t="str">
            <v/>
          </cell>
        </row>
        <row r="18232">
          <cell r="A18232" t="str">
            <v/>
          </cell>
        </row>
        <row r="18233">
          <cell r="A18233" t="str">
            <v/>
          </cell>
        </row>
        <row r="18234">
          <cell r="A18234" t="str">
            <v/>
          </cell>
        </row>
        <row r="18235">
          <cell r="A18235" t="str">
            <v/>
          </cell>
        </row>
        <row r="18236">
          <cell r="A18236" t="str">
            <v/>
          </cell>
        </row>
        <row r="18237">
          <cell r="A18237" t="str">
            <v/>
          </cell>
        </row>
        <row r="18238">
          <cell r="A18238" t="str">
            <v/>
          </cell>
        </row>
        <row r="18239">
          <cell r="A18239" t="str">
            <v/>
          </cell>
        </row>
        <row r="18240">
          <cell r="A18240" t="str">
            <v/>
          </cell>
        </row>
        <row r="18241">
          <cell r="A18241" t="str">
            <v/>
          </cell>
        </row>
        <row r="18242">
          <cell r="A18242" t="str">
            <v/>
          </cell>
        </row>
        <row r="18243">
          <cell r="A18243" t="str">
            <v/>
          </cell>
        </row>
        <row r="18244">
          <cell r="A18244" t="str">
            <v/>
          </cell>
        </row>
        <row r="18245">
          <cell r="A18245" t="str">
            <v/>
          </cell>
        </row>
        <row r="18246">
          <cell r="A18246" t="str">
            <v/>
          </cell>
        </row>
        <row r="18247">
          <cell r="A18247" t="str">
            <v/>
          </cell>
        </row>
        <row r="18248">
          <cell r="A18248" t="str">
            <v/>
          </cell>
        </row>
        <row r="18249">
          <cell r="A18249" t="str">
            <v/>
          </cell>
        </row>
        <row r="18250">
          <cell r="A18250" t="str">
            <v/>
          </cell>
        </row>
        <row r="18251">
          <cell r="A18251" t="str">
            <v/>
          </cell>
        </row>
        <row r="18252">
          <cell r="A18252" t="str">
            <v/>
          </cell>
        </row>
        <row r="18253">
          <cell r="A18253" t="str">
            <v/>
          </cell>
        </row>
        <row r="18254">
          <cell r="A18254" t="str">
            <v/>
          </cell>
        </row>
        <row r="18255">
          <cell r="A18255" t="str">
            <v/>
          </cell>
        </row>
        <row r="18256">
          <cell r="A18256" t="str">
            <v/>
          </cell>
        </row>
        <row r="18257">
          <cell r="A18257" t="str">
            <v/>
          </cell>
        </row>
        <row r="18258">
          <cell r="A18258" t="str">
            <v/>
          </cell>
        </row>
        <row r="18259">
          <cell r="A18259" t="str">
            <v/>
          </cell>
        </row>
        <row r="18260">
          <cell r="A18260" t="str">
            <v/>
          </cell>
        </row>
        <row r="18261">
          <cell r="A18261" t="str">
            <v/>
          </cell>
        </row>
        <row r="18262">
          <cell r="A18262" t="str">
            <v/>
          </cell>
        </row>
        <row r="18263">
          <cell r="A18263" t="str">
            <v/>
          </cell>
        </row>
        <row r="18264">
          <cell r="A18264" t="str">
            <v/>
          </cell>
        </row>
        <row r="18265">
          <cell r="A18265" t="str">
            <v/>
          </cell>
        </row>
        <row r="18266">
          <cell r="A18266" t="str">
            <v/>
          </cell>
        </row>
        <row r="18267">
          <cell r="A18267" t="str">
            <v/>
          </cell>
        </row>
        <row r="18268">
          <cell r="A18268" t="str">
            <v/>
          </cell>
        </row>
        <row r="18269">
          <cell r="A18269" t="str">
            <v/>
          </cell>
        </row>
        <row r="18270">
          <cell r="A18270" t="str">
            <v/>
          </cell>
        </row>
        <row r="18271">
          <cell r="A18271" t="str">
            <v/>
          </cell>
        </row>
        <row r="18272">
          <cell r="A18272" t="str">
            <v/>
          </cell>
        </row>
        <row r="18273">
          <cell r="A18273" t="str">
            <v/>
          </cell>
        </row>
        <row r="18274">
          <cell r="A18274" t="str">
            <v/>
          </cell>
        </row>
        <row r="18275">
          <cell r="A18275" t="str">
            <v/>
          </cell>
        </row>
        <row r="18276">
          <cell r="A18276" t="str">
            <v/>
          </cell>
        </row>
        <row r="18277">
          <cell r="A18277" t="str">
            <v/>
          </cell>
        </row>
        <row r="18278">
          <cell r="A18278" t="str">
            <v/>
          </cell>
        </row>
        <row r="18279">
          <cell r="A18279" t="str">
            <v/>
          </cell>
        </row>
        <row r="18280">
          <cell r="A18280" t="str">
            <v/>
          </cell>
        </row>
        <row r="18281">
          <cell r="A18281" t="str">
            <v/>
          </cell>
        </row>
        <row r="18282">
          <cell r="A18282" t="str">
            <v/>
          </cell>
        </row>
        <row r="18283">
          <cell r="A18283" t="str">
            <v/>
          </cell>
        </row>
        <row r="18284">
          <cell r="A18284" t="str">
            <v/>
          </cell>
        </row>
        <row r="18285">
          <cell r="A18285" t="str">
            <v/>
          </cell>
        </row>
        <row r="18286">
          <cell r="A18286" t="str">
            <v/>
          </cell>
        </row>
        <row r="18287">
          <cell r="A18287" t="str">
            <v/>
          </cell>
        </row>
        <row r="18288">
          <cell r="A18288" t="str">
            <v/>
          </cell>
        </row>
        <row r="18289">
          <cell r="A18289" t="str">
            <v/>
          </cell>
        </row>
        <row r="18290">
          <cell r="A18290" t="str">
            <v/>
          </cell>
        </row>
        <row r="18291">
          <cell r="A18291" t="str">
            <v/>
          </cell>
        </row>
        <row r="18292">
          <cell r="A18292" t="str">
            <v/>
          </cell>
        </row>
        <row r="18293">
          <cell r="A18293" t="str">
            <v/>
          </cell>
        </row>
        <row r="18294">
          <cell r="A18294" t="str">
            <v/>
          </cell>
        </row>
        <row r="18295">
          <cell r="A18295" t="str">
            <v/>
          </cell>
        </row>
        <row r="18296">
          <cell r="A18296" t="str">
            <v/>
          </cell>
        </row>
        <row r="18297">
          <cell r="A18297" t="str">
            <v/>
          </cell>
        </row>
        <row r="18298">
          <cell r="A18298" t="str">
            <v/>
          </cell>
        </row>
        <row r="18299">
          <cell r="A18299" t="str">
            <v/>
          </cell>
        </row>
        <row r="18300">
          <cell r="A18300" t="str">
            <v/>
          </cell>
        </row>
        <row r="18301">
          <cell r="A18301" t="str">
            <v/>
          </cell>
        </row>
        <row r="18302">
          <cell r="A18302" t="str">
            <v/>
          </cell>
        </row>
        <row r="18303">
          <cell r="A18303" t="str">
            <v/>
          </cell>
        </row>
        <row r="18304">
          <cell r="A18304" t="str">
            <v/>
          </cell>
        </row>
        <row r="18305">
          <cell r="A18305" t="str">
            <v/>
          </cell>
        </row>
        <row r="18306">
          <cell r="A18306" t="str">
            <v/>
          </cell>
        </row>
        <row r="18307">
          <cell r="A18307" t="str">
            <v/>
          </cell>
        </row>
        <row r="18308">
          <cell r="A18308" t="str">
            <v/>
          </cell>
        </row>
        <row r="18309">
          <cell r="A18309" t="str">
            <v/>
          </cell>
        </row>
        <row r="18310">
          <cell r="A18310" t="str">
            <v/>
          </cell>
        </row>
        <row r="18311">
          <cell r="A18311" t="str">
            <v/>
          </cell>
        </row>
        <row r="18312">
          <cell r="A18312" t="str">
            <v/>
          </cell>
        </row>
        <row r="18313">
          <cell r="A18313" t="str">
            <v/>
          </cell>
        </row>
        <row r="18314">
          <cell r="A18314" t="str">
            <v/>
          </cell>
        </row>
        <row r="18315">
          <cell r="A18315" t="str">
            <v/>
          </cell>
        </row>
        <row r="18316">
          <cell r="A18316" t="str">
            <v/>
          </cell>
        </row>
        <row r="18317">
          <cell r="A18317" t="str">
            <v/>
          </cell>
        </row>
        <row r="18318">
          <cell r="A18318" t="str">
            <v/>
          </cell>
        </row>
        <row r="18319">
          <cell r="A18319" t="str">
            <v/>
          </cell>
        </row>
        <row r="18320">
          <cell r="A18320" t="str">
            <v/>
          </cell>
        </row>
        <row r="18321">
          <cell r="A18321" t="str">
            <v/>
          </cell>
        </row>
        <row r="18322">
          <cell r="A18322" t="str">
            <v/>
          </cell>
        </row>
        <row r="18323">
          <cell r="A18323" t="str">
            <v/>
          </cell>
        </row>
        <row r="18324">
          <cell r="A18324" t="str">
            <v/>
          </cell>
        </row>
        <row r="18325">
          <cell r="A18325" t="str">
            <v/>
          </cell>
        </row>
        <row r="18326">
          <cell r="A18326" t="str">
            <v/>
          </cell>
        </row>
        <row r="18327">
          <cell r="A18327" t="str">
            <v/>
          </cell>
        </row>
        <row r="18328">
          <cell r="A18328" t="str">
            <v/>
          </cell>
        </row>
        <row r="18329">
          <cell r="A18329" t="str">
            <v/>
          </cell>
        </row>
        <row r="18330">
          <cell r="A18330" t="str">
            <v/>
          </cell>
        </row>
        <row r="18331">
          <cell r="A18331" t="str">
            <v/>
          </cell>
        </row>
        <row r="18332">
          <cell r="A18332" t="str">
            <v/>
          </cell>
        </row>
        <row r="18333">
          <cell r="A18333" t="str">
            <v/>
          </cell>
        </row>
        <row r="18334">
          <cell r="A18334" t="str">
            <v/>
          </cell>
        </row>
        <row r="18335">
          <cell r="A18335" t="str">
            <v/>
          </cell>
        </row>
        <row r="18336">
          <cell r="A18336" t="str">
            <v/>
          </cell>
        </row>
        <row r="18337">
          <cell r="A18337" t="str">
            <v/>
          </cell>
        </row>
        <row r="18338">
          <cell r="A18338" t="str">
            <v/>
          </cell>
        </row>
        <row r="18339">
          <cell r="A18339" t="str">
            <v/>
          </cell>
        </row>
        <row r="18340">
          <cell r="A18340" t="str">
            <v/>
          </cell>
        </row>
        <row r="18341">
          <cell r="A18341" t="str">
            <v/>
          </cell>
        </row>
        <row r="18342">
          <cell r="A18342" t="str">
            <v/>
          </cell>
        </row>
        <row r="18343">
          <cell r="A18343" t="str">
            <v/>
          </cell>
        </row>
        <row r="18344">
          <cell r="A18344" t="str">
            <v/>
          </cell>
        </row>
        <row r="18345">
          <cell r="A18345" t="str">
            <v/>
          </cell>
        </row>
        <row r="18346">
          <cell r="A18346" t="str">
            <v/>
          </cell>
        </row>
        <row r="18347">
          <cell r="A18347" t="str">
            <v/>
          </cell>
        </row>
        <row r="18348">
          <cell r="A18348" t="str">
            <v/>
          </cell>
        </row>
        <row r="18349">
          <cell r="A18349" t="str">
            <v/>
          </cell>
        </row>
        <row r="18350">
          <cell r="A18350" t="str">
            <v/>
          </cell>
        </row>
        <row r="18351">
          <cell r="A18351" t="str">
            <v/>
          </cell>
        </row>
        <row r="18352">
          <cell r="A18352" t="str">
            <v/>
          </cell>
        </row>
        <row r="18353">
          <cell r="A18353" t="str">
            <v/>
          </cell>
        </row>
        <row r="18354">
          <cell r="A18354" t="str">
            <v/>
          </cell>
        </row>
        <row r="18355">
          <cell r="A18355" t="str">
            <v/>
          </cell>
        </row>
        <row r="18356">
          <cell r="A18356" t="str">
            <v/>
          </cell>
        </row>
        <row r="18357">
          <cell r="A18357" t="str">
            <v/>
          </cell>
        </row>
        <row r="18358">
          <cell r="A18358" t="str">
            <v/>
          </cell>
        </row>
        <row r="18359">
          <cell r="A18359" t="str">
            <v/>
          </cell>
        </row>
        <row r="18360">
          <cell r="A18360" t="str">
            <v/>
          </cell>
        </row>
        <row r="18361">
          <cell r="A18361" t="str">
            <v/>
          </cell>
        </row>
        <row r="18362">
          <cell r="A18362" t="str">
            <v/>
          </cell>
        </row>
        <row r="18363">
          <cell r="A18363" t="str">
            <v/>
          </cell>
        </row>
        <row r="18364">
          <cell r="A18364" t="str">
            <v/>
          </cell>
        </row>
        <row r="18365">
          <cell r="A18365" t="str">
            <v/>
          </cell>
        </row>
        <row r="18366">
          <cell r="A18366" t="str">
            <v/>
          </cell>
        </row>
        <row r="18367">
          <cell r="A18367" t="str">
            <v/>
          </cell>
        </row>
        <row r="18368">
          <cell r="A18368" t="str">
            <v/>
          </cell>
        </row>
        <row r="18369">
          <cell r="A18369" t="str">
            <v/>
          </cell>
        </row>
        <row r="18370">
          <cell r="A18370" t="str">
            <v/>
          </cell>
        </row>
        <row r="18371">
          <cell r="A18371" t="str">
            <v/>
          </cell>
        </row>
        <row r="18372">
          <cell r="A18372" t="str">
            <v/>
          </cell>
        </row>
        <row r="18373">
          <cell r="A18373" t="str">
            <v/>
          </cell>
        </row>
        <row r="18374">
          <cell r="A18374" t="str">
            <v/>
          </cell>
        </row>
        <row r="18375">
          <cell r="A18375" t="str">
            <v/>
          </cell>
        </row>
        <row r="18376">
          <cell r="A18376" t="str">
            <v/>
          </cell>
        </row>
        <row r="18377">
          <cell r="A18377" t="str">
            <v/>
          </cell>
        </row>
        <row r="18378">
          <cell r="A18378" t="str">
            <v/>
          </cell>
        </row>
        <row r="18379">
          <cell r="A18379" t="str">
            <v/>
          </cell>
        </row>
        <row r="18380">
          <cell r="A18380" t="str">
            <v/>
          </cell>
        </row>
        <row r="18381">
          <cell r="A18381" t="str">
            <v/>
          </cell>
        </row>
        <row r="18382">
          <cell r="A18382" t="str">
            <v/>
          </cell>
        </row>
        <row r="18383">
          <cell r="A18383" t="str">
            <v/>
          </cell>
        </row>
        <row r="18384">
          <cell r="A18384" t="str">
            <v/>
          </cell>
        </row>
        <row r="18385">
          <cell r="A18385" t="str">
            <v/>
          </cell>
        </row>
        <row r="18386">
          <cell r="A18386" t="str">
            <v/>
          </cell>
        </row>
        <row r="18387">
          <cell r="A18387" t="str">
            <v/>
          </cell>
        </row>
        <row r="18388">
          <cell r="A18388" t="str">
            <v/>
          </cell>
        </row>
        <row r="18389">
          <cell r="A18389" t="str">
            <v/>
          </cell>
        </row>
        <row r="18390">
          <cell r="A18390" t="str">
            <v/>
          </cell>
        </row>
        <row r="18391">
          <cell r="A18391" t="str">
            <v/>
          </cell>
        </row>
        <row r="18392">
          <cell r="A18392" t="str">
            <v/>
          </cell>
        </row>
        <row r="18393">
          <cell r="A18393" t="str">
            <v/>
          </cell>
        </row>
        <row r="18394">
          <cell r="A18394" t="str">
            <v/>
          </cell>
        </row>
        <row r="18395">
          <cell r="A18395" t="str">
            <v/>
          </cell>
        </row>
        <row r="18396">
          <cell r="A18396" t="str">
            <v/>
          </cell>
        </row>
        <row r="18397">
          <cell r="A18397" t="str">
            <v/>
          </cell>
        </row>
        <row r="18398">
          <cell r="A18398" t="str">
            <v/>
          </cell>
        </row>
        <row r="18399">
          <cell r="A18399" t="str">
            <v/>
          </cell>
        </row>
        <row r="18400">
          <cell r="A18400" t="str">
            <v/>
          </cell>
        </row>
        <row r="18401">
          <cell r="A18401" t="str">
            <v/>
          </cell>
        </row>
        <row r="18402">
          <cell r="A18402" t="str">
            <v/>
          </cell>
        </row>
        <row r="18403">
          <cell r="A18403" t="str">
            <v/>
          </cell>
        </row>
        <row r="18404">
          <cell r="A18404" t="str">
            <v/>
          </cell>
        </row>
        <row r="18405">
          <cell r="A18405" t="str">
            <v/>
          </cell>
        </row>
        <row r="18406">
          <cell r="A18406" t="str">
            <v/>
          </cell>
        </row>
        <row r="18407">
          <cell r="A18407" t="str">
            <v/>
          </cell>
        </row>
        <row r="18408">
          <cell r="A18408" t="str">
            <v/>
          </cell>
        </row>
        <row r="18409">
          <cell r="A18409" t="str">
            <v/>
          </cell>
        </row>
        <row r="18410">
          <cell r="A18410" t="str">
            <v/>
          </cell>
        </row>
        <row r="18411">
          <cell r="A18411" t="str">
            <v/>
          </cell>
        </row>
        <row r="18412">
          <cell r="A18412" t="str">
            <v/>
          </cell>
        </row>
        <row r="18413">
          <cell r="A18413" t="str">
            <v/>
          </cell>
        </row>
        <row r="18414">
          <cell r="A18414" t="str">
            <v/>
          </cell>
        </row>
        <row r="18415">
          <cell r="A18415" t="str">
            <v/>
          </cell>
        </row>
        <row r="18416">
          <cell r="A18416" t="str">
            <v/>
          </cell>
        </row>
        <row r="18417">
          <cell r="A18417" t="str">
            <v/>
          </cell>
        </row>
        <row r="18418">
          <cell r="A18418" t="str">
            <v/>
          </cell>
        </row>
        <row r="18419">
          <cell r="A18419" t="str">
            <v/>
          </cell>
        </row>
        <row r="18420">
          <cell r="A18420" t="str">
            <v/>
          </cell>
        </row>
        <row r="18421">
          <cell r="A18421" t="str">
            <v/>
          </cell>
        </row>
        <row r="18422">
          <cell r="A18422" t="str">
            <v/>
          </cell>
        </row>
        <row r="18423">
          <cell r="A18423" t="str">
            <v/>
          </cell>
        </row>
        <row r="18424">
          <cell r="A18424" t="str">
            <v/>
          </cell>
        </row>
        <row r="18425">
          <cell r="A18425" t="str">
            <v/>
          </cell>
        </row>
        <row r="18426">
          <cell r="A18426" t="str">
            <v/>
          </cell>
        </row>
        <row r="18427">
          <cell r="A18427" t="str">
            <v/>
          </cell>
        </row>
        <row r="18428">
          <cell r="A18428" t="str">
            <v/>
          </cell>
        </row>
        <row r="18429">
          <cell r="A18429" t="str">
            <v/>
          </cell>
        </row>
        <row r="18430">
          <cell r="A18430" t="str">
            <v/>
          </cell>
        </row>
        <row r="18431">
          <cell r="A18431" t="str">
            <v/>
          </cell>
        </row>
        <row r="18432">
          <cell r="A18432" t="str">
            <v/>
          </cell>
        </row>
        <row r="18433">
          <cell r="A18433" t="str">
            <v/>
          </cell>
        </row>
        <row r="18434">
          <cell r="A18434" t="str">
            <v/>
          </cell>
        </row>
        <row r="18435">
          <cell r="A18435" t="str">
            <v/>
          </cell>
        </row>
        <row r="18436">
          <cell r="A18436" t="str">
            <v/>
          </cell>
        </row>
        <row r="18437">
          <cell r="A18437" t="str">
            <v/>
          </cell>
        </row>
        <row r="18438">
          <cell r="A18438" t="str">
            <v/>
          </cell>
        </row>
        <row r="18439">
          <cell r="A18439" t="str">
            <v/>
          </cell>
        </row>
        <row r="18440">
          <cell r="A18440" t="str">
            <v/>
          </cell>
        </row>
        <row r="18441">
          <cell r="A18441" t="str">
            <v/>
          </cell>
        </row>
        <row r="18442">
          <cell r="A18442" t="str">
            <v/>
          </cell>
        </row>
        <row r="18443">
          <cell r="A18443" t="str">
            <v/>
          </cell>
        </row>
        <row r="18444">
          <cell r="A18444" t="str">
            <v/>
          </cell>
        </row>
        <row r="18445">
          <cell r="A18445" t="str">
            <v/>
          </cell>
        </row>
        <row r="18446">
          <cell r="A18446" t="str">
            <v/>
          </cell>
        </row>
        <row r="18447">
          <cell r="A18447" t="str">
            <v/>
          </cell>
        </row>
        <row r="18448">
          <cell r="A18448" t="str">
            <v/>
          </cell>
        </row>
        <row r="18449">
          <cell r="A18449" t="str">
            <v/>
          </cell>
        </row>
        <row r="18450">
          <cell r="A18450" t="str">
            <v/>
          </cell>
        </row>
        <row r="18451">
          <cell r="A18451" t="str">
            <v/>
          </cell>
        </row>
        <row r="18452">
          <cell r="A18452" t="str">
            <v/>
          </cell>
        </row>
        <row r="18453">
          <cell r="A18453" t="str">
            <v/>
          </cell>
        </row>
        <row r="18454">
          <cell r="A18454" t="str">
            <v/>
          </cell>
        </row>
        <row r="18455">
          <cell r="A18455" t="str">
            <v/>
          </cell>
        </row>
        <row r="18456">
          <cell r="A18456" t="str">
            <v/>
          </cell>
        </row>
        <row r="18457">
          <cell r="A18457" t="str">
            <v/>
          </cell>
        </row>
        <row r="18458">
          <cell r="A18458" t="str">
            <v/>
          </cell>
        </row>
        <row r="18459">
          <cell r="A18459" t="str">
            <v/>
          </cell>
        </row>
        <row r="18460">
          <cell r="A18460" t="str">
            <v/>
          </cell>
        </row>
        <row r="18461">
          <cell r="A18461" t="str">
            <v/>
          </cell>
        </row>
        <row r="18462">
          <cell r="A18462" t="str">
            <v/>
          </cell>
        </row>
        <row r="18463">
          <cell r="A18463" t="str">
            <v/>
          </cell>
        </row>
        <row r="18464">
          <cell r="A18464" t="str">
            <v/>
          </cell>
        </row>
        <row r="18465">
          <cell r="A18465" t="str">
            <v/>
          </cell>
        </row>
        <row r="18466">
          <cell r="A18466" t="str">
            <v/>
          </cell>
        </row>
        <row r="18467">
          <cell r="A18467" t="str">
            <v/>
          </cell>
        </row>
        <row r="18468">
          <cell r="A18468" t="str">
            <v/>
          </cell>
        </row>
        <row r="18469">
          <cell r="A18469" t="str">
            <v/>
          </cell>
        </row>
        <row r="18470">
          <cell r="A18470" t="str">
            <v/>
          </cell>
        </row>
        <row r="18471">
          <cell r="A18471" t="str">
            <v/>
          </cell>
        </row>
        <row r="18472">
          <cell r="A18472" t="str">
            <v/>
          </cell>
        </row>
        <row r="18473">
          <cell r="A18473" t="str">
            <v/>
          </cell>
        </row>
        <row r="18474">
          <cell r="A18474" t="str">
            <v/>
          </cell>
        </row>
        <row r="18475">
          <cell r="A18475" t="str">
            <v/>
          </cell>
        </row>
        <row r="18476">
          <cell r="A18476" t="str">
            <v/>
          </cell>
        </row>
        <row r="18477">
          <cell r="A18477" t="str">
            <v/>
          </cell>
        </row>
        <row r="18478">
          <cell r="A18478" t="str">
            <v/>
          </cell>
        </row>
        <row r="18479">
          <cell r="A18479" t="str">
            <v/>
          </cell>
        </row>
        <row r="18480">
          <cell r="A18480" t="str">
            <v/>
          </cell>
        </row>
        <row r="18481">
          <cell r="A18481" t="str">
            <v/>
          </cell>
        </row>
        <row r="18482">
          <cell r="A18482" t="str">
            <v/>
          </cell>
        </row>
        <row r="18483">
          <cell r="A18483" t="str">
            <v/>
          </cell>
        </row>
        <row r="18484">
          <cell r="A18484" t="str">
            <v/>
          </cell>
        </row>
        <row r="18485">
          <cell r="A18485" t="str">
            <v/>
          </cell>
        </row>
        <row r="18486">
          <cell r="A18486" t="str">
            <v/>
          </cell>
        </row>
        <row r="18487">
          <cell r="A18487" t="str">
            <v/>
          </cell>
        </row>
        <row r="18488">
          <cell r="A18488" t="str">
            <v/>
          </cell>
        </row>
        <row r="18489">
          <cell r="A18489" t="str">
            <v/>
          </cell>
        </row>
        <row r="18490">
          <cell r="A18490" t="str">
            <v/>
          </cell>
        </row>
        <row r="18491">
          <cell r="A18491" t="str">
            <v/>
          </cell>
        </row>
        <row r="18492">
          <cell r="A18492" t="str">
            <v/>
          </cell>
        </row>
        <row r="18493">
          <cell r="A18493" t="str">
            <v/>
          </cell>
        </row>
        <row r="18494">
          <cell r="A18494" t="str">
            <v/>
          </cell>
        </row>
        <row r="18495">
          <cell r="A18495" t="str">
            <v/>
          </cell>
        </row>
        <row r="18496">
          <cell r="A18496" t="str">
            <v/>
          </cell>
        </row>
        <row r="18497">
          <cell r="A18497" t="str">
            <v/>
          </cell>
        </row>
        <row r="18498">
          <cell r="A18498" t="str">
            <v/>
          </cell>
        </row>
        <row r="18499">
          <cell r="A18499" t="str">
            <v/>
          </cell>
        </row>
        <row r="18500">
          <cell r="A18500" t="str">
            <v/>
          </cell>
        </row>
        <row r="18501">
          <cell r="A18501" t="str">
            <v/>
          </cell>
        </row>
        <row r="18502">
          <cell r="A18502" t="str">
            <v/>
          </cell>
        </row>
        <row r="18503">
          <cell r="A18503" t="str">
            <v/>
          </cell>
        </row>
        <row r="18504">
          <cell r="A18504" t="str">
            <v/>
          </cell>
        </row>
        <row r="18505">
          <cell r="A18505" t="str">
            <v/>
          </cell>
        </row>
        <row r="18506">
          <cell r="A18506" t="str">
            <v/>
          </cell>
        </row>
        <row r="18507">
          <cell r="A18507" t="str">
            <v/>
          </cell>
        </row>
        <row r="18508">
          <cell r="A18508" t="str">
            <v/>
          </cell>
        </row>
        <row r="18509">
          <cell r="A18509" t="str">
            <v/>
          </cell>
        </row>
        <row r="18510">
          <cell r="A18510" t="str">
            <v/>
          </cell>
        </row>
        <row r="18511">
          <cell r="A18511" t="str">
            <v/>
          </cell>
        </row>
        <row r="18512">
          <cell r="A18512" t="str">
            <v/>
          </cell>
        </row>
        <row r="18513">
          <cell r="A18513" t="str">
            <v/>
          </cell>
        </row>
        <row r="18514">
          <cell r="A18514" t="str">
            <v/>
          </cell>
        </row>
        <row r="18515">
          <cell r="A18515" t="str">
            <v/>
          </cell>
        </row>
        <row r="18516">
          <cell r="A18516" t="str">
            <v/>
          </cell>
        </row>
        <row r="18517">
          <cell r="A18517" t="str">
            <v/>
          </cell>
        </row>
        <row r="18518">
          <cell r="A18518" t="str">
            <v/>
          </cell>
        </row>
        <row r="18519">
          <cell r="A18519" t="str">
            <v/>
          </cell>
        </row>
        <row r="18520">
          <cell r="A18520" t="str">
            <v/>
          </cell>
        </row>
        <row r="18521">
          <cell r="A18521" t="str">
            <v/>
          </cell>
        </row>
        <row r="18522">
          <cell r="A18522" t="str">
            <v/>
          </cell>
        </row>
        <row r="18523">
          <cell r="A18523" t="str">
            <v/>
          </cell>
        </row>
        <row r="18524">
          <cell r="A18524" t="str">
            <v/>
          </cell>
        </row>
        <row r="18525">
          <cell r="A18525" t="str">
            <v/>
          </cell>
        </row>
        <row r="18526">
          <cell r="A18526" t="str">
            <v/>
          </cell>
        </row>
        <row r="18527">
          <cell r="A18527" t="str">
            <v/>
          </cell>
        </row>
        <row r="18528">
          <cell r="A18528" t="str">
            <v/>
          </cell>
        </row>
        <row r="18529">
          <cell r="A18529" t="str">
            <v/>
          </cell>
        </row>
        <row r="18530">
          <cell r="A18530" t="str">
            <v/>
          </cell>
        </row>
        <row r="18531">
          <cell r="A18531" t="str">
            <v/>
          </cell>
        </row>
        <row r="18532">
          <cell r="A18532" t="str">
            <v/>
          </cell>
        </row>
        <row r="18533">
          <cell r="A18533" t="str">
            <v/>
          </cell>
        </row>
        <row r="18534">
          <cell r="A18534" t="str">
            <v/>
          </cell>
        </row>
        <row r="18535">
          <cell r="A18535" t="str">
            <v/>
          </cell>
        </row>
        <row r="18536">
          <cell r="A18536" t="str">
            <v/>
          </cell>
        </row>
        <row r="18537">
          <cell r="A18537" t="str">
            <v/>
          </cell>
        </row>
        <row r="18538">
          <cell r="A18538" t="str">
            <v/>
          </cell>
        </row>
        <row r="18539">
          <cell r="A18539" t="str">
            <v/>
          </cell>
        </row>
        <row r="18540">
          <cell r="A18540" t="str">
            <v/>
          </cell>
        </row>
        <row r="18541">
          <cell r="A18541" t="str">
            <v/>
          </cell>
        </row>
        <row r="18542">
          <cell r="A18542" t="str">
            <v/>
          </cell>
        </row>
        <row r="18543">
          <cell r="A18543" t="str">
            <v/>
          </cell>
        </row>
        <row r="18544">
          <cell r="A18544" t="str">
            <v/>
          </cell>
        </row>
        <row r="18545">
          <cell r="A18545" t="str">
            <v/>
          </cell>
        </row>
        <row r="18546">
          <cell r="A18546" t="str">
            <v/>
          </cell>
        </row>
        <row r="18547">
          <cell r="A18547" t="str">
            <v/>
          </cell>
        </row>
        <row r="18548">
          <cell r="A18548" t="str">
            <v/>
          </cell>
        </row>
        <row r="18549">
          <cell r="A18549" t="str">
            <v/>
          </cell>
        </row>
        <row r="18550">
          <cell r="A18550" t="str">
            <v/>
          </cell>
        </row>
        <row r="18551">
          <cell r="A18551" t="str">
            <v/>
          </cell>
        </row>
        <row r="18552">
          <cell r="A18552" t="str">
            <v/>
          </cell>
        </row>
        <row r="18553">
          <cell r="A18553" t="str">
            <v/>
          </cell>
        </row>
        <row r="18554">
          <cell r="A18554" t="str">
            <v/>
          </cell>
        </row>
        <row r="18555">
          <cell r="A18555" t="str">
            <v/>
          </cell>
        </row>
        <row r="18556">
          <cell r="A18556" t="str">
            <v/>
          </cell>
        </row>
        <row r="18557">
          <cell r="A18557" t="str">
            <v/>
          </cell>
        </row>
        <row r="18558">
          <cell r="A18558" t="str">
            <v/>
          </cell>
        </row>
        <row r="18559">
          <cell r="A18559" t="str">
            <v/>
          </cell>
        </row>
        <row r="18560">
          <cell r="A18560" t="str">
            <v/>
          </cell>
        </row>
        <row r="18561">
          <cell r="A18561" t="str">
            <v/>
          </cell>
        </row>
        <row r="18562">
          <cell r="A18562" t="str">
            <v/>
          </cell>
        </row>
        <row r="18563">
          <cell r="A18563" t="str">
            <v/>
          </cell>
        </row>
        <row r="18564">
          <cell r="A18564" t="str">
            <v/>
          </cell>
        </row>
        <row r="18565">
          <cell r="A18565" t="str">
            <v/>
          </cell>
        </row>
        <row r="18566">
          <cell r="A18566" t="str">
            <v/>
          </cell>
        </row>
        <row r="18567">
          <cell r="A18567" t="str">
            <v/>
          </cell>
        </row>
        <row r="18568">
          <cell r="A18568" t="str">
            <v/>
          </cell>
        </row>
        <row r="18569">
          <cell r="A18569" t="str">
            <v/>
          </cell>
        </row>
        <row r="18570">
          <cell r="A18570" t="str">
            <v/>
          </cell>
        </row>
        <row r="18571">
          <cell r="A18571" t="str">
            <v/>
          </cell>
        </row>
        <row r="18572">
          <cell r="A18572" t="str">
            <v/>
          </cell>
        </row>
        <row r="18573">
          <cell r="A18573" t="str">
            <v/>
          </cell>
        </row>
        <row r="18574">
          <cell r="A18574" t="str">
            <v/>
          </cell>
        </row>
        <row r="18575">
          <cell r="A18575" t="str">
            <v/>
          </cell>
        </row>
        <row r="18576">
          <cell r="A18576" t="str">
            <v/>
          </cell>
        </row>
        <row r="18577">
          <cell r="A18577" t="str">
            <v/>
          </cell>
        </row>
        <row r="18578">
          <cell r="A18578" t="str">
            <v/>
          </cell>
        </row>
        <row r="18579">
          <cell r="A18579" t="str">
            <v/>
          </cell>
        </row>
        <row r="18580">
          <cell r="A18580" t="str">
            <v/>
          </cell>
        </row>
        <row r="18581">
          <cell r="A18581" t="str">
            <v/>
          </cell>
        </row>
        <row r="18582">
          <cell r="A18582" t="str">
            <v/>
          </cell>
        </row>
        <row r="18583">
          <cell r="A18583" t="str">
            <v/>
          </cell>
        </row>
        <row r="18584">
          <cell r="A18584" t="str">
            <v/>
          </cell>
        </row>
        <row r="18585">
          <cell r="A18585" t="str">
            <v/>
          </cell>
        </row>
        <row r="18586">
          <cell r="A18586" t="str">
            <v/>
          </cell>
        </row>
        <row r="18587">
          <cell r="A18587" t="str">
            <v/>
          </cell>
        </row>
        <row r="18588">
          <cell r="A18588" t="str">
            <v/>
          </cell>
        </row>
        <row r="18589">
          <cell r="A18589" t="str">
            <v/>
          </cell>
        </row>
        <row r="18590">
          <cell r="A18590" t="str">
            <v/>
          </cell>
        </row>
        <row r="18591">
          <cell r="A18591" t="str">
            <v/>
          </cell>
        </row>
        <row r="18592">
          <cell r="A18592" t="str">
            <v/>
          </cell>
        </row>
        <row r="18593">
          <cell r="A18593" t="str">
            <v/>
          </cell>
        </row>
        <row r="18594">
          <cell r="A18594" t="str">
            <v/>
          </cell>
        </row>
        <row r="18595">
          <cell r="A18595" t="str">
            <v/>
          </cell>
        </row>
        <row r="18596">
          <cell r="A18596" t="str">
            <v/>
          </cell>
        </row>
        <row r="18597">
          <cell r="A18597" t="str">
            <v/>
          </cell>
        </row>
        <row r="18598">
          <cell r="A18598" t="str">
            <v/>
          </cell>
        </row>
        <row r="18599">
          <cell r="A18599" t="str">
            <v/>
          </cell>
        </row>
        <row r="18600">
          <cell r="A18600" t="str">
            <v/>
          </cell>
        </row>
        <row r="18601">
          <cell r="A18601" t="str">
            <v/>
          </cell>
        </row>
        <row r="18602">
          <cell r="A18602" t="str">
            <v/>
          </cell>
        </row>
        <row r="18603">
          <cell r="A18603" t="str">
            <v/>
          </cell>
        </row>
        <row r="18604">
          <cell r="A18604" t="str">
            <v/>
          </cell>
        </row>
        <row r="18605">
          <cell r="A18605" t="str">
            <v/>
          </cell>
        </row>
        <row r="18606">
          <cell r="A18606" t="str">
            <v/>
          </cell>
        </row>
        <row r="18607">
          <cell r="A18607" t="str">
            <v/>
          </cell>
        </row>
        <row r="18608">
          <cell r="A18608" t="str">
            <v/>
          </cell>
        </row>
        <row r="18609">
          <cell r="A18609" t="str">
            <v/>
          </cell>
        </row>
        <row r="18610">
          <cell r="A18610" t="str">
            <v/>
          </cell>
        </row>
        <row r="18611">
          <cell r="A18611" t="str">
            <v/>
          </cell>
        </row>
        <row r="18612">
          <cell r="A18612" t="str">
            <v/>
          </cell>
        </row>
        <row r="18613">
          <cell r="A18613" t="str">
            <v/>
          </cell>
        </row>
        <row r="18614">
          <cell r="A18614" t="str">
            <v/>
          </cell>
        </row>
        <row r="18615">
          <cell r="A18615" t="str">
            <v/>
          </cell>
        </row>
        <row r="18616">
          <cell r="A18616" t="str">
            <v/>
          </cell>
        </row>
        <row r="18617">
          <cell r="A18617" t="str">
            <v/>
          </cell>
        </row>
        <row r="18618">
          <cell r="A18618" t="str">
            <v/>
          </cell>
        </row>
        <row r="18619">
          <cell r="A18619" t="str">
            <v/>
          </cell>
        </row>
        <row r="18620">
          <cell r="A18620" t="str">
            <v/>
          </cell>
        </row>
        <row r="18621">
          <cell r="A18621" t="str">
            <v/>
          </cell>
        </row>
        <row r="18622">
          <cell r="A18622" t="str">
            <v/>
          </cell>
        </row>
        <row r="18623">
          <cell r="A18623" t="str">
            <v/>
          </cell>
        </row>
        <row r="18624">
          <cell r="A18624" t="str">
            <v/>
          </cell>
        </row>
        <row r="18625">
          <cell r="A18625" t="str">
            <v/>
          </cell>
        </row>
        <row r="18626">
          <cell r="A18626" t="str">
            <v/>
          </cell>
        </row>
        <row r="18627">
          <cell r="A18627" t="str">
            <v/>
          </cell>
        </row>
        <row r="18628">
          <cell r="A18628" t="str">
            <v/>
          </cell>
        </row>
        <row r="18629">
          <cell r="A18629" t="str">
            <v/>
          </cell>
        </row>
        <row r="18630">
          <cell r="A18630" t="str">
            <v/>
          </cell>
        </row>
        <row r="18631">
          <cell r="A18631" t="str">
            <v/>
          </cell>
        </row>
        <row r="18632">
          <cell r="A18632" t="str">
            <v/>
          </cell>
        </row>
        <row r="18633">
          <cell r="A18633" t="str">
            <v/>
          </cell>
        </row>
        <row r="18634">
          <cell r="A18634" t="str">
            <v/>
          </cell>
        </row>
        <row r="18635">
          <cell r="A18635" t="str">
            <v/>
          </cell>
        </row>
        <row r="18636">
          <cell r="A18636" t="str">
            <v/>
          </cell>
        </row>
        <row r="18637">
          <cell r="A18637" t="str">
            <v/>
          </cell>
        </row>
        <row r="18638">
          <cell r="A18638" t="str">
            <v/>
          </cell>
        </row>
        <row r="18639">
          <cell r="A18639" t="str">
            <v/>
          </cell>
        </row>
        <row r="18640">
          <cell r="A18640" t="str">
            <v/>
          </cell>
        </row>
        <row r="18641">
          <cell r="A18641" t="str">
            <v/>
          </cell>
        </row>
        <row r="18642">
          <cell r="A18642" t="str">
            <v/>
          </cell>
        </row>
        <row r="18643">
          <cell r="A18643" t="str">
            <v/>
          </cell>
        </row>
        <row r="18644">
          <cell r="A18644" t="str">
            <v/>
          </cell>
        </row>
        <row r="18645">
          <cell r="A18645" t="str">
            <v/>
          </cell>
        </row>
        <row r="18646">
          <cell r="A18646" t="str">
            <v/>
          </cell>
        </row>
        <row r="18647">
          <cell r="A18647" t="str">
            <v/>
          </cell>
        </row>
        <row r="18648">
          <cell r="A18648" t="str">
            <v/>
          </cell>
        </row>
        <row r="18649">
          <cell r="A18649" t="str">
            <v/>
          </cell>
        </row>
        <row r="18650">
          <cell r="A18650" t="str">
            <v/>
          </cell>
        </row>
        <row r="18651">
          <cell r="A18651" t="str">
            <v/>
          </cell>
        </row>
        <row r="18652">
          <cell r="A18652" t="str">
            <v/>
          </cell>
        </row>
        <row r="18653">
          <cell r="A18653" t="str">
            <v/>
          </cell>
        </row>
        <row r="18654">
          <cell r="A18654" t="str">
            <v/>
          </cell>
        </row>
        <row r="18655">
          <cell r="A18655" t="str">
            <v/>
          </cell>
        </row>
        <row r="18656">
          <cell r="A18656" t="str">
            <v/>
          </cell>
        </row>
        <row r="18657">
          <cell r="A18657" t="str">
            <v/>
          </cell>
        </row>
        <row r="18658">
          <cell r="A18658" t="str">
            <v/>
          </cell>
        </row>
        <row r="18659">
          <cell r="A18659" t="str">
            <v/>
          </cell>
        </row>
        <row r="18660">
          <cell r="A18660" t="str">
            <v/>
          </cell>
        </row>
        <row r="18661">
          <cell r="A18661" t="str">
            <v/>
          </cell>
        </row>
        <row r="18662">
          <cell r="A18662" t="str">
            <v/>
          </cell>
        </row>
        <row r="18663">
          <cell r="A18663" t="str">
            <v/>
          </cell>
        </row>
        <row r="18664">
          <cell r="A18664" t="str">
            <v/>
          </cell>
        </row>
        <row r="18665">
          <cell r="A18665" t="str">
            <v/>
          </cell>
        </row>
        <row r="18666">
          <cell r="A18666" t="str">
            <v/>
          </cell>
        </row>
        <row r="18667">
          <cell r="A18667" t="str">
            <v/>
          </cell>
        </row>
        <row r="18668">
          <cell r="A18668" t="str">
            <v/>
          </cell>
        </row>
        <row r="18669">
          <cell r="A18669" t="str">
            <v/>
          </cell>
        </row>
        <row r="18670">
          <cell r="A18670" t="str">
            <v/>
          </cell>
        </row>
        <row r="18671">
          <cell r="A18671" t="str">
            <v/>
          </cell>
        </row>
        <row r="18672">
          <cell r="A18672" t="str">
            <v/>
          </cell>
        </row>
        <row r="18673">
          <cell r="A18673" t="str">
            <v/>
          </cell>
        </row>
        <row r="18674">
          <cell r="A18674" t="str">
            <v/>
          </cell>
        </row>
        <row r="18675">
          <cell r="A18675" t="str">
            <v/>
          </cell>
        </row>
        <row r="18676">
          <cell r="A18676" t="str">
            <v/>
          </cell>
        </row>
        <row r="18677">
          <cell r="A18677" t="str">
            <v/>
          </cell>
        </row>
        <row r="18678">
          <cell r="A18678" t="str">
            <v/>
          </cell>
        </row>
        <row r="18679">
          <cell r="A18679" t="str">
            <v/>
          </cell>
        </row>
        <row r="18680">
          <cell r="A18680" t="str">
            <v/>
          </cell>
        </row>
        <row r="18681">
          <cell r="A18681" t="str">
            <v/>
          </cell>
        </row>
        <row r="18682">
          <cell r="A18682" t="str">
            <v/>
          </cell>
        </row>
        <row r="18683">
          <cell r="A18683" t="str">
            <v/>
          </cell>
        </row>
        <row r="18684">
          <cell r="A18684" t="str">
            <v/>
          </cell>
        </row>
        <row r="18685">
          <cell r="A18685" t="str">
            <v/>
          </cell>
        </row>
        <row r="18686">
          <cell r="A18686" t="str">
            <v/>
          </cell>
        </row>
        <row r="18687">
          <cell r="A18687" t="str">
            <v/>
          </cell>
        </row>
        <row r="18688">
          <cell r="A18688" t="str">
            <v/>
          </cell>
        </row>
        <row r="18689">
          <cell r="A18689" t="str">
            <v/>
          </cell>
        </row>
        <row r="18690">
          <cell r="A18690" t="str">
            <v/>
          </cell>
        </row>
        <row r="18691">
          <cell r="A18691" t="str">
            <v/>
          </cell>
        </row>
        <row r="18692">
          <cell r="A18692" t="str">
            <v/>
          </cell>
        </row>
        <row r="18693">
          <cell r="A18693" t="str">
            <v/>
          </cell>
        </row>
        <row r="18694">
          <cell r="A18694" t="str">
            <v/>
          </cell>
        </row>
        <row r="18695">
          <cell r="A18695" t="str">
            <v/>
          </cell>
        </row>
        <row r="18696">
          <cell r="A18696" t="str">
            <v/>
          </cell>
        </row>
        <row r="18697">
          <cell r="A18697" t="str">
            <v/>
          </cell>
        </row>
        <row r="18698">
          <cell r="A18698" t="str">
            <v/>
          </cell>
        </row>
        <row r="18699">
          <cell r="A18699" t="str">
            <v/>
          </cell>
        </row>
        <row r="18700">
          <cell r="A18700" t="str">
            <v/>
          </cell>
        </row>
        <row r="18701">
          <cell r="A18701" t="str">
            <v/>
          </cell>
        </row>
        <row r="18702">
          <cell r="A18702" t="str">
            <v/>
          </cell>
        </row>
        <row r="18703">
          <cell r="A18703" t="str">
            <v/>
          </cell>
        </row>
        <row r="18704">
          <cell r="A18704" t="str">
            <v/>
          </cell>
        </row>
        <row r="18705">
          <cell r="A18705" t="str">
            <v/>
          </cell>
        </row>
        <row r="18706">
          <cell r="A18706" t="str">
            <v/>
          </cell>
        </row>
        <row r="18707">
          <cell r="A18707" t="str">
            <v/>
          </cell>
        </row>
        <row r="18708">
          <cell r="A18708" t="str">
            <v/>
          </cell>
        </row>
        <row r="18709">
          <cell r="A18709" t="str">
            <v/>
          </cell>
        </row>
        <row r="18710">
          <cell r="A18710" t="str">
            <v/>
          </cell>
        </row>
        <row r="18711">
          <cell r="A18711" t="str">
            <v/>
          </cell>
        </row>
        <row r="18712">
          <cell r="A18712" t="str">
            <v/>
          </cell>
        </row>
        <row r="18713">
          <cell r="A18713" t="str">
            <v/>
          </cell>
        </row>
        <row r="18714">
          <cell r="A18714" t="str">
            <v/>
          </cell>
        </row>
        <row r="18715">
          <cell r="A18715" t="str">
            <v/>
          </cell>
        </row>
        <row r="18716">
          <cell r="A18716" t="str">
            <v/>
          </cell>
        </row>
        <row r="18717">
          <cell r="A18717" t="str">
            <v/>
          </cell>
        </row>
        <row r="18718">
          <cell r="A18718" t="str">
            <v/>
          </cell>
        </row>
        <row r="18719">
          <cell r="A18719" t="str">
            <v/>
          </cell>
        </row>
        <row r="18720">
          <cell r="A18720" t="str">
            <v/>
          </cell>
        </row>
        <row r="18721">
          <cell r="A18721" t="str">
            <v/>
          </cell>
        </row>
        <row r="18722">
          <cell r="A18722" t="str">
            <v/>
          </cell>
        </row>
        <row r="18723">
          <cell r="A18723" t="str">
            <v/>
          </cell>
        </row>
        <row r="18724">
          <cell r="A18724" t="str">
            <v/>
          </cell>
        </row>
        <row r="18725">
          <cell r="A18725" t="str">
            <v/>
          </cell>
        </row>
        <row r="18726">
          <cell r="A18726" t="str">
            <v/>
          </cell>
        </row>
        <row r="18727">
          <cell r="A18727" t="str">
            <v/>
          </cell>
        </row>
        <row r="18728">
          <cell r="A18728" t="str">
            <v/>
          </cell>
        </row>
        <row r="18729">
          <cell r="A18729" t="str">
            <v/>
          </cell>
        </row>
        <row r="18730">
          <cell r="A18730" t="str">
            <v/>
          </cell>
        </row>
        <row r="18731">
          <cell r="A18731" t="str">
            <v/>
          </cell>
        </row>
        <row r="18732">
          <cell r="A18732" t="str">
            <v/>
          </cell>
        </row>
        <row r="18733">
          <cell r="A18733" t="str">
            <v/>
          </cell>
        </row>
        <row r="18734">
          <cell r="A18734" t="str">
            <v/>
          </cell>
        </row>
        <row r="18735">
          <cell r="A18735" t="str">
            <v/>
          </cell>
        </row>
        <row r="18736">
          <cell r="A18736" t="str">
            <v/>
          </cell>
        </row>
        <row r="18737">
          <cell r="A18737" t="str">
            <v/>
          </cell>
        </row>
        <row r="18738">
          <cell r="A18738" t="str">
            <v/>
          </cell>
        </row>
        <row r="18739">
          <cell r="A18739" t="str">
            <v/>
          </cell>
        </row>
        <row r="18740">
          <cell r="A18740" t="str">
            <v/>
          </cell>
        </row>
        <row r="18741">
          <cell r="A18741" t="str">
            <v/>
          </cell>
        </row>
        <row r="18742">
          <cell r="A18742" t="str">
            <v/>
          </cell>
        </row>
        <row r="18743">
          <cell r="A18743" t="str">
            <v/>
          </cell>
        </row>
        <row r="18744">
          <cell r="A18744" t="str">
            <v/>
          </cell>
        </row>
        <row r="18745">
          <cell r="A18745" t="str">
            <v/>
          </cell>
        </row>
        <row r="18746">
          <cell r="A18746" t="str">
            <v/>
          </cell>
        </row>
        <row r="18747">
          <cell r="A18747" t="str">
            <v/>
          </cell>
        </row>
        <row r="18748">
          <cell r="A18748" t="str">
            <v/>
          </cell>
        </row>
        <row r="18749">
          <cell r="A18749" t="str">
            <v/>
          </cell>
        </row>
        <row r="18750">
          <cell r="A18750" t="str">
            <v/>
          </cell>
        </row>
        <row r="18751">
          <cell r="A18751" t="str">
            <v/>
          </cell>
        </row>
        <row r="18752">
          <cell r="A18752" t="str">
            <v/>
          </cell>
        </row>
        <row r="18753">
          <cell r="A18753" t="str">
            <v/>
          </cell>
        </row>
        <row r="18754">
          <cell r="A18754" t="str">
            <v/>
          </cell>
        </row>
        <row r="18755">
          <cell r="A18755" t="str">
            <v/>
          </cell>
        </row>
        <row r="18756">
          <cell r="A18756" t="str">
            <v/>
          </cell>
        </row>
        <row r="18757">
          <cell r="A18757" t="str">
            <v/>
          </cell>
        </row>
        <row r="18758">
          <cell r="A18758" t="str">
            <v/>
          </cell>
        </row>
        <row r="18759">
          <cell r="A18759" t="str">
            <v/>
          </cell>
        </row>
        <row r="18760">
          <cell r="A18760" t="str">
            <v/>
          </cell>
        </row>
        <row r="18761">
          <cell r="A18761" t="str">
            <v/>
          </cell>
        </row>
        <row r="18762">
          <cell r="A18762" t="str">
            <v/>
          </cell>
        </row>
        <row r="18763">
          <cell r="A18763" t="str">
            <v/>
          </cell>
        </row>
        <row r="18764">
          <cell r="A18764" t="str">
            <v/>
          </cell>
        </row>
        <row r="18765">
          <cell r="A18765" t="str">
            <v/>
          </cell>
        </row>
        <row r="18766">
          <cell r="A18766" t="str">
            <v/>
          </cell>
        </row>
        <row r="18767">
          <cell r="A18767" t="str">
            <v/>
          </cell>
        </row>
        <row r="18768">
          <cell r="A18768" t="str">
            <v/>
          </cell>
        </row>
        <row r="18769">
          <cell r="A18769" t="str">
            <v/>
          </cell>
        </row>
        <row r="18770">
          <cell r="A18770" t="str">
            <v/>
          </cell>
        </row>
        <row r="18771">
          <cell r="A18771" t="str">
            <v/>
          </cell>
        </row>
        <row r="18772">
          <cell r="A18772" t="str">
            <v/>
          </cell>
        </row>
        <row r="18773">
          <cell r="A18773" t="str">
            <v/>
          </cell>
        </row>
        <row r="18774">
          <cell r="A18774" t="str">
            <v/>
          </cell>
        </row>
        <row r="18775">
          <cell r="A18775" t="str">
            <v/>
          </cell>
        </row>
        <row r="18776">
          <cell r="A18776" t="str">
            <v/>
          </cell>
        </row>
        <row r="18777">
          <cell r="A18777" t="str">
            <v/>
          </cell>
        </row>
        <row r="18778">
          <cell r="A18778" t="str">
            <v/>
          </cell>
        </row>
        <row r="18779">
          <cell r="A18779" t="str">
            <v/>
          </cell>
        </row>
        <row r="18780">
          <cell r="A18780" t="str">
            <v/>
          </cell>
        </row>
        <row r="18781">
          <cell r="A18781" t="str">
            <v/>
          </cell>
        </row>
        <row r="18782">
          <cell r="A18782" t="str">
            <v/>
          </cell>
        </row>
        <row r="18783">
          <cell r="A18783" t="str">
            <v/>
          </cell>
        </row>
        <row r="18784">
          <cell r="A18784" t="str">
            <v/>
          </cell>
        </row>
        <row r="18785">
          <cell r="A18785" t="str">
            <v/>
          </cell>
        </row>
        <row r="18786">
          <cell r="A18786" t="str">
            <v/>
          </cell>
        </row>
        <row r="18787">
          <cell r="A18787" t="str">
            <v/>
          </cell>
        </row>
        <row r="18788">
          <cell r="A18788" t="str">
            <v/>
          </cell>
        </row>
        <row r="18789">
          <cell r="A18789" t="str">
            <v/>
          </cell>
        </row>
        <row r="18790">
          <cell r="A18790" t="str">
            <v/>
          </cell>
        </row>
        <row r="18791">
          <cell r="A18791" t="str">
            <v/>
          </cell>
        </row>
        <row r="18792">
          <cell r="A18792" t="str">
            <v/>
          </cell>
        </row>
        <row r="18793">
          <cell r="A18793" t="str">
            <v/>
          </cell>
        </row>
        <row r="18794">
          <cell r="A18794" t="str">
            <v/>
          </cell>
        </row>
        <row r="18795">
          <cell r="A18795" t="str">
            <v/>
          </cell>
        </row>
        <row r="18796">
          <cell r="A18796" t="str">
            <v/>
          </cell>
        </row>
        <row r="18797">
          <cell r="A18797" t="str">
            <v/>
          </cell>
        </row>
        <row r="18798">
          <cell r="A18798" t="str">
            <v/>
          </cell>
        </row>
        <row r="18799">
          <cell r="A18799" t="str">
            <v/>
          </cell>
        </row>
        <row r="18800">
          <cell r="A18800" t="str">
            <v/>
          </cell>
        </row>
        <row r="18801">
          <cell r="A18801" t="str">
            <v/>
          </cell>
        </row>
        <row r="18802">
          <cell r="A18802" t="str">
            <v/>
          </cell>
        </row>
        <row r="18803">
          <cell r="A18803" t="str">
            <v/>
          </cell>
        </row>
        <row r="18804">
          <cell r="A18804" t="str">
            <v/>
          </cell>
        </row>
        <row r="18805">
          <cell r="A18805" t="str">
            <v/>
          </cell>
        </row>
        <row r="18806">
          <cell r="A18806" t="str">
            <v/>
          </cell>
        </row>
        <row r="18807">
          <cell r="A18807" t="str">
            <v/>
          </cell>
        </row>
        <row r="18808">
          <cell r="A18808" t="str">
            <v/>
          </cell>
        </row>
        <row r="18809">
          <cell r="A18809" t="str">
            <v/>
          </cell>
        </row>
        <row r="18810">
          <cell r="A18810" t="str">
            <v/>
          </cell>
        </row>
        <row r="18811">
          <cell r="A18811" t="str">
            <v/>
          </cell>
        </row>
        <row r="18812">
          <cell r="A18812" t="str">
            <v/>
          </cell>
        </row>
        <row r="18813">
          <cell r="A18813" t="str">
            <v/>
          </cell>
        </row>
        <row r="18814">
          <cell r="A18814" t="str">
            <v/>
          </cell>
        </row>
        <row r="18815">
          <cell r="A18815" t="str">
            <v/>
          </cell>
        </row>
        <row r="18816">
          <cell r="A18816" t="str">
            <v/>
          </cell>
        </row>
        <row r="18817">
          <cell r="A18817" t="str">
            <v/>
          </cell>
        </row>
        <row r="18818">
          <cell r="A18818" t="str">
            <v/>
          </cell>
        </row>
        <row r="18819">
          <cell r="A18819" t="str">
            <v/>
          </cell>
        </row>
        <row r="18820">
          <cell r="A18820" t="str">
            <v/>
          </cell>
        </row>
        <row r="18821">
          <cell r="A18821" t="str">
            <v/>
          </cell>
        </row>
        <row r="18822">
          <cell r="A18822" t="str">
            <v/>
          </cell>
        </row>
        <row r="18823">
          <cell r="A18823" t="str">
            <v/>
          </cell>
        </row>
        <row r="18824">
          <cell r="A18824" t="str">
            <v/>
          </cell>
        </row>
        <row r="18825">
          <cell r="A18825" t="str">
            <v/>
          </cell>
        </row>
        <row r="18826">
          <cell r="A18826" t="str">
            <v/>
          </cell>
        </row>
        <row r="18827">
          <cell r="A18827" t="str">
            <v/>
          </cell>
        </row>
        <row r="18828">
          <cell r="A18828" t="str">
            <v/>
          </cell>
        </row>
        <row r="18829">
          <cell r="A18829" t="str">
            <v/>
          </cell>
        </row>
        <row r="18830">
          <cell r="A18830" t="str">
            <v/>
          </cell>
        </row>
        <row r="18831">
          <cell r="A18831" t="str">
            <v/>
          </cell>
        </row>
        <row r="18832">
          <cell r="A18832" t="str">
            <v/>
          </cell>
        </row>
        <row r="18833">
          <cell r="A18833" t="str">
            <v/>
          </cell>
        </row>
        <row r="18834">
          <cell r="A18834" t="str">
            <v/>
          </cell>
        </row>
        <row r="18835">
          <cell r="A18835" t="str">
            <v/>
          </cell>
        </row>
        <row r="18836">
          <cell r="A18836" t="str">
            <v/>
          </cell>
        </row>
        <row r="18837">
          <cell r="A18837" t="str">
            <v/>
          </cell>
        </row>
        <row r="18838">
          <cell r="A18838" t="str">
            <v/>
          </cell>
        </row>
        <row r="18839">
          <cell r="A18839" t="str">
            <v/>
          </cell>
        </row>
        <row r="18840">
          <cell r="A18840" t="str">
            <v/>
          </cell>
        </row>
        <row r="18841">
          <cell r="A18841" t="str">
            <v/>
          </cell>
        </row>
        <row r="18842">
          <cell r="A18842" t="str">
            <v/>
          </cell>
        </row>
        <row r="18843">
          <cell r="A18843" t="str">
            <v/>
          </cell>
        </row>
        <row r="18844">
          <cell r="A18844" t="str">
            <v/>
          </cell>
        </row>
        <row r="18845">
          <cell r="A18845" t="str">
            <v/>
          </cell>
        </row>
        <row r="18846">
          <cell r="A18846" t="str">
            <v/>
          </cell>
        </row>
        <row r="18847">
          <cell r="A18847" t="str">
            <v/>
          </cell>
        </row>
        <row r="18848">
          <cell r="A18848" t="str">
            <v/>
          </cell>
        </row>
        <row r="18849">
          <cell r="A18849" t="str">
            <v/>
          </cell>
        </row>
        <row r="18850">
          <cell r="A18850" t="str">
            <v/>
          </cell>
        </row>
        <row r="18851">
          <cell r="A18851" t="str">
            <v/>
          </cell>
        </row>
        <row r="18852">
          <cell r="A18852" t="str">
            <v/>
          </cell>
        </row>
        <row r="18853">
          <cell r="A18853" t="str">
            <v/>
          </cell>
        </row>
        <row r="18854">
          <cell r="A18854" t="str">
            <v/>
          </cell>
        </row>
        <row r="18855">
          <cell r="A18855" t="str">
            <v/>
          </cell>
        </row>
        <row r="18856">
          <cell r="A18856" t="str">
            <v/>
          </cell>
        </row>
        <row r="18857">
          <cell r="A18857" t="str">
            <v/>
          </cell>
        </row>
        <row r="18858">
          <cell r="A18858" t="str">
            <v/>
          </cell>
        </row>
        <row r="18859">
          <cell r="A18859" t="str">
            <v/>
          </cell>
        </row>
        <row r="18860">
          <cell r="A18860" t="str">
            <v/>
          </cell>
        </row>
        <row r="18861">
          <cell r="A18861" t="str">
            <v/>
          </cell>
        </row>
        <row r="18862">
          <cell r="A18862" t="str">
            <v/>
          </cell>
        </row>
        <row r="18863">
          <cell r="A18863" t="str">
            <v/>
          </cell>
        </row>
        <row r="18864">
          <cell r="A18864" t="str">
            <v/>
          </cell>
        </row>
        <row r="18865">
          <cell r="A18865" t="str">
            <v/>
          </cell>
        </row>
        <row r="18866">
          <cell r="A18866" t="str">
            <v/>
          </cell>
        </row>
        <row r="18867">
          <cell r="A18867" t="str">
            <v/>
          </cell>
        </row>
        <row r="18868">
          <cell r="A18868" t="str">
            <v/>
          </cell>
        </row>
        <row r="18869">
          <cell r="A18869" t="str">
            <v/>
          </cell>
        </row>
        <row r="18870">
          <cell r="A18870" t="str">
            <v/>
          </cell>
        </row>
        <row r="18871">
          <cell r="A18871" t="str">
            <v/>
          </cell>
        </row>
        <row r="18872">
          <cell r="A18872" t="str">
            <v/>
          </cell>
        </row>
        <row r="18873">
          <cell r="A18873" t="str">
            <v/>
          </cell>
        </row>
        <row r="18874">
          <cell r="A18874" t="str">
            <v/>
          </cell>
        </row>
        <row r="18875">
          <cell r="A18875" t="str">
            <v/>
          </cell>
        </row>
        <row r="18876">
          <cell r="A18876" t="str">
            <v/>
          </cell>
        </row>
        <row r="18877">
          <cell r="A18877" t="str">
            <v/>
          </cell>
        </row>
        <row r="18878">
          <cell r="A18878" t="str">
            <v/>
          </cell>
        </row>
        <row r="18879">
          <cell r="A18879" t="str">
            <v/>
          </cell>
        </row>
        <row r="18880">
          <cell r="A18880" t="str">
            <v/>
          </cell>
        </row>
        <row r="18881">
          <cell r="A18881" t="str">
            <v/>
          </cell>
        </row>
        <row r="18882">
          <cell r="A18882" t="str">
            <v/>
          </cell>
        </row>
        <row r="18883">
          <cell r="A18883" t="str">
            <v/>
          </cell>
        </row>
        <row r="18884">
          <cell r="A18884" t="str">
            <v/>
          </cell>
        </row>
        <row r="18885">
          <cell r="A18885" t="str">
            <v/>
          </cell>
        </row>
        <row r="18886">
          <cell r="A18886" t="str">
            <v/>
          </cell>
        </row>
        <row r="18887">
          <cell r="A18887" t="str">
            <v/>
          </cell>
        </row>
        <row r="18888">
          <cell r="A18888" t="str">
            <v/>
          </cell>
        </row>
        <row r="18889">
          <cell r="A18889" t="str">
            <v/>
          </cell>
        </row>
        <row r="18890">
          <cell r="A18890" t="str">
            <v/>
          </cell>
        </row>
        <row r="18891">
          <cell r="A18891" t="str">
            <v/>
          </cell>
        </row>
        <row r="18892">
          <cell r="A18892" t="str">
            <v/>
          </cell>
        </row>
        <row r="18893">
          <cell r="A18893" t="str">
            <v/>
          </cell>
        </row>
        <row r="18894">
          <cell r="A18894" t="str">
            <v/>
          </cell>
        </row>
        <row r="18895">
          <cell r="A18895" t="str">
            <v/>
          </cell>
        </row>
        <row r="18896">
          <cell r="A18896" t="str">
            <v/>
          </cell>
        </row>
        <row r="18897">
          <cell r="A18897" t="str">
            <v/>
          </cell>
        </row>
        <row r="18898">
          <cell r="A18898" t="str">
            <v/>
          </cell>
        </row>
        <row r="18899">
          <cell r="A18899" t="str">
            <v/>
          </cell>
        </row>
        <row r="18900">
          <cell r="A18900" t="str">
            <v/>
          </cell>
        </row>
        <row r="18901">
          <cell r="A18901" t="str">
            <v/>
          </cell>
        </row>
        <row r="18902">
          <cell r="A18902" t="str">
            <v/>
          </cell>
        </row>
        <row r="18903">
          <cell r="A18903" t="str">
            <v/>
          </cell>
        </row>
        <row r="18904">
          <cell r="A18904" t="str">
            <v/>
          </cell>
        </row>
        <row r="18905">
          <cell r="A18905" t="str">
            <v/>
          </cell>
        </row>
        <row r="18906">
          <cell r="A18906" t="str">
            <v/>
          </cell>
        </row>
        <row r="18907">
          <cell r="A18907" t="str">
            <v/>
          </cell>
        </row>
        <row r="18908">
          <cell r="A18908" t="str">
            <v/>
          </cell>
        </row>
        <row r="18909">
          <cell r="A18909" t="str">
            <v/>
          </cell>
        </row>
        <row r="18910">
          <cell r="A18910" t="str">
            <v/>
          </cell>
        </row>
        <row r="18911">
          <cell r="A18911" t="str">
            <v/>
          </cell>
        </row>
        <row r="18912">
          <cell r="A18912" t="str">
            <v/>
          </cell>
        </row>
        <row r="18913">
          <cell r="A18913" t="str">
            <v/>
          </cell>
        </row>
        <row r="18914">
          <cell r="A18914" t="str">
            <v/>
          </cell>
        </row>
        <row r="18915">
          <cell r="A18915" t="str">
            <v/>
          </cell>
        </row>
        <row r="18916">
          <cell r="A18916" t="str">
            <v/>
          </cell>
        </row>
        <row r="18917">
          <cell r="A18917" t="str">
            <v/>
          </cell>
        </row>
        <row r="18918">
          <cell r="A18918" t="str">
            <v/>
          </cell>
        </row>
        <row r="18919">
          <cell r="A18919" t="str">
            <v/>
          </cell>
        </row>
        <row r="18920">
          <cell r="A18920" t="str">
            <v/>
          </cell>
        </row>
        <row r="18921">
          <cell r="A18921" t="str">
            <v/>
          </cell>
        </row>
        <row r="18922">
          <cell r="A18922" t="str">
            <v/>
          </cell>
        </row>
        <row r="18923">
          <cell r="A18923" t="str">
            <v/>
          </cell>
        </row>
        <row r="18924">
          <cell r="A18924" t="str">
            <v/>
          </cell>
        </row>
        <row r="18925">
          <cell r="A18925" t="str">
            <v/>
          </cell>
        </row>
        <row r="18926">
          <cell r="A18926" t="str">
            <v/>
          </cell>
        </row>
        <row r="18927">
          <cell r="A18927" t="str">
            <v/>
          </cell>
        </row>
        <row r="18928">
          <cell r="A18928" t="str">
            <v/>
          </cell>
        </row>
        <row r="18929">
          <cell r="A18929" t="str">
            <v/>
          </cell>
        </row>
        <row r="18930">
          <cell r="A18930" t="str">
            <v/>
          </cell>
        </row>
        <row r="18931">
          <cell r="A18931" t="str">
            <v/>
          </cell>
        </row>
        <row r="18932">
          <cell r="A18932" t="str">
            <v/>
          </cell>
        </row>
        <row r="18933">
          <cell r="A18933" t="str">
            <v/>
          </cell>
        </row>
        <row r="18934">
          <cell r="A18934" t="str">
            <v/>
          </cell>
        </row>
        <row r="18935">
          <cell r="A18935" t="str">
            <v/>
          </cell>
        </row>
        <row r="18936">
          <cell r="A18936" t="str">
            <v/>
          </cell>
        </row>
        <row r="18937">
          <cell r="A18937" t="str">
            <v/>
          </cell>
        </row>
        <row r="18938">
          <cell r="A18938" t="str">
            <v/>
          </cell>
        </row>
        <row r="18939">
          <cell r="A18939" t="str">
            <v/>
          </cell>
        </row>
        <row r="18940">
          <cell r="A18940" t="str">
            <v/>
          </cell>
        </row>
        <row r="18941">
          <cell r="A18941" t="str">
            <v/>
          </cell>
        </row>
        <row r="18942">
          <cell r="A18942" t="str">
            <v/>
          </cell>
        </row>
        <row r="18943">
          <cell r="A18943" t="str">
            <v/>
          </cell>
        </row>
        <row r="18944">
          <cell r="A18944" t="str">
            <v/>
          </cell>
        </row>
        <row r="18945">
          <cell r="A18945" t="str">
            <v/>
          </cell>
        </row>
        <row r="18946">
          <cell r="A18946" t="str">
            <v/>
          </cell>
        </row>
        <row r="18947">
          <cell r="A18947" t="str">
            <v/>
          </cell>
        </row>
        <row r="18948">
          <cell r="A18948" t="str">
            <v/>
          </cell>
        </row>
        <row r="18949">
          <cell r="A18949" t="str">
            <v/>
          </cell>
        </row>
        <row r="18950">
          <cell r="A18950" t="str">
            <v/>
          </cell>
        </row>
        <row r="18951">
          <cell r="A18951" t="str">
            <v/>
          </cell>
        </row>
        <row r="18952">
          <cell r="A18952" t="str">
            <v/>
          </cell>
        </row>
        <row r="18953">
          <cell r="A18953" t="str">
            <v/>
          </cell>
        </row>
        <row r="18954">
          <cell r="A18954" t="str">
            <v/>
          </cell>
        </row>
        <row r="18955">
          <cell r="A18955" t="str">
            <v/>
          </cell>
        </row>
        <row r="18956">
          <cell r="A18956" t="str">
            <v/>
          </cell>
        </row>
        <row r="18957">
          <cell r="A18957" t="str">
            <v/>
          </cell>
        </row>
        <row r="18958">
          <cell r="A18958" t="str">
            <v/>
          </cell>
        </row>
        <row r="18959">
          <cell r="A18959" t="str">
            <v/>
          </cell>
        </row>
        <row r="18960">
          <cell r="A18960" t="str">
            <v/>
          </cell>
        </row>
        <row r="18961">
          <cell r="A18961" t="str">
            <v/>
          </cell>
        </row>
        <row r="18962">
          <cell r="A18962" t="str">
            <v/>
          </cell>
        </row>
        <row r="18963">
          <cell r="A18963" t="str">
            <v/>
          </cell>
        </row>
        <row r="18964">
          <cell r="A18964" t="str">
            <v/>
          </cell>
        </row>
        <row r="18965">
          <cell r="A18965" t="str">
            <v/>
          </cell>
        </row>
        <row r="18966">
          <cell r="A18966" t="str">
            <v/>
          </cell>
        </row>
        <row r="18967">
          <cell r="A18967" t="str">
            <v/>
          </cell>
        </row>
        <row r="18968">
          <cell r="A18968" t="str">
            <v/>
          </cell>
        </row>
        <row r="18969">
          <cell r="A18969" t="str">
            <v/>
          </cell>
        </row>
        <row r="18970">
          <cell r="A18970" t="str">
            <v/>
          </cell>
        </row>
        <row r="18971">
          <cell r="A18971" t="str">
            <v/>
          </cell>
        </row>
        <row r="18972">
          <cell r="A18972" t="str">
            <v/>
          </cell>
        </row>
        <row r="18973">
          <cell r="A18973" t="str">
            <v/>
          </cell>
        </row>
        <row r="18974">
          <cell r="A18974" t="str">
            <v/>
          </cell>
        </row>
        <row r="18975">
          <cell r="A18975" t="str">
            <v/>
          </cell>
        </row>
        <row r="18976">
          <cell r="A18976" t="str">
            <v/>
          </cell>
        </row>
        <row r="18977">
          <cell r="A18977" t="str">
            <v/>
          </cell>
        </row>
        <row r="18978">
          <cell r="A18978" t="str">
            <v/>
          </cell>
        </row>
        <row r="18979">
          <cell r="A18979" t="str">
            <v/>
          </cell>
        </row>
        <row r="18980">
          <cell r="A18980" t="str">
            <v/>
          </cell>
        </row>
        <row r="18981">
          <cell r="A18981" t="str">
            <v/>
          </cell>
        </row>
        <row r="18982">
          <cell r="A18982" t="str">
            <v/>
          </cell>
        </row>
        <row r="18983">
          <cell r="A18983" t="str">
            <v/>
          </cell>
        </row>
        <row r="18984">
          <cell r="A18984" t="str">
            <v/>
          </cell>
        </row>
        <row r="18985">
          <cell r="A18985" t="str">
            <v/>
          </cell>
        </row>
        <row r="18986">
          <cell r="A18986" t="str">
            <v/>
          </cell>
        </row>
        <row r="18987">
          <cell r="A18987" t="str">
            <v/>
          </cell>
        </row>
        <row r="18988">
          <cell r="A18988" t="str">
            <v/>
          </cell>
        </row>
        <row r="18989">
          <cell r="A18989" t="str">
            <v/>
          </cell>
        </row>
        <row r="18990">
          <cell r="A18990" t="str">
            <v/>
          </cell>
        </row>
        <row r="18991">
          <cell r="A18991" t="str">
            <v/>
          </cell>
        </row>
        <row r="18992">
          <cell r="A18992" t="str">
            <v/>
          </cell>
        </row>
        <row r="18993">
          <cell r="A18993" t="str">
            <v/>
          </cell>
        </row>
        <row r="18994">
          <cell r="A18994" t="str">
            <v/>
          </cell>
        </row>
        <row r="18995">
          <cell r="A18995" t="str">
            <v/>
          </cell>
        </row>
        <row r="18996">
          <cell r="A18996" t="str">
            <v/>
          </cell>
        </row>
        <row r="18997">
          <cell r="A18997" t="str">
            <v/>
          </cell>
        </row>
        <row r="18998">
          <cell r="A18998" t="str">
            <v/>
          </cell>
        </row>
        <row r="18999">
          <cell r="A18999" t="str">
            <v/>
          </cell>
        </row>
        <row r="19000">
          <cell r="A19000" t="str">
            <v/>
          </cell>
        </row>
        <row r="19001">
          <cell r="A19001" t="str">
            <v/>
          </cell>
        </row>
        <row r="19002">
          <cell r="A19002" t="str">
            <v/>
          </cell>
        </row>
        <row r="19003">
          <cell r="A19003" t="str">
            <v/>
          </cell>
        </row>
        <row r="19004">
          <cell r="A19004" t="str">
            <v/>
          </cell>
        </row>
        <row r="19005">
          <cell r="A19005" t="str">
            <v/>
          </cell>
        </row>
        <row r="19006">
          <cell r="A19006" t="str">
            <v/>
          </cell>
        </row>
        <row r="19007">
          <cell r="A19007" t="str">
            <v/>
          </cell>
        </row>
        <row r="19008">
          <cell r="A19008" t="str">
            <v/>
          </cell>
        </row>
        <row r="19009">
          <cell r="A19009" t="str">
            <v/>
          </cell>
        </row>
        <row r="19010">
          <cell r="A19010" t="str">
            <v/>
          </cell>
        </row>
        <row r="19011">
          <cell r="A19011" t="str">
            <v/>
          </cell>
        </row>
        <row r="19012">
          <cell r="A19012" t="str">
            <v/>
          </cell>
        </row>
        <row r="19013">
          <cell r="A19013" t="str">
            <v/>
          </cell>
        </row>
        <row r="19014">
          <cell r="A19014" t="str">
            <v/>
          </cell>
        </row>
        <row r="19015">
          <cell r="A19015" t="str">
            <v/>
          </cell>
        </row>
        <row r="19016">
          <cell r="A19016" t="str">
            <v/>
          </cell>
        </row>
        <row r="19017">
          <cell r="A19017" t="str">
            <v/>
          </cell>
        </row>
        <row r="19018">
          <cell r="A19018" t="str">
            <v/>
          </cell>
        </row>
        <row r="19019">
          <cell r="A19019" t="str">
            <v/>
          </cell>
        </row>
        <row r="19020">
          <cell r="A19020" t="str">
            <v/>
          </cell>
        </row>
        <row r="19021">
          <cell r="A19021" t="str">
            <v/>
          </cell>
        </row>
        <row r="19022">
          <cell r="A19022" t="str">
            <v/>
          </cell>
        </row>
        <row r="19023">
          <cell r="A19023" t="str">
            <v/>
          </cell>
        </row>
        <row r="19024">
          <cell r="A19024" t="str">
            <v/>
          </cell>
        </row>
        <row r="19025">
          <cell r="A19025" t="str">
            <v/>
          </cell>
        </row>
        <row r="19026">
          <cell r="A19026" t="str">
            <v/>
          </cell>
        </row>
        <row r="19027">
          <cell r="A19027" t="str">
            <v/>
          </cell>
        </row>
        <row r="19028">
          <cell r="A19028" t="str">
            <v/>
          </cell>
        </row>
        <row r="19029">
          <cell r="A19029" t="str">
            <v/>
          </cell>
        </row>
        <row r="19030">
          <cell r="A19030" t="str">
            <v/>
          </cell>
        </row>
        <row r="19031">
          <cell r="A19031" t="str">
            <v/>
          </cell>
        </row>
        <row r="19032">
          <cell r="A19032" t="str">
            <v/>
          </cell>
        </row>
        <row r="19033">
          <cell r="A19033" t="str">
            <v/>
          </cell>
        </row>
        <row r="19034">
          <cell r="A19034" t="str">
            <v/>
          </cell>
        </row>
        <row r="19035">
          <cell r="A19035" t="str">
            <v/>
          </cell>
        </row>
        <row r="19036">
          <cell r="A19036" t="str">
            <v/>
          </cell>
        </row>
        <row r="19037">
          <cell r="A19037" t="str">
            <v/>
          </cell>
        </row>
        <row r="19038">
          <cell r="A19038" t="str">
            <v/>
          </cell>
        </row>
        <row r="19039">
          <cell r="A19039" t="str">
            <v/>
          </cell>
        </row>
        <row r="19040">
          <cell r="A19040" t="str">
            <v/>
          </cell>
        </row>
        <row r="19041">
          <cell r="A19041" t="str">
            <v/>
          </cell>
        </row>
        <row r="19042">
          <cell r="A19042" t="str">
            <v/>
          </cell>
        </row>
        <row r="19043">
          <cell r="A19043" t="str">
            <v/>
          </cell>
        </row>
        <row r="19044">
          <cell r="A19044" t="str">
            <v/>
          </cell>
        </row>
        <row r="19045">
          <cell r="A19045" t="str">
            <v/>
          </cell>
        </row>
        <row r="19046">
          <cell r="A19046" t="str">
            <v/>
          </cell>
        </row>
        <row r="19047">
          <cell r="A19047" t="str">
            <v/>
          </cell>
        </row>
        <row r="19048">
          <cell r="A19048" t="str">
            <v/>
          </cell>
        </row>
        <row r="19049">
          <cell r="A19049" t="str">
            <v/>
          </cell>
        </row>
        <row r="19050">
          <cell r="A19050" t="str">
            <v/>
          </cell>
        </row>
        <row r="19051">
          <cell r="A19051" t="str">
            <v/>
          </cell>
        </row>
        <row r="19052">
          <cell r="A19052" t="str">
            <v/>
          </cell>
        </row>
        <row r="19053">
          <cell r="A19053" t="str">
            <v/>
          </cell>
        </row>
        <row r="19054">
          <cell r="A19054" t="str">
            <v/>
          </cell>
        </row>
        <row r="19055">
          <cell r="A19055" t="str">
            <v/>
          </cell>
        </row>
        <row r="19056">
          <cell r="A19056" t="str">
            <v/>
          </cell>
        </row>
        <row r="19057">
          <cell r="A19057" t="str">
            <v/>
          </cell>
        </row>
        <row r="19058">
          <cell r="A19058" t="str">
            <v/>
          </cell>
        </row>
        <row r="19059">
          <cell r="A19059" t="str">
            <v/>
          </cell>
        </row>
        <row r="19060">
          <cell r="A19060" t="str">
            <v/>
          </cell>
        </row>
        <row r="19061">
          <cell r="A19061" t="str">
            <v/>
          </cell>
        </row>
        <row r="19062">
          <cell r="A19062" t="str">
            <v/>
          </cell>
        </row>
        <row r="19063">
          <cell r="A19063" t="str">
            <v/>
          </cell>
        </row>
        <row r="19064">
          <cell r="A19064" t="str">
            <v/>
          </cell>
        </row>
        <row r="19065">
          <cell r="A19065" t="str">
            <v/>
          </cell>
        </row>
        <row r="19066">
          <cell r="A19066" t="str">
            <v/>
          </cell>
        </row>
        <row r="19067">
          <cell r="A19067" t="str">
            <v/>
          </cell>
        </row>
        <row r="19068">
          <cell r="A19068" t="str">
            <v/>
          </cell>
        </row>
        <row r="19069">
          <cell r="A19069" t="str">
            <v/>
          </cell>
        </row>
        <row r="19070">
          <cell r="A19070" t="str">
            <v/>
          </cell>
        </row>
        <row r="19071">
          <cell r="A19071" t="str">
            <v/>
          </cell>
        </row>
        <row r="19072">
          <cell r="A19072" t="str">
            <v/>
          </cell>
        </row>
        <row r="19073">
          <cell r="A19073" t="str">
            <v/>
          </cell>
        </row>
        <row r="19074">
          <cell r="A19074" t="str">
            <v/>
          </cell>
        </row>
        <row r="19075">
          <cell r="A19075" t="str">
            <v/>
          </cell>
        </row>
        <row r="19076">
          <cell r="A19076" t="str">
            <v/>
          </cell>
        </row>
        <row r="19077">
          <cell r="A19077" t="str">
            <v/>
          </cell>
        </row>
        <row r="19078">
          <cell r="A19078" t="str">
            <v/>
          </cell>
        </row>
        <row r="19079">
          <cell r="A19079" t="str">
            <v/>
          </cell>
        </row>
        <row r="19080">
          <cell r="A19080" t="str">
            <v/>
          </cell>
        </row>
        <row r="19081">
          <cell r="A19081" t="str">
            <v/>
          </cell>
        </row>
        <row r="19082">
          <cell r="A19082" t="str">
            <v/>
          </cell>
        </row>
        <row r="19083">
          <cell r="A19083" t="str">
            <v/>
          </cell>
        </row>
        <row r="19084">
          <cell r="A19084" t="str">
            <v/>
          </cell>
        </row>
        <row r="19085">
          <cell r="A19085" t="str">
            <v/>
          </cell>
        </row>
        <row r="19086">
          <cell r="A19086" t="str">
            <v/>
          </cell>
        </row>
        <row r="19087">
          <cell r="A19087" t="str">
            <v/>
          </cell>
        </row>
        <row r="19088">
          <cell r="A19088" t="str">
            <v/>
          </cell>
        </row>
        <row r="19089">
          <cell r="A19089" t="str">
            <v/>
          </cell>
        </row>
        <row r="19090">
          <cell r="A19090" t="str">
            <v/>
          </cell>
        </row>
        <row r="19091">
          <cell r="A19091" t="str">
            <v/>
          </cell>
        </row>
        <row r="19092">
          <cell r="A19092" t="str">
            <v/>
          </cell>
        </row>
        <row r="19093">
          <cell r="A19093" t="str">
            <v/>
          </cell>
        </row>
        <row r="19094">
          <cell r="A19094" t="str">
            <v/>
          </cell>
        </row>
        <row r="19095">
          <cell r="A19095" t="str">
            <v/>
          </cell>
        </row>
        <row r="19096">
          <cell r="A19096" t="str">
            <v/>
          </cell>
        </row>
        <row r="19097">
          <cell r="A19097" t="str">
            <v/>
          </cell>
        </row>
        <row r="19098">
          <cell r="A19098" t="str">
            <v/>
          </cell>
        </row>
        <row r="19099">
          <cell r="A19099" t="str">
            <v/>
          </cell>
        </row>
        <row r="19100">
          <cell r="A19100" t="str">
            <v/>
          </cell>
        </row>
        <row r="19101">
          <cell r="A19101" t="str">
            <v/>
          </cell>
        </row>
        <row r="19102">
          <cell r="A19102" t="str">
            <v/>
          </cell>
        </row>
        <row r="19103">
          <cell r="A19103" t="str">
            <v/>
          </cell>
        </row>
        <row r="19104">
          <cell r="A19104" t="str">
            <v/>
          </cell>
        </row>
        <row r="19105">
          <cell r="A19105" t="str">
            <v/>
          </cell>
        </row>
        <row r="19106">
          <cell r="A19106" t="str">
            <v/>
          </cell>
        </row>
        <row r="19107">
          <cell r="A19107" t="str">
            <v/>
          </cell>
        </row>
        <row r="19108">
          <cell r="A19108" t="str">
            <v/>
          </cell>
        </row>
        <row r="19109">
          <cell r="A19109" t="str">
            <v/>
          </cell>
        </row>
        <row r="19110">
          <cell r="A19110" t="str">
            <v/>
          </cell>
        </row>
        <row r="19111">
          <cell r="A19111" t="str">
            <v/>
          </cell>
        </row>
        <row r="19112">
          <cell r="A19112" t="str">
            <v/>
          </cell>
        </row>
        <row r="19113">
          <cell r="A19113" t="str">
            <v/>
          </cell>
        </row>
        <row r="19114">
          <cell r="A19114" t="str">
            <v/>
          </cell>
        </row>
        <row r="19115">
          <cell r="A19115" t="str">
            <v/>
          </cell>
        </row>
        <row r="19116">
          <cell r="A19116" t="str">
            <v/>
          </cell>
        </row>
        <row r="19117">
          <cell r="A19117" t="str">
            <v/>
          </cell>
        </row>
        <row r="19118">
          <cell r="A19118" t="str">
            <v/>
          </cell>
        </row>
        <row r="19119">
          <cell r="A19119" t="str">
            <v/>
          </cell>
        </row>
        <row r="19120">
          <cell r="A19120" t="str">
            <v/>
          </cell>
        </row>
        <row r="19121">
          <cell r="A19121" t="str">
            <v/>
          </cell>
        </row>
        <row r="19122">
          <cell r="A19122" t="str">
            <v/>
          </cell>
        </row>
        <row r="19123">
          <cell r="A19123" t="str">
            <v/>
          </cell>
        </row>
        <row r="19124">
          <cell r="A19124" t="str">
            <v/>
          </cell>
        </row>
        <row r="19125">
          <cell r="A19125" t="str">
            <v/>
          </cell>
        </row>
        <row r="19126">
          <cell r="A19126" t="str">
            <v/>
          </cell>
        </row>
        <row r="19127">
          <cell r="A19127" t="str">
            <v/>
          </cell>
        </row>
        <row r="19128">
          <cell r="A19128" t="str">
            <v/>
          </cell>
        </row>
        <row r="19129">
          <cell r="A19129" t="str">
            <v/>
          </cell>
        </row>
        <row r="19130">
          <cell r="A19130" t="str">
            <v/>
          </cell>
        </row>
        <row r="19131">
          <cell r="A19131" t="str">
            <v/>
          </cell>
        </row>
        <row r="19132">
          <cell r="A19132" t="str">
            <v/>
          </cell>
        </row>
        <row r="19133">
          <cell r="A19133" t="str">
            <v/>
          </cell>
        </row>
        <row r="19134">
          <cell r="A19134" t="str">
            <v/>
          </cell>
        </row>
        <row r="19135">
          <cell r="A19135" t="str">
            <v/>
          </cell>
        </row>
        <row r="19136">
          <cell r="A19136" t="str">
            <v/>
          </cell>
        </row>
        <row r="19137">
          <cell r="A19137" t="str">
            <v/>
          </cell>
        </row>
        <row r="19138">
          <cell r="A19138" t="str">
            <v/>
          </cell>
        </row>
        <row r="19139">
          <cell r="A19139" t="str">
            <v/>
          </cell>
        </row>
        <row r="19140">
          <cell r="A19140" t="str">
            <v/>
          </cell>
        </row>
        <row r="19141">
          <cell r="A19141" t="str">
            <v/>
          </cell>
        </row>
        <row r="19142">
          <cell r="A19142" t="str">
            <v/>
          </cell>
        </row>
        <row r="19143">
          <cell r="A19143" t="str">
            <v/>
          </cell>
        </row>
        <row r="19144">
          <cell r="A19144" t="str">
            <v/>
          </cell>
        </row>
        <row r="19145">
          <cell r="A19145" t="str">
            <v/>
          </cell>
        </row>
        <row r="19146">
          <cell r="A19146" t="str">
            <v/>
          </cell>
        </row>
        <row r="19147">
          <cell r="A19147" t="str">
            <v/>
          </cell>
        </row>
        <row r="19148">
          <cell r="A19148" t="str">
            <v/>
          </cell>
        </row>
        <row r="19149">
          <cell r="A19149" t="str">
            <v/>
          </cell>
        </row>
        <row r="19150">
          <cell r="A19150" t="str">
            <v/>
          </cell>
        </row>
        <row r="19151">
          <cell r="A19151" t="str">
            <v/>
          </cell>
        </row>
        <row r="19152">
          <cell r="A19152" t="str">
            <v/>
          </cell>
        </row>
        <row r="19153">
          <cell r="A19153" t="str">
            <v/>
          </cell>
        </row>
        <row r="19154">
          <cell r="A19154" t="str">
            <v/>
          </cell>
        </row>
        <row r="19155">
          <cell r="A19155" t="str">
            <v/>
          </cell>
        </row>
        <row r="19156">
          <cell r="A19156" t="str">
            <v/>
          </cell>
        </row>
        <row r="19157">
          <cell r="A19157" t="str">
            <v/>
          </cell>
        </row>
        <row r="19158">
          <cell r="A19158" t="str">
            <v/>
          </cell>
        </row>
        <row r="19159">
          <cell r="A19159" t="str">
            <v/>
          </cell>
        </row>
        <row r="19160">
          <cell r="A19160" t="str">
            <v/>
          </cell>
        </row>
        <row r="19161">
          <cell r="A19161" t="str">
            <v/>
          </cell>
        </row>
        <row r="19162">
          <cell r="A19162" t="str">
            <v/>
          </cell>
        </row>
        <row r="19163">
          <cell r="A19163" t="str">
            <v/>
          </cell>
        </row>
        <row r="19164">
          <cell r="A19164" t="str">
            <v/>
          </cell>
        </row>
        <row r="19165">
          <cell r="A19165" t="str">
            <v/>
          </cell>
        </row>
        <row r="19166">
          <cell r="A19166" t="str">
            <v/>
          </cell>
        </row>
        <row r="19167">
          <cell r="A19167" t="str">
            <v/>
          </cell>
        </row>
        <row r="19168">
          <cell r="A19168" t="str">
            <v/>
          </cell>
        </row>
        <row r="19169">
          <cell r="A19169" t="str">
            <v/>
          </cell>
        </row>
        <row r="19170">
          <cell r="A19170" t="str">
            <v/>
          </cell>
        </row>
        <row r="19171">
          <cell r="A19171" t="str">
            <v/>
          </cell>
        </row>
        <row r="19172">
          <cell r="A19172" t="str">
            <v/>
          </cell>
        </row>
        <row r="19173">
          <cell r="A19173" t="str">
            <v/>
          </cell>
        </row>
        <row r="19174">
          <cell r="A19174" t="str">
            <v/>
          </cell>
        </row>
        <row r="19175">
          <cell r="A19175" t="str">
            <v/>
          </cell>
        </row>
        <row r="19176">
          <cell r="A19176" t="str">
            <v/>
          </cell>
        </row>
        <row r="19177">
          <cell r="A19177" t="str">
            <v/>
          </cell>
        </row>
        <row r="19178">
          <cell r="A19178" t="str">
            <v/>
          </cell>
        </row>
        <row r="19179">
          <cell r="A19179" t="str">
            <v/>
          </cell>
        </row>
        <row r="19180">
          <cell r="A19180" t="str">
            <v/>
          </cell>
        </row>
        <row r="19181">
          <cell r="A19181" t="str">
            <v/>
          </cell>
        </row>
        <row r="19182">
          <cell r="A19182" t="str">
            <v/>
          </cell>
        </row>
        <row r="19183">
          <cell r="A19183" t="str">
            <v/>
          </cell>
        </row>
        <row r="19184">
          <cell r="A19184" t="str">
            <v/>
          </cell>
        </row>
        <row r="19185">
          <cell r="A19185" t="str">
            <v/>
          </cell>
        </row>
        <row r="19186">
          <cell r="A19186" t="str">
            <v/>
          </cell>
        </row>
        <row r="19187">
          <cell r="A19187" t="str">
            <v/>
          </cell>
        </row>
        <row r="19188">
          <cell r="A19188" t="str">
            <v/>
          </cell>
        </row>
        <row r="19189">
          <cell r="A19189" t="str">
            <v/>
          </cell>
        </row>
        <row r="19190">
          <cell r="A19190" t="str">
            <v/>
          </cell>
        </row>
        <row r="19191">
          <cell r="A19191" t="str">
            <v/>
          </cell>
        </row>
        <row r="19192">
          <cell r="A19192" t="str">
            <v/>
          </cell>
        </row>
        <row r="19193">
          <cell r="A19193" t="str">
            <v/>
          </cell>
        </row>
        <row r="19194">
          <cell r="A19194" t="str">
            <v/>
          </cell>
        </row>
        <row r="19195">
          <cell r="A19195" t="str">
            <v/>
          </cell>
        </row>
        <row r="19196">
          <cell r="A19196" t="str">
            <v/>
          </cell>
        </row>
        <row r="19197">
          <cell r="A19197" t="str">
            <v/>
          </cell>
        </row>
        <row r="19198">
          <cell r="A19198" t="str">
            <v/>
          </cell>
        </row>
        <row r="19199">
          <cell r="A19199" t="str">
            <v/>
          </cell>
        </row>
        <row r="19200">
          <cell r="A19200" t="str">
            <v/>
          </cell>
        </row>
        <row r="19201">
          <cell r="A19201" t="str">
            <v/>
          </cell>
        </row>
        <row r="19202">
          <cell r="A19202" t="str">
            <v/>
          </cell>
        </row>
        <row r="19203">
          <cell r="A19203" t="str">
            <v/>
          </cell>
        </row>
        <row r="19204">
          <cell r="A19204" t="str">
            <v/>
          </cell>
        </row>
        <row r="19205">
          <cell r="A19205" t="str">
            <v/>
          </cell>
        </row>
        <row r="19206">
          <cell r="A19206" t="str">
            <v/>
          </cell>
        </row>
        <row r="19207">
          <cell r="A19207" t="str">
            <v/>
          </cell>
        </row>
        <row r="19208">
          <cell r="A19208" t="str">
            <v/>
          </cell>
        </row>
        <row r="19209">
          <cell r="A19209" t="str">
            <v/>
          </cell>
        </row>
        <row r="19210">
          <cell r="A19210" t="str">
            <v/>
          </cell>
        </row>
        <row r="19211">
          <cell r="A19211" t="str">
            <v/>
          </cell>
        </row>
        <row r="19212">
          <cell r="A19212" t="str">
            <v/>
          </cell>
        </row>
        <row r="19213">
          <cell r="A19213" t="str">
            <v/>
          </cell>
        </row>
        <row r="19214">
          <cell r="A19214" t="str">
            <v/>
          </cell>
        </row>
        <row r="19215">
          <cell r="A19215" t="str">
            <v/>
          </cell>
        </row>
        <row r="19216">
          <cell r="A19216" t="str">
            <v/>
          </cell>
        </row>
        <row r="19217">
          <cell r="A19217" t="str">
            <v/>
          </cell>
        </row>
        <row r="19218">
          <cell r="A19218" t="str">
            <v/>
          </cell>
        </row>
        <row r="19219">
          <cell r="A19219" t="str">
            <v/>
          </cell>
        </row>
        <row r="19220">
          <cell r="A19220" t="str">
            <v/>
          </cell>
        </row>
        <row r="19221">
          <cell r="A19221" t="str">
            <v/>
          </cell>
        </row>
        <row r="19222">
          <cell r="A19222" t="str">
            <v/>
          </cell>
        </row>
        <row r="19223">
          <cell r="A19223" t="str">
            <v/>
          </cell>
        </row>
        <row r="19224">
          <cell r="A19224" t="str">
            <v/>
          </cell>
        </row>
        <row r="19225">
          <cell r="A19225" t="str">
            <v/>
          </cell>
        </row>
        <row r="19226">
          <cell r="A19226" t="str">
            <v/>
          </cell>
        </row>
        <row r="19227">
          <cell r="A19227" t="str">
            <v/>
          </cell>
        </row>
        <row r="19228">
          <cell r="A19228" t="str">
            <v/>
          </cell>
        </row>
        <row r="19229">
          <cell r="A19229" t="str">
            <v/>
          </cell>
        </row>
        <row r="19230">
          <cell r="A19230" t="str">
            <v/>
          </cell>
        </row>
        <row r="19231">
          <cell r="A19231" t="str">
            <v/>
          </cell>
        </row>
        <row r="19232">
          <cell r="A19232" t="str">
            <v/>
          </cell>
        </row>
        <row r="19233">
          <cell r="A19233" t="str">
            <v/>
          </cell>
        </row>
        <row r="19234">
          <cell r="A19234" t="str">
            <v/>
          </cell>
        </row>
        <row r="19235">
          <cell r="A19235" t="str">
            <v/>
          </cell>
        </row>
        <row r="19236">
          <cell r="A19236" t="str">
            <v/>
          </cell>
        </row>
        <row r="19237">
          <cell r="A19237" t="str">
            <v/>
          </cell>
        </row>
        <row r="19238">
          <cell r="A19238" t="str">
            <v/>
          </cell>
        </row>
        <row r="19239">
          <cell r="A19239" t="str">
            <v/>
          </cell>
        </row>
        <row r="19240">
          <cell r="A19240" t="str">
            <v/>
          </cell>
        </row>
        <row r="19241">
          <cell r="A19241" t="str">
            <v/>
          </cell>
        </row>
        <row r="19242">
          <cell r="A19242" t="str">
            <v/>
          </cell>
        </row>
        <row r="19243">
          <cell r="A19243" t="str">
            <v/>
          </cell>
        </row>
        <row r="19244">
          <cell r="A19244" t="str">
            <v/>
          </cell>
        </row>
        <row r="19245">
          <cell r="A19245" t="str">
            <v/>
          </cell>
        </row>
        <row r="19246">
          <cell r="A19246" t="str">
            <v/>
          </cell>
        </row>
        <row r="19247">
          <cell r="A19247" t="str">
            <v/>
          </cell>
        </row>
        <row r="19248">
          <cell r="A19248" t="str">
            <v/>
          </cell>
        </row>
        <row r="19249">
          <cell r="A19249" t="str">
            <v/>
          </cell>
        </row>
        <row r="19250">
          <cell r="A19250" t="str">
            <v/>
          </cell>
        </row>
        <row r="19251">
          <cell r="A19251" t="str">
            <v/>
          </cell>
        </row>
        <row r="19252">
          <cell r="A19252" t="str">
            <v/>
          </cell>
        </row>
        <row r="19253">
          <cell r="A19253" t="str">
            <v/>
          </cell>
        </row>
        <row r="19254">
          <cell r="A19254" t="str">
            <v/>
          </cell>
        </row>
        <row r="19255">
          <cell r="A19255" t="str">
            <v/>
          </cell>
        </row>
        <row r="19256">
          <cell r="A19256" t="str">
            <v/>
          </cell>
        </row>
        <row r="19257">
          <cell r="A19257" t="str">
            <v/>
          </cell>
        </row>
        <row r="19258">
          <cell r="A19258" t="str">
            <v/>
          </cell>
        </row>
        <row r="19259">
          <cell r="A19259" t="str">
            <v/>
          </cell>
        </row>
        <row r="19260">
          <cell r="A19260" t="str">
            <v/>
          </cell>
        </row>
        <row r="19261">
          <cell r="A19261" t="str">
            <v/>
          </cell>
        </row>
        <row r="19262">
          <cell r="A19262" t="str">
            <v/>
          </cell>
        </row>
        <row r="19263">
          <cell r="A19263" t="str">
            <v/>
          </cell>
        </row>
        <row r="19264">
          <cell r="A19264" t="str">
            <v/>
          </cell>
        </row>
        <row r="19265">
          <cell r="A19265" t="str">
            <v/>
          </cell>
        </row>
        <row r="19266">
          <cell r="A19266" t="str">
            <v/>
          </cell>
        </row>
        <row r="19267">
          <cell r="A19267" t="str">
            <v/>
          </cell>
        </row>
        <row r="19268">
          <cell r="A19268" t="str">
            <v/>
          </cell>
        </row>
        <row r="19269">
          <cell r="A19269" t="str">
            <v/>
          </cell>
        </row>
        <row r="19270">
          <cell r="A19270" t="str">
            <v/>
          </cell>
        </row>
        <row r="19271">
          <cell r="A19271" t="str">
            <v/>
          </cell>
        </row>
        <row r="19272">
          <cell r="A19272" t="str">
            <v/>
          </cell>
        </row>
        <row r="19273">
          <cell r="A19273" t="str">
            <v/>
          </cell>
        </row>
        <row r="19274">
          <cell r="A19274" t="str">
            <v/>
          </cell>
        </row>
        <row r="19275">
          <cell r="A19275" t="str">
            <v/>
          </cell>
        </row>
        <row r="19276">
          <cell r="A19276" t="str">
            <v/>
          </cell>
        </row>
        <row r="19277">
          <cell r="A19277" t="str">
            <v/>
          </cell>
        </row>
        <row r="19278">
          <cell r="A19278" t="str">
            <v/>
          </cell>
        </row>
        <row r="19279">
          <cell r="A19279" t="str">
            <v/>
          </cell>
        </row>
        <row r="19280">
          <cell r="A19280" t="str">
            <v/>
          </cell>
        </row>
        <row r="19281">
          <cell r="A19281" t="str">
            <v/>
          </cell>
        </row>
        <row r="19282">
          <cell r="A19282" t="str">
            <v/>
          </cell>
        </row>
        <row r="19283">
          <cell r="A19283" t="str">
            <v/>
          </cell>
        </row>
        <row r="19284">
          <cell r="A19284" t="str">
            <v/>
          </cell>
        </row>
        <row r="19285">
          <cell r="A19285" t="str">
            <v/>
          </cell>
        </row>
        <row r="19286">
          <cell r="A19286" t="str">
            <v/>
          </cell>
        </row>
        <row r="19287">
          <cell r="A19287" t="str">
            <v/>
          </cell>
        </row>
        <row r="19288">
          <cell r="A19288" t="str">
            <v/>
          </cell>
        </row>
        <row r="19289">
          <cell r="A19289" t="str">
            <v/>
          </cell>
        </row>
        <row r="19290">
          <cell r="A19290" t="str">
            <v/>
          </cell>
        </row>
        <row r="19291">
          <cell r="A19291" t="str">
            <v/>
          </cell>
        </row>
        <row r="19292">
          <cell r="A19292" t="str">
            <v/>
          </cell>
        </row>
        <row r="19293">
          <cell r="A19293" t="str">
            <v/>
          </cell>
        </row>
        <row r="19294">
          <cell r="A19294" t="str">
            <v/>
          </cell>
        </row>
        <row r="19295">
          <cell r="A19295" t="str">
            <v/>
          </cell>
        </row>
        <row r="19296">
          <cell r="A19296" t="str">
            <v/>
          </cell>
        </row>
        <row r="19297">
          <cell r="A19297" t="str">
            <v/>
          </cell>
        </row>
        <row r="19298">
          <cell r="A19298" t="str">
            <v/>
          </cell>
        </row>
        <row r="19299">
          <cell r="A19299" t="str">
            <v/>
          </cell>
        </row>
        <row r="19300">
          <cell r="A19300" t="str">
            <v/>
          </cell>
        </row>
        <row r="19301">
          <cell r="A19301" t="str">
            <v/>
          </cell>
        </row>
        <row r="19302">
          <cell r="A19302" t="str">
            <v/>
          </cell>
        </row>
        <row r="19303">
          <cell r="A19303" t="str">
            <v/>
          </cell>
        </row>
        <row r="19304">
          <cell r="A19304" t="str">
            <v/>
          </cell>
        </row>
        <row r="19305">
          <cell r="A19305" t="str">
            <v/>
          </cell>
        </row>
        <row r="19306">
          <cell r="A19306" t="str">
            <v/>
          </cell>
        </row>
        <row r="19307">
          <cell r="A19307" t="str">
            <v/>
          </cell>
        </row>
        <row r="19308">
          <cell r="A19308" t="str">
            <v/>
          </cell>
        </row>
        <row r="19309">
          <cell r="A19309" t="str">
            <v/>
          </cell>
        </row>
        <row r="19310">
          <cell r="A19310" t="str">
            <v/>
          </cell>
        </row>
        <row r="19311">
          <cell r="A19311" t="str">
            <v/>
          </cell>
        </row>
        <row r="19312">
          <cell r="A19312" t="str">
            <v/>
          </cell>
        </row>
        <row r="19313">
          <cell r="A19313" t="str">
            <v/>
          </cell>
        </row>
        <row r="19314">
          <cell r="A19314" t="str">
            <v/>
          </cell>
        </row>
        <row r="19315">
          <cell r="A19315" t="str">
            <v/>
          </cell>
        </row>
        <row r="19316">
          <cell r="A19316" t="str">
            <v/>
          </cell>
        </row>
        <row r="19317">
          <cell r="A19317" t="str">
            <v/>
          </cell>
        </row>
        <row r="19318">
          <cell r="A19318" t="str">
            <v/>
          </cell>
        </row>
        <row r="19319">
          <cell r="A19319" t="str">
            <v/>
          </cell>
        </row>
        <row r="19320">
          <cell r="A19320" t="str">
            <v/>
          </cell>
        </row>
        <row r="19321">
          <cell r="A19321" t="str">
            <v/>
          </cell>
        </row>
        <row r="19322">
          <cell r="A19322" t="str">
            <v/>
          </cell>
        </row>
        <row r="19323">
          <cell r="A19323" t="str">
            <v/>
          </cell>
        </row>
        <row r="19324">
          <cell r="A19324" t="str">
            <v/>
          </cell>
        </row>
        <row r="19325">
          <cell r="A19325" t="str">
            <v/>
          </cell>
        </row>
        <row r="19326">
          <cell r="A19326" t="str">
            <v/>
          </cell>
        </row>
        <row r="19327">
          <cell r="A19327" t="str">
            <v/>
          </cell>
        </row>
        <row r="19328">
          <cell r="A19328" t="str">
            <v/>
          </cell>
        </row>
        <row r="19329">
          <cell r="A19329" t="str">
            <v/>
          </cell>
        </row>
        <row r="19330">
          <cell r="A19330" t="str">
            <v/>
          </cell>
        </row>
        <row r="19331">
          <cell r="A19331" t="str">
            <v/>
          </cell>
        </row>
        <row r="19332">
          <cell r="A19332" t="str">
            <v/>
          </cell>
        </row>
        <row r="19333">
          <cell r="A19333" t="str">
            <v/>
          </cell>
        </row>
        <row r="19334">
          <cell r="A19334" t="str">
            <v/>
          </cell>
        </row>
        <row r="19335">
          <cell r="A19335" t="str">
            <v/>
          </cell>
        </row>
        <row r="19336">
          <cell r="A19336" t="str">
            <v/>
          </cell>
        </row>
        <row r="19337">
          <cell r="A19337" t="str">
            <v/>
          </cell>
        </row>
        <row r="19338">
          <cell r="A19338" t="str">
            <v/>
          </cell>
        </row>
        <row r="19339">
          <cell r="A19339" t="str">
            <v/>
          </cell>
        </row>
        <row r="19340">
          <cell r="A19340" t="str">
            <v/>
          </cell>
        </row>
        <row r="19341">
          <cell r="A19341" t="str">
            <v/>
          </cell>
        </row>
        <row r="19342">
          <cell r="A19342" t="str">
            <v/>
          </cell>
        </row>
        <row r="19343">
          <cell r="A19343" t="str">
            <v/>
          </cell>
        </row>
        <row r="19344">
          <cell r="A19344" t="str">
            <v/>
          </cell>
        </row>
        <row r="19345">
          <cell r="A19345" t="str">
            <v/>
          </cell>
        </row>
        <row r="19346">
          <cell r="A19346" t="str">
            <v/>
          </cell>
        </row>
        <row r="19347">
          <cell r="A19347" t="str">
            <v/>
          </cell>
        </row>
        <row r="19348">
          <cell r="A19348" t="str">
            <v/>
          </cell>
        </row>
        <row r="19349">
          <cell r="A19349" t="str">
            <v/>
          </cell>
        </row>
        <row r="19350">
          <cell r="A19350" t="str">
            <v/>
          </cell>
        </row>
        <row r="19351">
          <cell r="A19351" t="str">
            <v/>
          </cell>
        </row>
        <row r="19352">
          <cell r="A19352" t="str">
            <v/>
          </cell>
        </row>
        <row r="19353">
          <cell r="A19353" t="str">
            <v/>
          </cell>
        </row>
        <row r="19354">
          <cell r="A19354" t="str">
            <v/>
          </cell>
        </row>
        <row r="19355">
          <cell r="A19355" t="str">
            <v/>
          </cell>
        </row>
        <row r="19356">
          <cell r="A19356" t="str">
            <v/>
          </cell>
        </row>
        <row r="19357">
          <cell r="A19357" t="str">
            <v/>
          </cell>
        </row>
        <row r="19358">
          <cell r="A19358" t="str">
            <v/>
          </cell>
        </row>
        <row r="19359">
          <cell r="A19359" t="str">
            <v/>
          </cell>
        </row>
        <row r="19360">
          <cell r="A19360" t="str">
            <v/>
          </cell>
        </row>
        <row r="19361">
          <cell r="A19361" t="str">
            <v/>
          </cell>
        </row>
        <row r="19362">
          <cell r="A19362" t="str">
            <v/>
          </cell>
        </row>
        <row r="19363">
          <cell r="A19363" t="str">
            <v/>
          </cell>
        </row>
        <row r="19364">
          <cell r="A19364" t="str">
            <v/>
          </cell>
        </row>
        <row r="19365">
          <cell r="A19365" t="str">
            <v/>
          </cell>
        </row>
        <row r="19366">
          <cell r="A19366" t="str">
            <v/>
          </cell>
        </row>
        <row r="19367">
          <cell r="A19367" t="str">
            <v/>
          </cell>
        </row>
        <row r="19368">
          <cell r="A19368" t="str">
            <v/>
          </cell>
        </row>
        <row r="19369">
          <cell r="A19369" t="str">
            <v/>
          </cell>
        </row>
        <row r="19370">
          <cell r="A19370" t="str">
            <v/>
          </cell>
        </row>
        <row r="19371">
          <cell r="A19371" t="str">
            <v/>
          </cell>
        </row>
        <row r="19372">
          <cell r="A19372" t="str">
            <v/>
          </cell>
        </row>
        <row r="19373">
          <cell r="A19373" t="str">
            <v/>
          </cell>
        </row>
        <row r="19374">
          <cell r="A19374" t="str">
            <v/>
          </cell>
        </row>
        <row r="19375">
          <cell r="A19375" t="str">
            <v/>
          </cell>
        </row>
        <row r="19376">
          <cell r="A19376" t="str">
            <v/>
          </cell>
        </row>
        <row r="19377">
          <cell r="A19377" t="str">
            <v/>
          </cell>
        </row>
        <row r="19378">
          <cell r="A19378" t="str">
            <v/>
          </cell>
        </row>
        <row r="19379">
          <cell r="A19379" t="str">
            <v/>
          </cell>
        </row>
        <row r="19380">
          <cell r="A19380" t="str">
            <v/>
          </cell>
        </row>
        <row r="19381">
          <cell r="A19381" t="str">
            <v/>
          </cell>
        </row>
        <row r="19382">
          <cell r="A19382" t="str">
            <v/>
          </cell>
        </row>
        <row r="19383">
          <cell r="A19383" t="str">
            <v/>
          </cell>
        </row>
        <row r="19384">
          <cell r="A19384" t="str">
            <v/>
          </cell>
        </row>
        <row r="19385">
          <cell r="A19385" t="str">
            <v/>
          </cell>
        </row>
        <row r="19386">
          <cell r="A19386" t="str">
            <v/>
          </cell>
        </row>
        <row r="19387">
          <cell r="A19387" t="str">
            <v/>
          </cell>
        </row>
        <row r="19388">
          <cell r="A19388" t="str">
            <v/>
          </cell>
        </row>
        <row r="19389">
          <cell r="A19389" t="str">
            <v/>
          </cell>
        </row>
        <row r="19390">
          <cell r="A19390" t="str">
            <v/>
          </cell>
        </row>
        <row r="19391">
          <cell r="A19391" t="str">
            <v/>
          </cell>
        </row>
        <row r="19392">
          <cell r="A19392" t="str">
            <v/>
          </cell>
        </row>
        <row r="19393">
          <cell r="A19393" t="str">
            <v/>
          </cell>
        </row>
        <row r="19394">
          <cell r="A19394" t="str">
            <v/>
          </cell>
        </row>
        <row r="19395">
          <cell r="A19395" t="str">
            <v/>
          </cell>
        </row>
        <row r="19396">
          <cell r="A19396" t="str">
            <v/>
          </cell>
        </row>
        <row r="19397">
          <cell r="A19397" t="str">
            <v/>
          </cell>
        </row>
        <row r="19398">
          <cell r="A19398" t="str">
            <v/>
          </cell>
        </row>
        <row r="19399">
          <cell r="A19399" t="str">
            <v/>
          </cell>
        </row>
        <row r="19400">
          <cell r="A19400" t="str">
            <v/>
          </cell>
        </row>
        <row r="19401">
          <cell r="A19401" t="str">
            <v/>
          </cell>
        </row>
        <row r="19402">
          <cell r="A19402" t="str">
            <v/>
          </cell>
        </row>
        <row r="19403">
          <cell r="A19403" t="str">
            <v/>
          </cell>
        </row>
        <row r="19404">
          <cell r="A19404" t="str">
            <v/>
          </cell>
        </row>
        <row r="19405">
          <cell r="A19405" t="str">
            <v/>
          </cell>
        </row>
        <row r="19406">
          <cell r="A19406" t="str">
            <v/>
          </cell>
        </row>
        <row r="19407">
          <cell r="A19407" t="str">
            <v/>
          </cell>
        </row>
        <row r="19408">
          <cell r="A19408" t="str">
            <v/>
          </cell>
        </row>
        <row r="19409">
          <cell r="A19409" t="str">
            <v/>
          </cell>
        </row>
        <row r="19410">
          <cell r="A19410" t="str">
            <v/>
          </cell>
        </row>
        <row r="19411">
          <cell r="A19411" t="str">
            <v/>
          </cell>
        </row>
        <row r="19412">
          <cell r="A19412" t="str">
            <v/>
          </cell>
        </row>
        <row r="19413">
          <cell r="A19413" t="str">
            <v/>
          </cell>
        </row>
        <row r="19414">
          <cell r="A19414" t="str">
            <v/>
          </cell>
        </row>
        <row r="19415">
          <cell r="A19415" t="str">
            <v/>
          </cell>
        </row>
        <row r="19416">
          <cell r="A19416" t="str">
            <v/>
          </cell>
        </row>
        <row r="19417">
          <cell r="A19417" t="str">
            <v/>
          </cell>
        </row>
        <row r="19418">
          <cell r="A19418" t="str">
            <v/>
          </cell>
        </row>
        <row r="19419">
          <cell r="A19419" t="str">
            <v/>
          </cell>
        </row>
        <row r="19420">
          <cell r="A19420" t="str">
            <v/>
          </cell>
        </row>
        <row r="19421">
          <cell r="A19421" t="str">
            <v/>
          </cell>
        </row>
        <row r="19422">
          <cell r="A19422" t="str">
            <v/>
          </cell>
        </row>
        <row r="19423">
          <cell r="A19423" t="str">
            <v/>
          </cell>
        </row>
        <row r="19424">
          <cell r="A19424" t="str">
            <v/>
          </cell>
        </row>
        <row r="19425">
          <cell r="A19425" t="str">
            <v/>
          </cell>
        </row>
        <row r="19426">
          <cell r="A19426" t="str">
            <v/>
          </cell>
        </row>
        <row r="19427">
          <cell r="A19427" t="str">
            <v/>
          </cell>
        </row>
        <row r="19428">
          <cell r="A19428" t="str">
            <v/>
          </cell>
        </row>
        <row r="19429">
          <cell r="A19429" t="str">
            <v/>
          </cell>
        </row>
        <row r="19430">
          <cell r="A19430" t="str">
            <v/>
          </cell>
        </row>
        <row r="19431">
          <cell r="A19431" t="str">
            <v/>
          </cell>
        </row>
        <row r="19432">
          <cell r="A19432" t="str">
            <v/>
          </cell>
        </row>
        <row r="19433">
          <cell r="A19433" t="str">
            <v/>
          </cell>
        </row>
        <row r="19434">
          <cell r="A19434" t="str">
            <v/>
          </cell>
        </row>
        <row r="19435">
          <cell r="A19435" t="str">
            <v/>
          </cell>
        </row>
        <row r="19436">
          <cell r="A19436" t="str">
            <v/>
          </cell>
        </row>
        <row r="19437">
          <cell r="A19437" t="str">
            <v/>
          </cell>
        </row>
        <row r="19438">
          <cell r="A19438" t="str">
            <v/>
          </cell>
        </row>
        <row r="19439">
          <cell r="A19439" t="str">
            <v/>
          </cell>
        </row>
        <row r="19440">
          <cell r="A19440" t="str">
            <v/>
          </cell>
        </row>
        <row r="19441">
          <cell r="A19441" t="str">
            <v/>
          </cell>
        </row>
        <row r="19442">
          <cell r="A19442" t="str">
            <v/>
          </cell>
        </row>
        <row r="19443">
          <cell r="A19443" t="str">
            <v/>
          </cell>
        </row>
        <row r="19444">
          <cell r="A19444" t="str">
            <v/>
          </cell>
        </row>
        <row r="19445">
          <cell r="A19445" t="str">
            <v/>
          </cell>
        </row>
        <row r="19446">
          <cell r="A19446" t="str">
            <v/>
          </cell>
        </row>
        <row r="19447">
          <cell r="A19447" t="str">
            <v/>
          </cell>
        </row>
        <row r="19448">
          <cell r="A19448" t="str">
            <v/>
          </cell>
        </row>
        <row r="19449">
          <cell r="A19449" t="str">
            <v/>
          </cell>
        </row>
        <row r="19450">
          <cell r="A19450" t="str">
            <v/>
          </cell>
        </row>
        <row r="19451">
          <cell r="A19451" t="str">
            <v/>
          </cell>
        </row>
        <row r="19452">
          <cell r="A19452" t="str">
            <v/>
          </cell>
        </row>
        <row r="19453">
          <cell r="A19453" t="str">
            <v/>
          </cell>
        </row>
        <row r="19454">
          <cell r="A19454" t="str">
            <v/>
          </cell>
        </row>
        <row r="19455">
          <cell r="A19455" t="str">
            <v/>
          </cell>
        </row>
        <row r="19456">
          <cell r="A19456" t="str">
            <v/>
          </cell>
        </row>
        <row r="19457">
          <cell r="A19457" t="str">
            <v/>
          </cell>
        </row>
        <row r="19458">
          <cell r="A19458" t="str">
            <v/>
          </cell>
        </row>
        <row r="19459">
          <cell r="A19459" t="str">
            <v/>
          </cell>
        </row>
        <row r="19460">
          <cell r="A19460" t="str">
            <v/>
          </cell>
        </row>
        <row r="19461">
          <cell r="A19461" t="str">
            <v/>
          </cell>
        </row>
        <row r="19462">
          <cell r="A19462" t="str">
            <v/>
          </cell>
        </row>
        <row r="19463">
          <cell r="A19463" t="str">
            <v/>
          </cell>
        </row>
        <row r="19464">
          <cell r="A19464" t="str">
            <v/>
          </cell>
        </row>
        <row r="19465">
          <cell r="A19465" t="str">
            <v/>
          </cell>
        </row>
        <row r="19466">
          <cell r="A19466" t="str">
            <v/>
          </cell>
        </row>
        <row r="19467">
          <cell r="A19467" t="str">
            <v/>
          </cell>
        </row>
        <row r="19468">
          <cell r="A19468" t="str">
            <v/>
          </cell>
        </row>
        <row r="19469">
          <cell r="A19469" t="str">
            <v/>
          </cell>
        </row>
        <row r="19470">
          <cell r="A19470" t="str">
            <v/>
          </cell>
        </row>
        <row r="19471">
          <cell r="A19471" t="str">
            <v/>
          </cell>
        </row>
        <row r="19472">
          <cell r="A19472" t="str">
            <v/>
          </cell>
        </row>
        <row r="19473">
          <cell r="A19473" t="str">
            <v/>
          </cell>
        </row>
        <row r="19474">
          <cell r="A19474" t="str">
            <v/>
          </cell>
        </row>
        <row r="19475">
          <cell r="A19475" t="str">
            <v/>
          </cell>
        </row>
        <row r="19476">
          <cell r="A19476" t="str">
            <v/>
          </cell>
        </row>
        <row r="19477">
          <cell r="A19477" t="str">
            <v/>
          </cell>
        </row>
        <row r="19478">
          <cell r="A19478" t="str">
            <v/>
          </cell>
        </row>
        <row r="19479">
          <cell r="A19479" t="str">
            <v/>
          </cell>
        </row>
        <row r="19480">
          <cell r="A19480" t="str">
            <v/>
          </cell>
        </row>
        <row r="19481">
          <cell r="A19481" t="str">
            <v/>
          </cell>
        </row>
        <row r="19482">
          <cell r="A19482" t="str">
            <v/>
          </cell>
        </row>
        <row r="19483">
          <cell r="A19483" t="str">
            <v/>
          </cell>
        </row>
        <row r="19484">
          <cell r="A19484" t="str">
            <v/>
          </cell>
        </row>
        <row r="19485">
          <cell r="A19485" t="str">
            <v/>
          </cell>
        </row>
        <row r="19486">
          <cell r="A19486" t="str">
            <v/>
          </cell>
        </row>
        <row r="19487">
          <cell r="A19487" t="str">
            <v/>
          </cell>
        </row>
        <row r="19488">
          <cell r="A19488" t="str">
            <v/>
          </cell>
        </row>
        <row r="19489">
          <cell r="A19489" t="str">
            <v/>
          </cell>
        </row>
        <row r="19490">
          <cell r="A19490" t="str">
            <v/>
          </cell>
        </row>
        <row r="19491">
          <cell r="A19491" t="str">
            <v/>
          </cell>
        </row>
        <row r="19492">
          <cell r="A19492" t="str">
            <v/>
          </cell>
        </row>
        <row r="19493">
          <cell r="A19493" t="str">
            <v/>
          </cell>
        </row>
        <row r="19494">
          <cell r="A19494" t="str">
            <v/>
          </cell>
        </row>
        <row r="19495">
          <cell r="A19495" t="str">
            <v/>
          </cell>
        </row>
        <row r="19496">
          <cell r="A19496" t="str">
            <v/>
          </cell>
        </row>
        <row r="19497">
          <cell r="A19497" t="str">
            <v/>
          </cell>
        </row>
        <row r="19498">
          <cell r="A19498" t="str">
            <v/>
          </cell>
        </row>
        <row r="19499">
          <cell r="A19499" t="str">
            <v/>
          </cell>
        </row>
        <row r="19500">
          <cell r="A19500" t="str">
            <v/>
          </cell>
        </row>
        <row r="19501">
          <cell r="A19501" t="str">
            <v/>
          </cell>
        </row>
        <row r="19502">
          <cell r="A19502" t="str">
            <v/>
          </cell>
        </row>
        <row r="19503">
          <cell r="A19503" t="str">
            <v/>
          </cell>
        </row>
        <row r="19504">
          <cell r="A19504" t="str">
            <v/>
          </cell>
        </row>
        <row r="19505">
          <cell r="A19505" t="str">
            <v/>
          </cell>
        </row>
        <row r="19506">
          <cell r="A19506" t="str">
            <v/>
          </cell>
        </row>
        <row r="19507">
          <cell r="A19507" t="str">
            <v/>
          </cell>
        </row>
        <row r="19508">
          <cell r="A19508" t="str">
            <v/>
          </cell>
        </row>
        <row r="19509">
          <cell r="A19509" t="str">
            <v/>
          </cell>
        </row>
        <row r="19510">
          <cell r="A19510" t="str">
            <v/>
          </cell>
        </row>
        <row r="19511">
          <cell r="A19511" t="str">
            <v/>
          </cell>
        </row>
        <row r="19512">
          <cell r="A19512" t="str">
            <v/>
          </cell>
        </row>
        <row r="19513">
          <cell r="A19513" t="str">
            <v/>
          </cell>
        </row>
        <row r="19514">
          <cell r="A19514" t="str">
            <v/>
          </cell>
        </row>
        <row r="19515">
          <cell r="A19515" t="str">
            <v/>
          </cell>
        </row>
        <row r="19516">
          <cell r="A19516" t="str">
            <v/>
          </cell>
        </row>
        <row r="19517">
          <cell r="A19517" t="str">
            <v/>
          </cell>
        </row>
        <row r="19518">
          <cell r="A19518" t="str">
            <v/>
          </cell>
        </row>
        <row r="19519">
          <cell r="A19519" t="str">
            <v/>
          </cell>
        </row>
        <row r="19520">
          <cell r="A19520" t="str">
            <v/>
          </cell>
        </row>
        <row r="19521">
          <cell r="A19521" t="str">
            <v/>
          </cell>
        </row>
        <row r="19522">
          <cell r="A19522" t="str">
            <v/>
          </cell>
        </row>
        <row r="19523">
          <cell r="A19523" t="str">
            <v/>
          </cell>
        </row>
        <row r="19524">
          <cell r="A19524" t="str">
            <v/>
          </cell>
        </row>
        <row r="19525">
          <cell r="A19525" t="str">
            <v/>
          </cell>
        </row>
        <row r="19526">
          <cell r="A19526" t="str">
            <v/>
          </cell>
        </row>
        <row r="19527">
          <cell r="A19527" t="str">
            <v/>
          </cell>
        </row>
        <row r="19528">
          <cell r="A19528" t="str">
            <v/>
          </cell>
        </row>
        <row r="19529">
          <cell r="A19529" t="str">
            <v/>
          </cell>
        </row>
        <row r="19530">
          <cell r="A19530" t="str">
            <v/>
          </cell>
        </row>
        <row r="19531">
          <cell r="A19531" t="str">
            <v/>
          </cell>
        </row>
        <row r="19532">
          <cell r="A19532" t="str">
            <v/>
          </cell>
        </row>
        <row r="19533">
          <cell r="A19533" t="str">
            <v/>
          </cell>
        </row>
        <row r="19534">
          <cell r="A19534" t="str">
            <v/>
          </cell>
        </row>
        <row r="19535">
          <cell r="A19535" t="str">
            <v/>
          </cell>
        </row>
        <row r="19536">
          <cell r="A19536" t="str">
            <v/>
          </cell>
        </row>
        <row r="19537">
          <cell r="A19537" t="str">
            <v/>
          </cell>
        </row>
        <row r="19538">
          <cell r="A19538" t="str">
            <v/>
          </cell>
        </row>
        <row r="19539">
          <cell r="A19539" t="str">
            <v/>
          </cell>
        </row>
        <row r="19540">
          <cell r="A19540" t="str">
            <v/>
          </cell>
        </row>
        <row r="19541">
          <cell r="A19541" t="str">
            <v/>
          </cell>
        </row>
        <row r="19542">
          <cell r="A19542" t="str">
            <v/>
          </cell>
        </row>
        <row r="19543">
          <cell r="A19543" t="str">
            <v/>
          </cell>
        </row>
        <row r="19544">
          <cell r="A19544" t="str">
            <v/>
          </cell>
        </row>
        <row r="19545">
          <cell r="A19545" t="str">
            <v/>
          </cell>
        </row>
        <row r="19546">
          <cell r="A19546" t="str">
            <v/>
          </cell>
        </row>
        <row r="19547">
          <cell r="A19547" t="str">
            <v/>
          </cell>
        </row>
        <row r="19548">
          <cell r="A19548" t="str">
            <v/>
          </cell>
        </row>
        <row r="19549">
          <cell r="A19549" t="str">
            <v/>
          </cell>
        </row>
        <row r="19550">
          <cell r="A19550" t="str">
            <v/>
          </cell>
        </row>
        <row r="19551">
          <cell r="A19551" t="str">
            <v/>
          </cell>
        </row>
        <row r="19552">
          <cell r="A19552" t="str">
            <v/>
          </cell>
        </row>
        <row r="19553">
          <cell r="A19553" t="str">
            <v/>
          </cell>
        </row>
        <row r="19554">
          <cell r="A19554" t="str">
            <v/>
          </cell>
        </row>
        <row r="19555">
          <cell r="A19555" t="str">
            <v/>
          </cell>
        </row>
        <row r="19556">
          <cell r="A19556" t="str">
            <v/>
          </cell>
        </row>
        <row r="19557">
          <cell r="A19557" t="str">
            <v/>
          </cell>
        </row>
        <row r="19558">
          <cell r="A19558" t="str">
            <v/>
          </cell>
        </row>
        <row r="19559">
          <cell r="A19559" t="str">
            <v/>
          </cell>
        </row>
        <row r="19560">
          <cell r="A19560" t="str">
            <v/>
          </cell>
        </row>
        <row r="19561">
          <cell r="A19561" t="str">
            <v/>
          </cell>
        </row>
        <row r="19562">
          <cell r="A19562" t="str">
            <v/>
          </cell>
        </row>
        <row r="19563">
          <cell r="A19563" t="str">
            <v/>
          </cell>
        </row>
        <row r="19564">
          <cell r="A19564" t="str">
            <v/>
          </cell>
        </row>
        <row r="19565">
          <cell r="A19565" t="str">
            <v/>
          </cell>
        </row>
        <row r="19566">
          <cell r="A19566" t="str">
            <v/>
          </cell>
        </row>
        <row r="19567">
          <cell r="A19567" t="str">
            <v/>
          </cell>
        </row>
        <row r="19568">
          <cell r="A19568" t="str">
            <v/>
          </cell>
        </row>
        <row r="19569">
          <cell r="A19569" t="str">
            <v/>
          </cell>
        </row>
        <row r="19570">
          <cell r="A19570" t="str">
            <v/>
          </cell>
        </row>
        <row r="19571">
          <cell r="A19571" t="str">
            <v/>
          </cell>
        </row>
        <row r="19572">
          <cell r="A19572" t="str">
            <v/>
          </cell>
        </row>
        <row r="19573">
          <cell r="A19573" t="str">
            <v/>
          </cell>
        </row>
        <row r="19574">
          <cell r="A19574" t="str">
            <v/>
          </cell>
        </row>
        <row r="19575">
          <cell r="A19575" t="str">
            <v/>
          </cell>
        </row>
        <row r="19576">
          <cell r="A19576" t="str">
            <v/>
          </cell>
        </row>
        <row r="19577">
          <cell r="A19577" t="str">
            <v/>
          </cell>
        </row>
        <row r="19578">
          <cell r="A19578" t="str">
            <v/>
          </cell>
        </row>
        <row r="19579">
          <cell r="A19579" t="str">
            <v/>
          </cell>
        </row>
        <row r="19580">
          <cell r="A19580" t="str">
            <v/>
          </cell>
        </row>
        <row r="19581">
          <cell r="A19581" t="str">
            <v/>
          </cell>
        </row>
        <row r="19582">
          <cell r="A19582" t="str">
            <v/>
          </cell>
        </row>
        <row r="19583">
          <cell r="A19583" t="str">
            <v/>
          </cell>
        </row>
        <row r="19584">
          <cell r="A19584" t="str">
            <v/>
          </cell>
        </row>
        <row r="19585">
          <cell r="A19585" t="str">
            <v/>
          </cell>
        </row>
        <row r="19586">
          <cell r="A19586" t="str">
            <v/>
          </cell>
        </row>
        <row r="19587">
          <cell r="A19587" t="str">
            <v/>
          </cell>
        </row>
        <row r="19588">
          <cell r="A19588" t="str">
            <v/>
          </cell>
        </row>
        <row r="19589">
          <cell r="A19589" t="str">
            <v/>
          </cell>
        </row>
        <row r="19590">
          <cell r="A19590" t="str">
            <v/>
          </cell>
        </row>
        <row r="19591">
          <cell r="A19591" t="str">
            <v/>
          </cell>
        </row>
        <row r="19592">
          <cell r="A19592" t="str">
            <v/>
          </cell>
        </row>
        <row r="19593">
          <cell r="A19593" t="str">
            <v/>
          </cell>
        </row>
        <row r="19594">
          <cell r="A19594" t="str">
            <v/>
          </cell>
        </row>
        <row r="19595">
          <cell r="A19595" t="str">
            <v/>
          </cell>
        </row>
        <row r="19596">
          <cell r="A19596" t="str">
            <v/>
          </cell>
        </row>
        <row r="19597">
          <cell r="A19597" t="str">
            <v/>
          </cell>
        </row>
        <row r="19598">
          <cell r="A19598" t="str">
            <v/>
          </cell>
        </row>
        <row r="19599">
          <cell r="A19599" t="str">
            <v/>
          </cell>
        </row>
        <row r="19600">
          <cell r="A19600" t="str">
            <v/>
          </cell>
        </row>
        <row r="19601">
          <cell r="A19601" t="str">
            <v/>
          </cell>
        </row>
        <row r="19602">
          <cell r="A19602" t="str">
            <v/>
          </cell>
        </row>
        <row r="19603">
          <cell r="A19603" t="str">
            <v/>
          </cell>
        </row>
        <row r="19604">
          <cell r="A19604" t="str">
            <v/>
          </cell>
        </row>
        <row r="19605">
          <cell r="A19605" t="str">
            <v/>
          </cell>
        </row>
        <row r="19606">
          <cell r="A19606" t="str">
            <v/>
          </cell>
        </row>
        <row r="19607">
          <cell r="A19607" t="str">
            <v/>
          </cell>
        </row>
        <row r="19608">
          <cell r="A19608" t="str">
            <v/>
          </cell>
        </row>
        <row r="19609">
          <cell r="A19609" t="str">
            <v/>
          </cell>
        </row>
        <row r="19610">
          <cell r="A19610" t="str">
            <v/>
          </cell>
        </row>
        <row r="19611">
          <cell r="A19611" t="str">
            <v/>
          </cell>
        </row>
        <row r="19612">
          <cell r="A19612" t="str">
            <v/>
          </cell>
        </row>
        <row r="19613">
          <cell r="A19613" t="str">
            <v/>
          </cell>
        </row>
        <row r="19614">
          <cell r="A19614" t="str">
            <v/>
          </cell>
        </row>
        <row r="19615">
          <cell r="A19615" t="str">
            <v/>
          </cell>
        </row>
        <row r="19616">
          <cell r="A19616" t="str">
            <v/>
          </cell>
        </row>
        <row r="19617">
          <cell r="A19617" t="str">
            <v/>
          </cell>
        </row>
        <row r="19618">
          <cell r="A19618" t="str">
            <v/>
          </cell>
        </row>
        <row r="19619">
          <cell r="A19619" t="str">
            <v/>
          </cell>
        </row>
        <row r="19620">
          <cell r="A19620" t="str">
            <v/>
          </cell>
        </row>
        <row r="19621">
          <cell r="A19621" t="str">
            <v/>
          </cell>
        </row>
        <row r="19622">
          <cell r="A19622" t="str">
            <v/>
          </cell>
        </row>
        <row r="19623">
          <cell r="A19623" t="str">
            <v/>
          </cell>
        </row>
        <row r="19624">
          <cell r="A19624" t="str">
            <v/>
          </cell>
        </row>
        <row r="19625">
          <cell r="A19625" t="str">
            <v/>
          </cell>
        </row>
        <row r="19626">
          <cell r="A19626" t="str">
            <v/>
          </cell>
        </row>
        <row r="19627">
          <cell r="A19627" t="str">
            <v/>
          </cell>
        </row>
        <row r="19628">
          <cell r="A19628" t="str">
            <v/>
          </cell>
        </row>
        <row r="19629">
          <cell r="A19629" t="str">
            <v/>
          </cell>
        </row>
        <row r="19630">
          <cell r="A19630" t="str">
            <v/>
          </cell>
        </row>
        <row r="19631">
          <cell r="A19631" t="str">
            <v/>
          </cell>
        </row>
        <row r="19632">
          <cell r="A19632" t="str">
            <v/>
          </cell>
        </row>
        <row r="19633">
          <cell r="A19633" t="str">
            <v/>
          </cell>
        </row>
        <row r="19634">
          <cell r="A19634" t="str">
            <v/>
          </cell>
        </row>
        <row r="19635">
          <cell r="A19635" t="str">
            <v/>
          </cell>
        </row>
        <row r="19636">
          <cell r="A19636" t="str">
            <v/>
          </cell>
        </row>
        <row r="19637">
          <cell r="A19637" t="str">
            <v/>
          </cell>
        </row>
        <row r="19638">
          <cell r="A19638" t="str">
            <v/>
          </cell>
        </row>
        <row r="19639">
          <cell r="A19639" t="str">
            <v/>
          </cell>
        </row>
        <row r="19640">
          <cell r="A19640" t="str">
            <v/>
          </cell>
        </row>
        <row r="19641">
          <cell r="A19641" t="str">
            <v/>
          </cell>
        </row>
        <row r="19642">
          <cell r="A19642" t="str">
            <v/>
          </cell>
        </row>
        <row r="19643">
          <cell r="A19643" t="str">
            <v/>
          </cell>
        </row>
        <row r="19644">
          <cell r="A19644" t="str">
            <v/>
          </cell>
        </row>
        <row r="19645">
          <cell r="A19645" t="str">
            <v/>
          </cell>
        </row>
        <row r="19646">
          <cell r="A19646" t="str">
            <v/>
          </cell>
        </row>
        <row r="19647">
          <cell r="A19647" t="str">
            <v/>
          </cell>
        </row>
        <row r="19648">
          <cell r="A19648" t="str">
            <v/>
          </cell>
        </row>
        <row r="19649">
          <cell r="A19649" t="str">
            <v/>
          </cell>
        </row>
        <row r="19650">
          <cell r="A19650" t="str">
            <v/>
          </cell>
        </row>
        <row r="19651">
          <cell r="A19651" t="str">
            <v/>
          </cell>
        </row>
        <row r="19652">
          <cell r="A19652" t="str">
            <v/>
          </cell>
        </row>
        <row r="19653">
          <cell r="A19653" t="str">
            <v/>
          </cell>
        </row>
        <row r="19654">
          <cell r="A19654" t="str">
            <v/>
          </cell>
        </row>
        <row r="19655">
          <cell r="A19655" t="str">
            <v/>
          </cell>
        </row>
        <row r="19656">
          <cell r="A19656" t="str">
            <v/>
          </cell>
        </row>
        <row r="19657">
          <cell r="A19657" t="str">
            <v/>
          </cell>
        </row>
        <row r="19658">
          <cell r="A19658" t="str">
            <v/>
          </cell>
        </row>
        <row r="19659">
          <cell r="A19659" t="str">
            <v/>
          </cell>
        </row>
        <row r="19660">
          <cell r="A19660" t="str">
            <v/>
          </cell>
        </row>
        <row r="19661">
          <cell r="A19661" t="str">
            <v/>
          </cell>
        </row>
        <row r="19662">
          <cell r="A19662" t="str">
            <v/>
          </cell>
        </row>
        <row r="19663">
          <cell r="A19663" t="str">
            <v/>
          </cell>
        </row>
        <row r="19664">
          <cell r="A19664" t="str">
            <v/>
          </cell>
        </row>
        <row r="19665">
          <cell r="A19665" t="str">
            <v/>
          </cell>
        </row>
        <row r="19666">
          <cell r="A19666" t="str">
            <v/>
          </cell>
        </row>
        <row r="19667">
          <cell r="A19667" t="str">
            <v/>
          </cell>
        </row>
        <row r="19668">
          <cell r="A19668" t="str">
            <v/>
          </cell>
        </row>
        <row r="19669">
          <cell r="A19669" t="str">
            <v/>
          </cell>
        </row>
        <row r="19670">
          <cell r="A19670" t="str">
            <v/>
          </cell>
        </row>
        <row r="19671">
          <cell r="A19671" t="str">
            <v/>
          </cell>
        </row>
        <row r="19672">
          <cell r="A19672" t="str">
            <v/>
          </cell>
        </row>
        <row r="19673">
          <cell r="A19673" t="str">
            <v/>
          </cell>
        </row>
        <row r="19674">
          <cell r="A19674" t="str">
            <v/>
          </cell>
        </row>
        <row r="19675">
          <cell r="A19675" t="str">
            <v/>
          </cell>
        </row>
        <row r="19676">
          <cell r="A19676" t="str">
            <v/>
          </cell>
        </row>
        <row r="19677">
          <cell r="A19677" t="str">
            <v/>
          </cell>
        </row>
        <row r="19678">
          <cell r="A19678" t="str">
            <v/>
          </cell>
        </row>
        <row r="19679">
          <cell r="A19679" t="str">
            <v/>
          </cell>
        </row>
        <row r="19680">
          <cell r="A19680" t="str">
            <v/>
          </cell>
        </row>
        <row r="19681">
          <cell r="A19681" t="str">
            <v/>
          </cell>
        </row>
        <row r="19682">
          <cell r="A19682" t="str">
            <v/>
          </cell>
        </row>
        <row r="19683">
          <cell r="A19683" t="str">
            <v/>
          </cell>
        </row>
        <row r="19684">
          <cell r="A19684" t="str">
            <v/>
          </cell>
        </row>
        <row r="19685">
          <cell r="A19685" t="str">
            <v/>
          </cell>
        </row>
        <row r="19686">
          <cell r="A19686" t="str">
            <v/>
          </cell>
        </row>
        <row r="19687">
          <cell r="A19687" t="str">
            <v/>
          </cell>
        </row>
        <row r="19688">
          <cell r="A19688" t="str">
            <v/>
          </cell>
        </row>
        <row r="19689">
          <cell r="A19689" t="str">
            <v/>
          </cell>
        </row>
        <row r="19690">
          <cell r="A19690" t="str">
            <v/>
          </cell>
        </row>
        <row r="19691">
          <cell r="A19691" t="str">
            <v/>
          </cell>
        </row>
        <row r="19692">
          <cell r="A19692" t="str">
            <v/>
          </cell>
        </row>
        <row r="19693">
          <cell r="A19693" t="str">
            <v/>
          </cell>
        </row>
        <row r="19694">
          <cell r="A19694" t="str">
            <v/>
          </cell>
        </row>
        <row r="19695">
          <cell r="A19695" t="str">
            <v/>
          </cell>
        </row>
        <row r="19696">
          <cell r="A19696" t="str">
            <v/>
          </cell>
        </row>
        <row r="19697">
          <cell r="A19697" t="str">
            <v/>
          </cell>
        </row>
        <row r="19698">
          <cell r="A19698" t="str">
            <v/>
          </cell>
        </row>
        <row r="19699">
          <cell r="A19699" t="str">
            <v/>
          </cell>
        </row>
        <row r="19700">
          <cell r="A19700" t="str">
            <v/>
          </cell>
        </row>
        <row r="19701">
          <cell r="A19701" t="str">
            <v/>
          </cell>
        </row>
        <row r="19702">
          <cell r="A19702" t="str">
            <v/>
          </cell>
        </row>
        <row r="19703">
          <cell r="A19703" t="str">
            <v/>
          </cell>
        </row>
        <row r="19704">
          <cell r="A19704" t="str">
            <v/>
          </cell>
        </row>
        <row r="19705">
          <cell r="A19705" t="str">
            <v/>
          </cell>
        </row>
        <row r="19706">
          <cell r="A19706" t="str">
            <v/>
          </cell>
        </row>
        <row r="19707">
          <cell r="A19707" t="str">
            <v/>
          </cell>
        </row>
        <row r="19708">
          <cell r="A19708" t="str">
            <v/>
          </cell>
        </row>
        <row r="19709">
          <cell r="A19709" t="str">
            <v/>
          </cell>
        </row>
        <row r="19710">
          <cell r="A19710" t="str">
            <v/>
          </cell>
        </row>
        <row r="19711">
          <cell r="A19711" t="str">
            <v/>
          </cell>
        </row>
        <row r="19712">
          <cell r="A19712" t="str">
            <v/>
          </cell>
        </row>
        <row r="19713">
          <cell r="A19713" t="str">
            <v/>
          </cell>
        </row>
        <row r="19714">
          <cell r="A19714" t="str">
            <v/>
          </cell>
        </row>
        <row r="19715">
          <cell r="A19715" t="str">
            <v/>
          </cell>
        </row>
        <row r="19716">
          <cell r="A19716" t="str">
            <v/>
          </cell>
        </row>
        <row r="19717">
          <cell r="A19717" t="str">
            <v/>
          </cell>
        </row>
        <row r="19718">
          <cell r="A19718" t="str">
            <v/>
          </cell>
        </row>
        <row r="19719">
          <cell r="A19719" t="str">
            <v/>
          </cell>
        </row>
        <row r="19720">
          <cell r="A19720" t="str">
            <v/>
          </cell>
        </row>
        <row r="19721">
          <cell r="A19721" t="str">
            <v/>
          </cell>
        </row>
        <row r="19722">
          <cell r="A19722" t="str">
            <v/>
          </cell>
        </row>
        <row r="19723">
          <cell r="A19723" t="str">
            <v/>
          </cell>
        </row>
        <row r="19724">
          <cell r="A19724" t="str">
            <v/>
          </cell>
        </row>
        <row r="19725">
          <cell r="A19725" t="str">
            <v/>
          </cell>
        </row>
        <row r="19726">
          <cell r="A19726" t="str">
            <v/>
          </cell>
        </row>
        <row r="19727">
          <cell r="A19727" t="str">
            <v/>
          </cell>
        </row>
        <row r="19728">
          <cell r="A19728" t="str">
            <v/>
          </cell>
        </row>
        <row r="19729">
          <cell r="A19729" t="str">
            <v/>
          </cell>
        </row>
        <row r="19730">
          <cell r="A19730" t="str">
            <v/>
          </cell>
        </row>
        <row r="19731">
          <cell r="A19731" t="str">
            <v/>
          </cell>
        </row>
        <row r="19732">
          <cell r="A19732" t="str">
            <v/>
          </cell>
        </row>
        <row r="19733">
          <cell r="A19733" t="str">
            <v/>
          </cell>
        </row>
        <row r="19734">
          <cell r="A19734" t="str">
            <v/>
          </cell>
        </row>
        <row r="19735">
          <cell r="A19735" t="str">
            <v/>
          </cell>
        </row>
        <row r="19736">
          <cell r="A19736" t="str">
            <v/>
          </cell>
        </row>
        <row r="19737">
          <cell r="A19737" t="str">
            <v/>
          </cell>
        </row>
        <row r="19738">
          <cell r="A19738" t="str">
            <v/>
          </cell>
        </row>
        <row r="19739">
          <cell r="A19739" t="str">
            <v/>
          </cell>
        </row>
        <row r="19740">
          <cell r="A19740" t="str">
            <v/>
          </cell>
        </row>
        <row r="19741">
          <cell r="A19741" t="str">
            <v/>
          </cell>
        </row>
        <row r="19742">
          <cell r="A19742" t="str">
            <v/>
          </cell>
        </row>
        <row r="19743">
          <cell r="A19743" t="str">
            <v/>
          </cell>
        </row>
        <row r="19744">
          <cell r="A19744" t="str">
            <v/>
          </cell>
        </row>
        <row r="19745">
          <cell r="A19745" t="str">
            <v/>
          </cell>
        </row>
        <row r="19746">
          <cell r="A19746" t="str">
            <v/>
          </cell>
        </row>
        <row r="19747">
          <cell r="A19747" t="str">
            <v/>
          </cell>
        </row>
        <row r="19748">
          <cell r="A19748" t="str">
            <v/>
          </cell>
        </row>
        <row r="19749">
          <cell r="A19749" t="str">
            <v/>
          </cell>
        </row>
        <row r="19750">
          <cell r="A19750" t="str">
            <v/>
          </cell>
        </row>
        <row r="19751">
          <cell r="A19751" t="str">
            <v/>
          </cell>
        </row>
        <row r="19752">
          <cell r="A19752" t="str">
            <v/>
          </cell>
        </row>
        <row r="19753">
          <cell r="A19753" t="str">
            <v/>
          </cell>
        </row>
        <row r="19754">
          <cell r="A19754" t="str">
            <v/>
          </cell>
        </row>
        <row r="19755">
          <cell r="A19755" t="str">
            <v/>
          </cell>
        </row>
        <row r="19756">
          <cell r="A19756" t="str">
            <v/>
          </cell>
        </row>
        <row r="19757">
          <cell r="A19757" t="str">
            <v/>
          </cell>
        </row>
        <row r="19758">
          <cell r="A19758" t="str">
            <v/>
          </cell>
        </row>
        <row r="19759">
          <cell r="A19759" t="str">
            <v/>
          </cell>
        </row>
        <row r="19760">
          <cell r="A19760" t="str">
            <v/>
          </cell>
        </row>
        <row r="19761">
          <cell r="A19761" t="str">
            <v/>
          </cell>
        </row>
        <row r="19762">
          <cell r="A19762" t="str">
            <v/>
          </cell>
        </row>
        <row r="19763">
          <cell r="A19763" t="str">
            <v/>
          </cell>
        </row>
        <row r="19764">
          <cell r="A19764" t="str">
            <v/>
          </cell>
        </row>
        <row r="19765">
          <cell r="A19765" t="str">
            <v/>
          </cell>
        </row>
        <row r="19766">
          <cell r="A19766" t="str">
            <v/>
          </cell>
        </row>
        <row r="19767">
          <cell r="A19767" t="str">
            <v/>
          </cell>
        </row>
        <row r="19768">
          <cell r="A19768" t="str">
            <v/>
          </cell>
        </row>
        <row r="19769">
          <cell r="A19769" t="str">
            <v/>
          </cell>
        </row>
        <row r="19770">
          <cell r="A19770" t="str">
            <v/>
          </cell>
        </row>
        <row r="19771">
          <cell r="A19771" t="str">
            <v/>
          </cell>
        </row>
        <row r="19772">
          <cell r="A19772" t="str">
            <v/>
          </cell>
        </row>
        <row r="19773">
          <cell r="A19773" t="str">
            <v/>
          </cell>
        </row>
        <row r="19774">
          <cell r="A19774" t="str">
            <v/>
          </cell>
        </row>
        <row r="19775">
          <cell r="A19775" t="str">
            <v/>
          </cell>
        </row>
        <row r="19776">
          <cell r="A19776" t="str">
            <v/>
          </cell>
        </row>
        <row r="19777">
          <cell r="A19777" t="str">
            <v/>
          </cell>
        </row>
        <row r="19778">
          <cell r="A19778" t="str">
            <v/>
          </cell>
        </row>
        <row r="19779">
          <cell r="A19779" t="str">
            <v/>
          </cell>
        </row>
        <row r="19780">
          <cell r="A19780" t="str">
            <v/>
          </cell>
        </row>
        <row r="19781">
          <cell r="A19781" t="str">
            <v/>
          </cell>
        </row>
        <row r="19782">
          <cell r="A19782" t="str">
            <v/>
          </cell>
        </row>
        <row r="19783">
          <cell r="A19783" t="str">
            <v/>
          </cell>
        </row>
        <row r="19784">
          <cell r="A19784" t="str">
            <v/>
          </cell>
        </row>
        <row r="19785">
          <cell r="A19785" t="str">
            <v/>
          </cell>
        </row>
        <row r="19786">
          <cell r="A19786" t="str">
            <v/>
          </cell>
        </row>
        <row r="19787">
          <cell r="A19787" t="str">
            <v/>
          </cell>
        </row>
        <row r="19788">
          <cell r="A19788" t="str">
            <v/>
          </cell>
        </row>
        <row r="19789">
          <cell r="A19789" t="str">
            <v/>
          </cell>
        </row>
        <row r="19790">
          <cell r="A19790" t="str">
            <v/>
          </cell>
        </row>
        <row r="19791">
          <cell r="A19791" t="str">
            <v/>
          </cell>
        </row>
        <row r="19792">
          <cell r="A19792" t="str">
            <v/>
          </cell>
        </row>
        <row r="19793">
          <cell r="A19793" t="str">
            <v/>
          </cell>
        </row>
        <row r="19794">
          <cell r="A19794" t="str">
            <v/>
          </cell>
        </row>
        <row r="19795">
          <cell r="A19795" t="str">
            <v/>
          </cell>
        </row>
        <row r="19796">
          <cell r="A19796" t="str">
            <v/>
          </cell>
        </row>
        <row r="19797">
          <cell r="A19797" t="str">
            <v/>
          </cell>
        </row>
        <row r="19798">
          <cell r="A19798" t="str">
            <v/>
          </cell>
        </row>
        <row r="19799">
          <cell r="A19799" t="str">
            <v/>
          </cell>
        </row>
        <row r="19800">
          <cell r="A19800" t="str">
            <v/>
          </cell>
        </row>
        <row r="19801">
          <cell r="A19801" t="str">
            <v/>
          </cell>
        </row>
        <row r="19802">
          <cell r="A19802" t="str">
            <v/>
          </cell>
        </row>
        <row r="19803">
          <cell r="A19803" t="str">
            <v/>
          </cell>
        </row>
        <row r="19804">
          <cell r="A19804" t="str">
            <v/>
          </cell>
        </row>
        <row r="19805">
          <cell r="A19805" t="str">
            <v/>
          </cell>
        </row>
        <row r="19806">
          <cell r="A19806" t="str">
            <v/>
          </cell>
        </row>
        <row r="19807">
          <cell r="A19807" t="str">
            <v/>
          </cell>
        </row>
        <row r="19808">
          <cell r="A19808" t="str">
            <v/>
          </cell>
        </row>
        <row r="19809">
          <cell r="A19809" t="str">
            <v/>
          </cell>
        </row>
        <row r="19810">
          <cell r="A19810" t="str">
            <v/>
          </cell>
        </row>
        <row r="19811">
          <cell r="A19811" t="str">
            <v/>
          </cell>
        </row>
        <row r="19812">
          <cell r="A19812" t="str">
            <v/>
          </cell>
        </row>
        <row r="19813">
          <cell r="A19813" t="str">
            <v/>
          </cell>
        </row>
        <row r="19814">
          <cell r="A19814" t="str">
            <v/>
          </cell>
        </row>
        <row r="19815">
          <cell r="A19815" t="str">
            <v/>
          </cell>
        </row>
        <row r="19816">
          <cell r="A19816" t="str">
            <v/>
          </cell>
        </row>
        <row r="19817">
          <cell r="A19817" t="str">
            <v/>
          </cell>
        </row>
        <row r="19818">
          <cell r="A19818" t="str">
            <v/>
          </cell>
        </row>
        <row r="19819">
          <cell r="A19819" t="str">
            <v/>
          </cell>
        </row>
        <row r="19820">
          <cell r="A19820" t="str">
            <v/>
          </cell>
        </row>
        <row r="19821">
          <cell r="A19821" t="str">
            <v/>
          </cell>
        </row>
        <row r="19822">
          <cell r="A19822" t="str">
            <v/>
          </cell>
        </row>
        <row r="19823">
          <cell r="A19823" t="str">
            <v/>
          </cell>
        </row>
        <row r="19824">
          <cell r="A19824" t="str">
            <v/>
          </cell>
        </row>
        <row r="19825">
          <cell r="A19825" t="str">
            <v/>
          </cell>
        </row>
        <row r="19826">
          <cell r="A19826" t="str">
            <v/>
          </cell>
        </row>
        <row r="19827">
          <cell r="A19827" t="str">
            <v/>
          </cell>
        </row>
        <row r="19828">
          <cell r="A19828" t="str">
            <v/>
          </cell>
        </row>
        <row r="19829">
          <cell r="A19829" t="str">
            <v/>
          </cell>
        </row>
        <row r="19830">
          <cell r="A19830" t="str">
            <v/>
          </cell>
        </row>
        <row r="19831">
          <cell r="A19831" t="str">
            <v/>
          </cell>
        </row>
        <row r="19832">
          <cell r="A19832" t="str">
            <v/>
          </cell>
        </row>
        <row r="19833">
          <cell r="A19833" t="str">
            <v/>
          </cell>
        </row>
        <row r="19834">
          <cell r="A19834" t="str">
            <v/>
          </cell>
        </row>
        <row r="19835">
          <cell r="A19835" t="str">
            <v/>
          </cell>
        </row>
        <row r="19836">
          <cell r="A19836" t="str">
            <v/>
          </cell>
        </row>
        <row r="19837">
          <cell r="A19837" t="str">
            <v/>
          </cell>
        </row>
        <row r="19838">
          <cell r="A19838" t="str">
            <v/>
          </cell>
        </row>
        <row r="19839">
          <cell r="A19839" t="str">
            <v/>
          </cell>
        </row>
        <row r="19840">
          <cell r="A19840" t="str">
            <v/>
          </cell>
        </row>
        <row r="19841">
          <cell r="A19841" t="str">
            <v/>
          </cell>
        </row>
        <row r="19842">
          <cell r="A19842" t="str">
            <v/>
          </cell>
        </row>
        <row r="19843">
          <cell r="A19843" t="str">
            <v/>
          </cell>
        </row>
        <row r="19844">
          <cell r="A19844" t="str">
            <v/>
          </cell>
        </row>
        <row r="19845">
          <cell r="A19845" t="str">
            <v/>
          </cell>
        </row>
        <row r="19846">
          <cell r="A19846" t="str">
            <v/>
          </cell>
        </row>
        <row r="19847">
          <cell r="A19847" t="str">
            <v/>
          </cell>
        </row>
        <row r="19848">
          <cell r="A19848" t="str">
            <v/>
          </cell>
        </row>
        <row r="19849">
          <cell r="A19849" t="str">
            <v/>
          </cell>
        </row>
        <row r="19850">
          <cell r="A19850" t="str">
            <v/>
          </cell>
        </row>
        <row r="19851">
          <cell r="A19851" t="str">
            <v/>
          </cell>
        </row>
        <row r="19852">
          <cell r="A19852" t="str">
            <v/>
          </cell>
        </row>
        <row r="19853">
          <cell r="A19853" t="str">
            <v/>
          </cell>
        </row>
        <row r="19854">
          <cell r="A19854" t="str">
            <v/>
          </cell>
        </row>
        <row r="19855">
          <cell r="A19855" t="str">
            <v/>
          </cell>
        </row>
        <row r="19856">
          <cell r="A19856" t="str">
            <v/>
          </cell>
        </row>
        <row r="19857">
          <cell r="A19857" t="str">
            <v/>
          </cell>
        </row>
        <row r="19858">
          <cell r="A19858" t="str">
            <v/>
          </cell>
        </row>
        <row r="19859">
          <cell r="A19859" t="str">
            <v/>
          </cell>
        </row>
        <row r="19860">
          <cell r="A19860" t="str">
            <v/>
          </cell>
        </row>
        <row r="19861">
          <cell r="A19861" t="str">
            <v/>
          </cell>
        </row>
        <row r="19862">
          <cell r="A19862" t="str">
            <v/>
          </cell>
        </row>
        <row r="19863">
          <cell r="A19863" t="str">
            <v/>
          </cell>
        </row>
        <row r="19864">
          <cell r="A19864" t="str">
            <v/>
          </cell>
        </row>
        <row r="19865">
          <cell r="A19865" t="str">
            <v/>
          </cell>
        </row>
        <row r="19866">
          <cell r="A19866" t="str">
            <v/>
          </cell>
        </row>
        <row r="19867">
          <cell r="A19867" t="str">
            <v/>
          </cell>
        </row>
        <row r="19868">
          <cell r="A19868" t="str">
            <v/>
          </cell>
        </row>
        <row r="19869">
          <cell r="A19869" t="str">
            <v/>
          </cell>
        </row>
        <row r="19870">
          <cell r="A19870" t="str">
            <v/>
          </cell>
        </row>
        <row r="19871">
          <cell r="A19871" t="str">
            <v/>
          </cell>
        </row>
        <row r="19872">
          <cell r="A19872" t="str">
            <v/>
          </cell>
        </row>
        <row r="19873">
          <cell r="A19873" t="str">
            <v/>
          </cell>
        </row>
        <row r="19874">
          <cell r="A19874" t="str">
            <v/>
          </cell>
        </row>
        <row r="19875">
          <cell r="A19875" t="str">
            <v/>
          </cell>
        </row>
        <row r="19876">
          <cell r="A19876" t="str">
            <v/>
          </cell>
        </row>
        <row r="19877">
          <cell r="A19877" t="str">
            <v/>
          </cell>
        </row>
        <row r="19878">
          <cell r="A19878" t="str">
            <v/>
          </cell>
        </row>
        <row r="19879">
          <cell r="A19879" t="str">
            <v/>
          </cell>
        </row>
        <row r="19880">
          <cell r="A19880" t="str">
            <v/>
          </cell>
        </row>
        <row r="19881">
          <cell r="A19881" t="str">
            <v/>
          </cell>
        </row>
        <row r="19882">
          <cell r="A19882" t="str">
            <v/>
          </cell>
        </row>
        <row r="19883">
          <cell r="A19883" t="str">
            <v/>
          </cell>
        </row>
        <row r="19884">
          <cell r="A19884" t="str">
            <v/>
          </cell>
        </row>
        <row r="19885">
          <cell r="A19885" t="str">
            <v/>
          </cell>
        </row>
        <row r="19886">
          <cell r="A19886" t="str">
            <v/>
          </cell>
        </row>
        <row r="19887">
          <cell r="A19887" t="str">
            <v/>
          </cell>
        </row>
        <row r="19888">
          <cell r="A19888" t="str">
            <v/>
          </cell>
        </row>
        <row r="19889">
          <cell r="A19889" t="str">
            <v/>
          </cell>
        </row>
        <row r="19890">
          <cell r="A19890" t="str">
            <v/>
          </cell>
        </row>
        <row r="19891">
          <cell r="A19891" t="str">
            <v/>
          </cell>
        </row>
        <row r="19892">
          <cell r="A19892" t="str">
            <v/>
          </cell>
        </row>
        <row r="19893">
          <cell r="A19893" t="str">
            <v/>
          </cell>
        </row>
        <row r="19894">
          <cell r="A19894" t="str">
            <v/>
          </cell>
        </row>
        <row r="19895">
          <cell r="A19895" t="str">
            <v/>
          </cell>
        </row>
        <row r="19896">
          <cell r="A19896" t="str">
            <v/>
          </cell>
        </row>
        <row r="19897">
          <cell r="A19897" t="str">
            <v/>
          </cell>
        </row>
        <row r="19898">
          <cell r="A19898" t="str">
            <v/>
          </cell>
        </row>
        <row r="19899">
          <cell r="A19899" t="str">
            <v/>
          </cell>
        </row>
        <row r="19900">
          <cell r="A19900" t="str">
            <v/>
          </cell>
        </row>
        <row r="19901">
          <cell r="A19901" t="str">
            <v/>
          </cell>
        </row>
        <row r="19902">
          <cell r="A19902" t="str">
            <v/>
          </cell>
        </row>
        <row r="19903">
          <cell r="A19903" t="str">
            <v/>
          </cell>
        </row>
        <row r="19904">
          <cell r="A19904" t="str">
            <v/>
          </cell>
        </row>
        <row r="19905">
          <cell r="A19905" t="str">
            <v/>
          </cell>
        </row>
        <row r="19906">
          <cell r="A19906" t="str">
            <v/>
          </cell>
        </row>
        <row r="19907">
          <cell r="A19907" t="str">
            <v/>
          </cell>
        </row>
        <row r="19908">
          <cell r="A19908" t="str">
            <v/>
          </cell>
        </row>
        <row r="19909">
          <cell r="A19909" t="str">
            <v/>
          </cell>
        </row>
        <row r="19910">
          <cell r="A19910" t="str">
            <v/>
          </cell>
        </row>
        <row r="19911">
          <cell r="A19911" t="str">
            <v/>
          </cell>
        </row>
        <row r="19912">
          <cell r="A19912" t="str">
            <v/>
          </cell>
        </row>
        <row r="19913">
          <cell r="A19913" t="str">
            <v/>
          </cell>
        </row>
        <row r="19914">
          <cell r="A19914" t="str">
            <v/>
          </cell>
        </row>
        <row r="19915">
          <cell r="A19915" t="str">
            <v/>
          </cell>
        </row>
        <row r="19916">
          <cell r="A19916" t="str">
            <v/>
          </cell>
        </row>
        <row r="19917">
          <cell r="A19917" t="str">
            <v/>
          </cell>
        </row>
        <row r="19918">
          <cell r="A19918" t="str">
            <v/>
          </cell>
        </row>
        <row r="19919">
          <cell r="A19919" t="str">
            <v/>
          </cell>
        </row>
        <row r="19920">
          <cell r="A19920" t="str">
            <v/>
          </cell>
        </row>
        <row r="19921">
          <cell r="A19921" t="str">
            <v/>
          </cell>
        </row>
        <row r="19922">
          <cell r="A19922" t="str">
            <v/>
          </cell>
        </row>
        <row r="19923">
          <cell r="A19923" t="str">
            <v/>
          </cell>
        </row>
        <row r="19924">
          <cell r="A19924" t="str">
            <v/>
          </cell>
        </row>
        <row r="19925">
          <cell r="A19925" t="str">
            <v/>
          </cell>
        </row>
        <row r="19926">
          <cell r="A19926" t="str">
            <v/>
          </cell>
        </row>
        <row r="19927">
          <cell r="A19927" t="str">
            <v/>
          </cell>
        </row>
        <row r="19928">
          <cell r="A19928" t="str">
            <v/>
          </cell>
        </row>
        <row r="19929">
          <cell r="A19929" t="str">
            <v/>
          </cell>
        </row>
        <row r="19930">
          <cell r="A19930" t="str">
            <v/>
          </cell>
        </row>
        <row r="19931">
          <cell r="A19931" t="str">
            <v/>
          </cell>
        </row>
        <row r="19932">
          <cell r="A19932" t="str">
            <v/>
          </cell>
        </row>
        <row r="19933">
          <cell r="A19933" t="str">
            <v/>
          </cell>
        </row>
        <row r="19934">
          <cell r="A19934" t="str">
            <v/>
          </cell>
        </row>
        <row r="19935">
          <cell r="A19935" t="str">
            <v/>
          </cell>
        </row>
        <row r="19936">
          <cell r="A19936" t="str">
            <v/>
          </cell>
        </row>
        <row r="19937">
          <cell r="A19937" t="str">
            <v/>
          </cell>
        </row>
        <row r="19938">
          <cell r="A19938" t="str">
            <v/>
          </cell>
        </row>
        <row r="19939">
          <cell r="A19939" t="str">
            <v/>
          </cell>
        </row>
        <row r="19940">
          <cell r="A19940" t="str">
            <v/>
          </cell>
        </row>
        <row r="19941">
          <cell r="A19941" t="str">
            <v/>
          </cell>
        </row>
        <row r="19942">
          <cell r="A19942" t="str">
            <v/>
          </cell>
        </row>
        <row r="19943">
          <cell r="A19943" t="str">
            <v/>
          </cell>
        </row>
        <row r="19944">
          <cell r="A19944" t="str">
            <v/>
          </cell>
        </row>
        <row r="19945">
          <cell r="A19945" t="str">
            <v/>
          </cell>
        </row>
        <row r="19946">
          <cell r="A19946" t="str">
            <v/>
          </cell>
        </row>
        <row r="19947">
          <cell r="A19947" t="str">
            <v/>
          </cell>
        </row>
        <row r="19948">
          <cell r="A19948" t="str">
            <v/>
          </cell>
        </row>
        <row r="19949">
          <cell r="A19949" t="str">
            <v/>
          </cell>
        </row>
        <row r="19950">
          <cell r="A19950" t="str">
            <v/>
          </cell>
        </row>
        <row r="19951">
          <cell r="A19951" t="str">
            <v/>
          </cell>
        </row>
        <row r="19952">
          <cell r="A19952" t="str">
            <v/>
          </cell>
        </row>
        <row r="19953">
          <cell r="A19953" t="str">
            <v/>
          </cell>
        </row>
        <row r="19954">
          <cell r="A19954" t="str">
            <v/>
          </cell>
        </row>
        <row r="19955">
          <cell r="A19955" t="str">
            <v/>
          </cell>
        </row>
        <row r="19956">
          <cell r="A19956" t="str">
            <v/>
          </cell>
        </row>
        <row r="19957">
          <cell r="A19957" t="str">
            <v/>
          </cell>
        </row>
        <row r="19958">
          <cell r="A19958" t="str">
            <v/>
          </cell>
        </row>
        <row r="19959">
          <cell r="A19959" t="str">
            <v/>
          </cell>
        </row>
        <row r="19960">
          <cell r="A19960" t="str">
            <v/>
          </cell>
        </row>
        <row r="19961">
          <cell r="A19961" t="str">
            <v/>
          </cell>
        </row>
        <row r="19962">
          <cell r="A19962" t="str">
            <v/>
          </cell>
        </row>
        <row r="19963">
          <cell r="A19963" t="str">
            <v/>
          </cell>
        </row>
        <row r="19964">
          <cell r="A19964" t="str">
            <v/>
          </cell>
        </row>
        <row r="19965">
          <cell r="A19965" t="str">
            <v/>
          </cell>
        </row>
        <row r="19966">
          <cell r="A19966" t="str">
            <v/>
          </cell>
        </row>
        <row r="19967">
          <cell r="A19967" t="str">
            <v/>
          </cell>
        </row>
        <row r="19968">
          <cell r="A19968" t="str">
            <v/>
          </cell>
        </row>
        <row r="19969">
          <cell r="A19969" t="str">
            <v/>
          </cell>
        </row>
        <row r="19970">
          <cell r="A19970" t="str">
            <v/>
          </cell>
        </row>
        <row r="19971">
          <cell r="A19971" t="str">
            <v/>
          </cell>
        </row>
        <row r="19972">
          <cell r="A19972" t="str">
            <v/>
          </cell>
        </row>
        <row r="19973">
          <cell r="A19973" t="str">
            <v/>
          </cell>
        </row>
        <row r="19974">
          <cell r="A19974" t="str">
            <v/>
          </cell>
        </row>
        <row r="19975">
          <cell r="A19975" t="str">
            <v/>
          </cell>
        </row>
        <row r="19976">
          <cell r="A19976" t="str">
            <v/>
          </cell>
        </row>
        <row r="19977">
          <cell r="A19977" t="str">
            <v/>
          </cell>
        </row>
        <row r="19978">
          <cell r="A19978" t="str">
            <v/>
          </cell>
        </row>
        <row r="19979">
          <cell r="A19979" t="str">
            <v/>
          </cell>
        </row>
        <row r="19980">
          <cell r="A19980" t="str">
            <v/>
          </cell>
        </row>
        <row r="19981">
          <cell r="A19981" t="str">
            <v/>
          </cell>
        </row>
        <row r="19982">
          <cell r="A19982" t="str">
            <v/>
          </cell>
        </row>
        <row r="19983">
          <cell r="A19983" t="str">
            <v/>
          </cell>
        </row>
        <row r="19984">
          <cell r="A19984" t="str">
            <v/>
          </cell>
        </row>
        <row r="19985">
          <cell r="A19985" t="str">
            <v/>
          </cell>
        </row>
        <row r="19986">
          <cell r="A19986" t="str">
            <v/>
          </cell>
        </row>
        <row r="19987">
          <cell r="A19987" t="str">
            <v/>
          </cell>
        </row>
        <row r="19988">
          <cell r="A19988" t="str">
            <v/>
          </cell>
        </row>
        <row r="19989">
          <cell r="A19989" t="str">
            <v/>
          </cell>
        </row>
        <row r="19990">
          <cell r="A19990" t="str">
            <v/>
          </cell>
        </row>
        <row r="19991">
          <cell r="A19991" t="str">
            <v/>
          </cell>
        </row>
        <row r="19992">
          <cell r="A19992" t="str">
            <v/>
          </cell>
        </row>
        <row r="19993">
          <cell r="A19993" t="str">
            <v/>
          </cell>
        </row>
        <row r="19994">
          <cell r="A19994" t="str">
            <v/>
          </cell>
        </row>
        <row r="19995">
          <cell r="A19995" t="str">
            <v/>
          </cell>
        </row>
        <row r="19996">
          <cell r="A19996" t="str">
            <v/>
          </cell>
        </row>
        <row r="19997">
          <cell r="A19997" t="str">
            <v/>
          </cell>
        </row>
        <row r="19998">
          <cell r="A19998" t="str">
            <v/>
          </cell>
        </row>
        <row r="19999">
          <cell r="A19999" t="str">
            <v/>
          </cell>
        </row>
        <row r="20000">
          <cell r="A20000" t="str">
            <v/>
          </cell>
        </row>
        <row r="20001">
          <cell r="A20001" t="str">
            <v/>
          </cell>
        </row>
        <row r="20002">
          <cell r="A20002" t="str">
            <v/>
          </cell>
        </row>
        <row r="20003">
          <cell r="A20003" t="str">
            <v/>
          </cell>
        </row>
        <row r="20004">
          <cell r="A20004" t="str">
            <v/>
          </cell>
        </row>
        <row r="20005">
          <cell r="A20005" t="str">
            <v/>
          </cell>
        </row>
        <row r="20006">
          <cell r="A20006" t="str">
            <v/>
          </cell>
        </row>
        <row r="20007">
          <cell r="A20007" t="str">
            <v/>
          </cell>
        </row>
        <row r="20008">
          <cell r="A20008" t="str">
            <v/>
          </cell>
        </row>
        <row r="20009">
          <cell r="A20009" t="str">
            <v/>
          </cell>
        </row>
        <row r="20010">
          <cell r="A20010" t="str">
            <v/>
          </cell>
        </row>
        <row r="20011">
          <cell r="A20011" t="str">
            <v/>
          </cell>
        </row>
        <row r="20012">
          <cell r="A20012" t="str">
            <v/>
          </cell>
        </row>
        <row r="20013">
          <cell r="A20013" t="str">
            <v/>
          </cell>
        </row>
        <row r="20014">
          <cell r="A20014" t="str">
            <v/>
          </cell>
        </row>
        <row r="20015">
          <cell r="A20015" t="str">
            <v/>
          </cell>
        </row>
        <row r="20016">
          <cell r="A20016" t="str">
            <v/>
          </cell>
        </row>
        <row r="20017">
          <cell r="A20017" t="str">
            <v/>
          </cell>
        </row>
        <row r="20018">
          <cell r="A20018" t="str">
            <v/>
          </cell>
        </row>
        <row r="20019">
          <cell r="A20019" t="str">
            <v/>
          </cell>
        </row>
        <row r="20020">
          <cell r="A20020" t="str">
            <v/>
          </cell>
        </row>
        <row r="20021">
          <cell r="A20021" t="str">
            <v/>
          </cell>
        </row>
        <row r="20022">
          <cell r="A20022" t="str">
            <v/>
          </cell>
        </row>
        <row r="20023">
          <cell r="A20023" t="str">
            <v/>
          </cell>
        </row>
        <row r="20024">
          <cell r="A20024" t="str">
            <v/>
          </cell>
        </row>
        <row r="20025">
          <cell r="A20025" t="str">
            <v/>
          </cell>
        </row>
        <row r="20026">
          <cell r="A20026" t="str">
            <v/>
          </cell>
        </row>
        <row r="20027">
          <cell r="A20027" t="str">
            <v/>
          </cell>
        </row>
        <row r="20028">
          <cell r="A20028" t="str">
            <v/>
          </cell>
        </row>
        <row r="20029">
          <cell r="A20029" t="str">
            <v/>
          </cell>
        </row>
        <row r="20030">
          <cell r="A20030" t="str">
            <v/>
          </cell>
        </row>
        <row r="20031">
          <cell r="A20031" t="str">
            <v/>
          </cell>
        </row>
        <row r="20032">
          <cell r="A20032" t="str">
            <v/>
          </cell>
        </row>
        <row r="20033">
          <cell r="A20033" t="str">
            <v/>
          </cell>
        </row>
        <row r="20034">
          <cell r="A20034" t="str">
            <v/>
          </cell>
        </row>
        <row r="20035">
          <cell r="A20035" t="str">
            <v/>
          </cell>
        </row>
        <row r="20036">
          <cell r="A20036" t="str">
            <v/>
          </cell>
        </row>
        <row r="20037">
          <cell r="A20037" t="str">
            <v/>
          </cell>
        </row>
        <row r="20038">
          <cell r="A20038" t="str">
            <v/>
          </cell>
        </row>
        <row r="20039">
          <cell r="A20039" t="str">
            <v/>
          </cell>
        </row>
        <row r="20040">
          <cell r="A20040" t="str">
            <v/>
          </cell>
        </row>
        <row r="20041">
          <cell r="A20041" t="str">
            <v/>
          </cell>
        </row>
        <row r="20042">
          <cell r="A20042" t="str">
            <v/>
          </cell>
        </row>
        <row r="20043">
          <cell r="A20043" t="str">
            <v/>
          </cell>
        </row>
        <row r="20044">
          <cell r="A20044" t="str">
            <v/>
          </cell>
        </row>
        <row r="20045">
          <cell r="A20045" t="str">
            <v/>
          </cell>
        </row>
        <row r="20046">
          <cell r="A20046" t="str">
            <v/>
          </cell>
        </row>
        <row r="20047">
          <cell r="A20047" t="str">
            <v/>
          </cell>
        </row>
        <row r="20048">
          <cell r="A20048" t="str">
            <v/>
          </cell>
        </row>
        <row r="20049">
          <cell r="A20049" t="str">
            <v/>
          </cell>
        </row>
        <row r="20050">
          <cell r="A20050" t="str">
            <v/>
          </cell>
        </row>
        <row r="20051">
          <cell r="A20051" t="str">
            <v/>
          </cell>
        </row>
        <row r="20052">
          <cell r="A20052" t="str">
            <v/>
          </cell>
        </row>
        <row r="20053">
          <cell r="A20053" t="str">
            <v/>
          </cell>
        </row>
        <row r="20054">
          <cell r="A20054" t="str">
            <v/>
          </cell>
        </row>
        <row r="20055">
          <cell r="A20055" t="str">
            <v/>
          </cell>
        </row>
        <row r="20056">
          <cell r="A20056" t="str">
            <v/>
          </cell>
        </row>
        <row r="20057">
          <cell r="A20057" t="str">
            <v/>
          </cell>
        </row>
        <row r="20058">
          <cell r="A20058" t="str">
            <v/>
          </cell>
        </row>
        <row r="20059">
          <cell r="A20059" t="str">
            <v/>
          </cell>
        </row>
        <row r="20060">
          <cell r="A20060" t="str">
            <v/>
          </cell>
        </row>
        <row r="20061">
          <cell r="A20061" t="str">
            <v/>
          </cell>
        </row>
        <row r="20062">
          <cell r="A20062" t="str">
            <v/>
          </cell>
        </row>
        <row r="20063">
          <cell r="A20063" t="str">
            <v/>
          </cell>
        </row>
        <row r="20064">
          <cell r="A20064" t="str">
            <v/>
          </cell>
        </row>
        <row r="20065">
          <cell r="A20065" t="str">
            <v/>
          </cell>
        </row>
        <row r="20066">
          <cell r="A20066" t="str">
            <v/>
          </cell>
        </row>
        <row r="20067">
          <cell r="A20067" t="str">
            <v/>
          </cell>
        </row>
        <row r="20068">
          <cell r="A20068" t="str">
            <v/>
          </cell>
        </row>
        <row r="20069">
          <cell r="A20069" t="str">
            <v/>
          </cell>
        </row>
        <row r="20070">
          <cell r="A20070" t="str">
            <v/>
          </cell>
        </row>
        <row r="20071">
          <cell r="A20071" t="str">
            <v/>
          </cell>
        </row>
        <row r="20072">
          <cell r="A20072" t="str">
            <v/>
          </cell>
        </row>
        <row r="20073">
          <cell r="A20073" t="str">
            <v/>
          </cell>
        </row>
        <row r="20074">
          <cell r="A20074" t="str">
            <v/>
          </cell>
        </row>
        <row r="20075">
          <cell r="A20075" t="str">
            <v/>
          </cell>
        </row>
        <row r="20076">
          <cell r="A20076" t="str">
            <v/>
          </cell>
        </row>
        <row r="20077">
          <cell r="A20077" t="str">
            <v/>
          </cell>
        </row>
        <row r="20078">
          <cell r="A20078" t="str">
            <v/>
          </cell>
        </row>
        <row r="20079">
          <cell r="A20079" t="str">
            <v/>
          </cell>
        </row>
        <row r="20080">
          <cell r="A20080" t="str">
            <v/>
          </cell>
        </row>
        <row r="20081">
          <cell r="A20081" t="str">
            <v/>
          </cell>
        </row>
        <row r="20082">
          <cell r="A20082" t="str">
            <v/>
          </cell>
        </row>
        <row r="20083">
          <cell r="A20083" t="str">
            <v/>
          </cell>
        </row>
        <row r="20084">
          <cell r="A20084" t="str">
            <v/>
          </cell>
        </row>
        <row r="20085">
          <cell r="A20085" t="str">
            <v/>
          </cell>
        </row>
        <row r="20086">
          <cell r="A20086" t="str">
            <v/>
          </cell>
        </row>
        <row r="20087">
          <cell r="A20087" t="str">
            <v/>
          </cell>
        </row>
        <row r="20088">
          <cell r="A20088" t="str">
            <v/>
          </cell>
        </row>
        <row r="20089">
          <cell r="A20089" t="str">
            <v/>
          </cell>
        </row>
        <row r="20090">
          <cell r="A20090" t="str">
            <v/>
          </cell>
        </row>
        <row r="20091">
          <cell r="A20091" t="str">
            <v/>
          </cell>
        </row>
        <row r="20092">
          <cell r="A20092" t="str">
            <v/>
          </cell>
        </row>
        <row r="20093">
          <cell r="A20093" t="str">
            <v/>
          </cell>
        </row>
        <row r="20094">
          <cell r="A20094" t="str">
            <v/>
          </cell>
        </row>
        <row r="20095">
          <cell r="A20095" t="str">
            <v/>
          </cell>
        </row>
        <row r="20096">
          <cell r="A20096" t="str">
            <v/>
          </cell>
        </row>
        <row r="20097">
          <cell r="A20097" t="str">
            <v/>
          </cell>
        </row>
        <row r="20098">
          <cell r="A20098" t="str">
            <v/>
          </cell>
        </row>
        <row r="20099">
          <cell r="A20099" t="str">
            <v/>
          </cell>
        </row>
        <row r="20100">
          <cell r="A20100" t="str">
            <v/>
          </cell>
        </row>
        <row r="20101">
          <cell r="A20101" t="str">
            <v/>
          </cell>
        </row>
        <row r="20102">
          <cell r="A20102" t="str">
            <v/>
          </cell>
        </row>
        <row r="20103">
          <cell r="A20103" t="str">
            <v/>
          </cell>
        </row>
        <row r="20104">
          <cell r="A20104" t="str">
            <v/>
          </cell>
        </row>
        <row r="20105">
          <cell r="A20105" t="str">
            <v/>
          </cell>
        </row>
        <row r="20106">
          <cell r="A20106" t="str">
            <v/>
          </cell>
        </row>
        <row r="20107">
          <cell r="A20107" t="str">
            <v/>
          </cell>
        </row>
        <row r="20108">
          <cell r="A20108" t="str">
            <v/>
          </cell>
        </row>
        <row r="20109">
          <cell r="A20109" t="str">
            <v/>
          </cell>
        </row>
        <row r="20110">
          <cell r="A20110" t="str">
            <v/>
          </cell>
        </row>
        <row r="20111">
          <cell r="A20111" t="str">
            <v/>
          </cell>
        </row>
        <row r="20112">
          <cell r="A20112" t="str">
            <v/>
          </cell>
        </row>
        <row r="20113">
          <cell r="A20113" t="str">
            <v/>
          </cell>
        </row>
        <row r="20114">
          <cell r="A20114" t="str">
            <v/>
          </cell>
        </row>
        <row r="20115">
          <cell r="A20115" t="str">
            <v/>
          </cell>
        </row>
        <row r="20116">
          <cell r="A20116" t="str">
            <v/>
          </cell>
        </row>
        <row r="20117">
          <cell r="A20117" t="str">
            <v/>
          </cell>
        </row>
        <row r="20118">
          <cell r="A20118" t="str">
            <v/>
          </cell>
        </row>
        <row r="20119">
          <cell r="A20119" t="str">
            <v/>
          </cell>
        </row>
        <row r="20120">
          <cell r="A20120" t="str">
            <v/>
          </cell>
        </row>
        <row r="20121">
          <cell r="A20121" t="str">
            <v/>
          </cell>
        </row>
        <row r="20122">
          <cell r="A20122" t="str">
            <v/>
          </cell>
        </row>
        <row r="20123">
          <cell r="A20123" t="str">
            <v/>
          </cell>
        </row>
        <row r="20124">
          <cell r="A20124" t="str">
            <v/>
          </cell>
        </row>
        <row r="20125">
          <cell r="A20125" t="str">
            <v/>
          </cell>
        </row>
        <row r="20126">
          <cell r="A20126" t="str">
            <v/>
          </cell>
        </row>
        <row r="20127">
          <cell r="A20127" t="str">
            <v/>
          </cell>
        </row>
        <row r="20128">
          <cell r="A20128" t="str">
            <v/>
          </cell>
        </row>
        <row r="20129">
          <cell r="A20129" t="str">
            <v/>
          </cell>
        </row>
        <row r="20130">
          <cell r="A20130" t="str">
            <v/>
          </cell>
        </row>
        <row r="20131">
          <cell r="A20131" t="str">
            <v/>
          </cell>
        </row>
        <row r="20132">
          <cell r="A20132" t="str">
            <v/>
          </cell>
        </row>
        <row r="20133">
          <cell r="A20133" t="str">
            <v/>
          </cell>
        </row>
        <row r="20134">
          <cell r="A20134" t="str">
            <v/>
          </cell>
        </row>
        <row r="20135">
          <cell r="A20135" t="str">
            <v/>
          </cell>
        </row>
        <row r="20136">
          <cell r="A20136" t="str">
            <v/>
          </cell>
        </row>
        <row r="20137">
          <cell r="A20137" t="str">
            <v/>
          </cell>
        </row>
        <row r="20138">
          <cell r="A20138" t="str">
            <v/>
          </cell>
        </row>
        <row r="20139">
          <cell r="A20139" t="str">
            <v/>
          </cell>
        </row>
        <row r="20140">
          <cell r="A20140" t="str">
            <v/>
          </cell>
        </row>
        <row r="20141">
          <cell r="A20141" t="str">
            <v/>
          </cell>
        </row>
        <row r="20142">
          <cell r="A20142" t="str">
            <v/>
          </cell>
        </row>
        <row r="20143">
          <cell r="A20143" t="str">
            <v/>
          </cell>
        </row>
        <row r="20144">
          <cell r="A20144" t="str">
            <v/>
          </cell>
        </row>
        <row r="20145">
          <cell r="A20145" t="str">
            <v/>
          </cell>
        </row>
        <row r="20146">
          <cell r="A20146" t="str">
            <v/>
          </cell>
        </row>
        <row r="20147">
          <cell r="A20147" t="str">
            <v/>
          </cell>
        </row>
        <row r="20148">
          <cell r="A20148" t="str">
            <v/>
          </cell>
        </row>
        <row r="20149">
          <cell r="A20149" t="str">
            <v/>
          </cell>
        </row>
        <row r="20150">
          <cell r="A20150" t="str">
            <v/>
          </cell>
        </row>
        <row r="20151">
          <cell r="A20151" t="str">
            <v/>
          </cell>
        </row>
        <row r="20152">
          <cell r="A20152" t="str">
            <v/>
          </cell>
        </row>
        <row r="20153">
          <cell r="A20153" t="str">
            <v/>
          </cell>
        </row>
        <row r="20154">
          <cell r="A20154" t="str">
            <v/>
          </cell>
        </row>
        <row r="20155">
          <cell r="A20155" t="str">
            <v/>
          </cell>
        </row>
        <row r="20156">
          <cell r="A20156" t="str">
            <v/>
          </cell>
        </row>
        <row r="20157">
          <cell r="A20157" t="str">
            <v/>
          </cell>
        </row>
        <row r="20158">
          <cell r="A20158" t="str">
            <v/>
          </cell>
        </row>
        <row r="20159">
          <cell r="A20159" t="str">
            <v/>
          </cell>
        </row>
        <row r="20160">
          <cell r="A20160" t="str">
            <v/>
          </cell>
        </row>
        <row r="20161">
          <cell r="A20161" t="str">
            <v/>
          </cell>
        </row>
        <row r="20162">
          <cell r="A20162" t="str">
            <v/>
          </cell>
        </row>
        <row r="20163">
          <cell r="A20163" t="str">
            <v/>
          </cell>
        </row>
        <row r="20164">
          <cell r="A20164" t="str">
            <v/>
          </cell>
        </row>
        <row r="20165">
          <cell r="A20165" t="str">
            <v/>
          </cell>
        </row>
        <row r="20166">
          <cell r="A20166" t="str">
            <v/>
          </cell>
        </row>
        <row r="20167">
          <cell r="A20167" t="str">
            <v/>
          </cell>
        </row>
        <row r="20168">
          <cell r="A20168" t="str">
            <v/>
          </cell>
        </row>
        <row r="20169">
          <cell r="A20169" t="str">
            <v/>
          </cell>
        </row>
        <row r="20170">
          <cell r="A20170" t="str">
            <v/>
          </cell>
        </row>
        <row r="20171">
          <cell r="A20171" t="str">
            <v/>
          </cell>
        </row>
        <row r="20172">
          <cell r="A20172" t="str">
            <v/>
          </cell>
        </row>
        <row r="20173">
          <cell r="A20173" t="str">
            <v/>
          </cell>
        </row>
        <row r="20174">
          <cell r="A20174" t="str">
            <v/>
          </cell>
        </row>
        <row r="20175">
          <cell r="A20175" t="str">
            <v/>
          </cell>
        </row>
        <row r="20176">
          <cell r="A20176" t="str">
            <v/>
          </cell>
        </row>
        <row r="20177">
          <cell r="A20177" t="str">
            <v/>
          </cell>
        </row>
        <row r="20178">
          <cell r="A20178" t="str">
            <v/>
          </cell>
        </row>
        <row r="20179">
          <cell r="A20179" t="str">
            <v/>
          </cell>
        </row>
        <row r="20180">
          <cell r="A20180" t="str">
            <v/>
          </cell>
        </row>
        <row r="20181">
          <cell r="A20181" t="str">
            <v/>
          </cell>
        </row>
        <row r="20182">
          <cell r="A20182" t="str">
            <v/>
          </cell>
        </row>
        <row r="20183">
          <cell r="A20183" t="str">
            <v/>
          </cell>
        </row>
        <row r="20184">
          <cell r="A20184" t="str">
            <v/>
          </cell>
        </row>
        <row r="20185">
          <cell r="A20185" t="str">
            <v/>
          </cell>
        </row>
        <row r="20186">
          <cell r="A20186" t="str">
            <v/>
          </cell>
        </row>
        <row r="20187">
          <cell r="A20187" t="str">
            <v/>
          </cell>
        </row>
        <row r="20188">
          <cell r="A20188" t="str">
            <v/>
          </cell>
        </row>
        <row r="20189">
          <cell r="A20189" t="str">
            <v/>
          </cell>
        </row>
        <row r="20190">
          <cell r="A20190" t="str">
            <v/>
          </cell>
        </row>
        <row r="20191">
          <cell r="A20191" t="str">
            <v/>
          </cell>
        </row>
        <row r="20192">
          <cell r="A20192" t="str">
            <v/>
          </cell>
        </row>
        <row r="20193">
          <cell r="A20193" t="str">
            <v/>
          </cell>
        </row>
        <row r="20194">
          <cell r="A20194" t="str">
            <v/>
          </cell>
        </row>
        <row r="20195">
          <cell r="A20195" t="str">
            <v/>
          </cell>
        </row>
        <row r="20196">
          <cell r="A20196" t="str">
            <v/>
          </cell>
        </row>
        <row r="20197">
          <cell r="A20197" t="str">
            <v/>
          </cell>
        </row>
        <row r="20198">
          <cell r="A20198" t="str">
            <v/>
          </cell>
        </row>
        <row r="20199">
          <cell r="A20199" t="str">
            <v/>
          </cell>
        </row>
        <row r="20200">
          <cell r="A20200" t="str">
            <v/>
          </cell>
        </row>
        <row r="20201">
          <cell r="A20201" t="str">
            <v/>
          </cell>
        </row>
        <row r="20202">
          <cell r="A20202" t="str">
            <v/>
          </cell>
        </row>
        <row r="20203">
          <cell r="A20203" t="str">
            <v/>
          </cell>
        </row>
        <row r="20204">
          <cell r="A20204" t="str">
            <v/>
          </cell>
        </row>
        <row r="20205">
          <cell r="A20205" t="str">
            <v/>
          </cell>
        </row>
        <row r="20206">
          <cell r="A20206" t="str">
            <v/>
          </cell>
        </row>
        <row r="20207">
          <cell r="A20207" t="str">
            <v/>
          </cell>
        </row>
        <row r="20208">
          <cell r="A20208" t="str">
            <v/>
          </cell>
        </row>
        <row r="20209">
          <cell r="A20209" t="str">
            <v/>
          </cell>
        </row>
        <row r="20210">
          <cell r="A20210" t="str">
            <v/>
          </cell>
        </row>
        <row r="20211">
          <cell r="A20211" t="str">
            <v/>
          </cell>
        </row>
        <row r="20212">
          <cell r="A20212" t="str">
            <v/>
          </cell>
        </row>
        <row r="20213">
          <cell r="A20213" t="str">
            <v/>
          </cell>
        </row>
        <row r="20214">
          <cell r="A20214" t="str">
            <v/>
          </cell>
        </row>
        <row r="20215">
          <cell r="A20215" t="str">
            <v/>
          </cell>
        </row>
        <row r="20216">
          <cell r="A20216" t="str">
            <v/>
          </cell>
        </row>
        <row r="20217">
          <cell r="A20217" t="str">
            <v/>
          </cell>
        </row>
        <row r="20218">
          <cell r="A20218" t="str">
            <v/>
          </cell>
        </row>
        <row r="20219">
          <cell r="A20219" t="str">
            <v/>
          </cell>
        </row>
        <row r="20220">
          <cell r="A20220" t="str">
            <v/>
          </cell>
        </row>
        <row r="20221">
          <cell r="A20221" t="str">
            <v/>
          </cell>
        </row>
        <row r="20222">
          <cell r="A20222" t="str">
            <v/>
          </cell>
        </row>
        <row r="20223">
          <cell r="A20223" t="str">
            <v/>
          </cell>
        </row>
        <row r="20224">
          <cell r="A20224" t="str">
            <v/>
          </cell>
        </row>
        <row r="20225">
          <cell r="A20225" t="str">
            <v/>
          </cell>
        </row>
        <row r="20226">
          <cell r="A20226" t="str">
            <v/>
          </cell>
        </row>
        <row r="20227">
          <cell r="A20227" t="str">
            <v/>
          </cell>
        </row>
        <row r="20228">
          <cell r="A20228" t="str">
            <v/>
          </cell>
        </row>
        <row r="20229">
          <cell r="A20229" t="str">
            <v/>
          </cell>
        </row>
        <row r="20230">
          <cell r="A20230" t="str">
            <v/>
          </cell>
        </row>
        <row r="20231">
          <cell r="A20231" t="str">
            <v/>
          </cell>
        </row>
        <row r="20232">
          <cell r="A20232" t="str">
            <v/>
          </cell>
        </row>
        <row r="20233">
          <cell r="A20233" t="str">
            <v/>
          </cell>
        </row>
        <row r="20234">
          <cell r="A20234" t="str">
            <v/>
          </cell>
        </row>
        <row r="20235">
          <cell r="A20235" t="str">
            <v/>
          </cell>
        </row>
        <row r="20236">
          <cell r="A20236" t="str">
            <v/>
          </cell>
        </row>
        <row r="20237">
          <cell r="A20237" t="str">
            <v/>
          </cell>
        </row>
        <row r="20238">
          <cell r="A20238" t="str">
            <v/>
          </cell>
        </row>
        <row r="20239">
          <cell r="A20239" t="str">
            <v/>
          </cell>
        </row>
        <row r="20240">
          <cell r="A20240" t="str">
            <v/>
          </cell>
        </row>
        <row r="20241">
          <cell r="A20241" t="str">
            <v/>
          </cell>
        </row>
        <row r="20242">
          <cell r="A20242" t="str">
            <v/>
          </cell>
        </row>
        <row r="20243">
          <cell r="A20243" t="str">
            <v/>
          </cell>
        </row>
        <row r="20244">
          <cell r="A20244" t="str">
            <v/>
          </cell>
        </row>
        <row r="20245">
          <cell r="A20245" t="str">
            <v/>
          </cell>
        </row>
        <row r="20246">
          <cell r="A20246" t="str">
            <v/>
          </cell>
        </row>
        <row r="20247">
          <cell r="A20247" t="str">
            <v/>
          </cell>
        </row>
        <row r="20248">
          <cell r="A20248" t="str">
            <v/>
          </cell>
        </row>
        <row r="20249">
          <cell r="A20249" t="str">
            <v/>
          </cell>
        </row>
        <row r="20250">
          <cell r="A20250" t="str">
            <v/>
          </cell>
        </row>
        <row r="20251">
          <cell r="A20251" t="str">
            <v/>
          </cell>
        </row>
        <row r="20252">
          <cell r="A20252" t="str">
            <v/>
          </cell>
        </row>
        <row r="20253">
          <cell r="A20253" t="str">
            <v/>
          </cell>
        </row>
        <row r="20254">
          <cell r="A20254" t="str">
            <v/>
          </cell>
        </row>
        <row r="20255">
          <cell r="A20255" t="str">
            <v/>
          </cell>
        </row>
        <row r="20256">
          <cell r="A20256" t="str">
            <v/>
          </cell>
        </row>
        <row r="20257">
          <cell r="A20257" t="str">
            <v/>
          </cell>
        </row>
        <row r="20258">
          <cell r="A20258" t="str">
            <v/>
          </cell>
        </row>
        <row r="20259">
          <cell r="A20259" t="str">
            <v/>
          </cell>
        </row>
        <row r="20260">
          <cell r="A20260" t="str">
            <v/>
          </cell>
        </row>
        <row r="20261">
          <cell r="A20261" t="str">
            <v/>
          </cell>
        </row>
        <row r="20262">
          <cell r="A20262" t="str">
            <v/>
          </cell>
        </row>
        <row r="20263">
          <cell r="A20263" t="str">
            <v/>
          </cell>
        </row>
        <row r="20264">
          <cell r="A20264" t="str">
            <v/>
          </cell>
        </row>
        <row r="20265">
          <cell r="A20265" t="str">
            <v/>
          </cell>
        </row>
        <row r="20266">
          <cell r="A20266" t="str">
            <v/>
          </cell>
        </row>
        <row r="20267">
          <cell r="A20267" t="str">
            <v/>
          </cell>
        </row>
        <row r="20268">
          <cell r="A20268" t="str">
            <v/>
          </cell>
        </row>
        <row r="20269">
          <cell r="A20269" t="str">
            <v/>
          </cell>
        </row>
        <row r="20270">
          <cell r="A20270" t="str">
            <v/>
          </cell>
        </row>
        <row r="20271">
          <cell r="A20271" t="str">
            <v/>
          </cell>
        </row>
        <row r="20272">
          <cell r="A20272" t="str">
            <v/>
          </cell>
        </row>
        <row r="20273">
          <cell r="A20273" t="str">
            <v/>
          </cell>
        </row>
        <row r="20274">
          <cell r="A20274" t="str">
            <v/>
          </cell>
        </row>
        <row r="20275">
          <cell r="A20275" t="str">
            <v/>
          </cell>
        </row>
        <row r="20276">
          <cell r="A20276" t="str">
            <v/>
          </cell>
        </row>
        <row r="20277">
          <cell r="A20277" t="str">
            <v/>
          </cell>
        </row>
        <row r="20278">
          <cell r="A20278" t="str">
            <v/>
          </cell>
        </row>
        <row r="20279">
          <cell r="A20279" t="str">
            <v/>
          </cell>
        </row>
        <row r="20280">
          <cell r="A20280" t="str">
            <v/>
          </cell>
        </row>
        <row r="20281">
          <cell r="A20281" t="str">
            <v/>
          </cell>
        </row>
        <row r="20282">
          <cell r="A20282" t="str">
            <v/>
          </cell>
        </row>
        <row r="20283">
          <cell r="A20283" t="str">
            <v/>
          </cell>
        </row>
        <row r="20284">
          <cell r="A20284" t="str">
            <v/>
          </cell>
        </row>
        <row r="20285">
          <cell r="A20285" t="str">
            <v/>
          </cell>
        </row>
        <row r="20286">
          <cell r="A20286" t="str">
            <v/>
          </cell>
        </row>
        <row r="20287">
          <cell r="A20287" t="str">
            <v/>
          </cell>
        </row>
        <row r="20288">
          <cell r="A20288" t="str">
            <v/>
          </cell>
        </row>
        <row r="20289">
          <cell r="A20289" t="str">
            <v/>
          </cell>
        </row>
        <row r="20290">
          <cell r="A20290" t="str">
            <v/>
          </cell>
        </row>
        <row r="20291">
          <cell r="A20291" t="str">
            <v/>
          </cell>
        </row>
        <row r="20292">
          <cell r="A20292" t="str">
            <v/>
          </cell>
        </row>
        <row r="20293">
          <cell r="A20293" t="str">
            <v/>
          </cell>
        </row>
        <row r="20294">
          <cell r="A20294" t="str">
            <v/>
          </cell>
        </row>
        <row r="20295">
          <cell r="A20295" t="str">
            <v/>
          </cell>
        </row>
        <row r="20296">
          <cell r="A20296" t="str">
            <v/>
          </cell>
        </row>
        <row r="20297">
          <cell r="A20297" t="str">
            <v/>
          </cell>
        </row>
        <row r="20298">
          <cell r="A20298" t="str">
            <v/>
          </cell>
        </row>
        <row r="20299">
          <cell r="A20299" t="str">
            <v/>
          </cell>
        </row>
        <row r="20300">
          <cell r="A20300" t="str">
            <v/>
          </cell>
        </row>
        <row r="20301">
          <cell r="A20301" t="str">
            <v/>
          </cell>
        </row>
        <row r="20302">
          <cell r="A20302" t="str">
            <v/>
          </cell>
        </row>
        <row r="20303">
          <cell r="A20303" t="str">
            <v/>
          </cell>
        </row>
        <row r="20304">
          <cell r="A20304" t="str">
            <v/>
          </cell>
        </row>
        <row r="20305">
          <cell r="A20305" t="str">
            <v/>
          </cell>
        </row>
        <row r="20306">
          <cell r="A20306" t="str">
            <v/>
          </cell>
        </row>
        <row r="20307">
          <cell r="A20307" t="str">
            <v/>
          </cell>
        </row>
        <row r="20308">
          <cell r="A20308" t="str">
            <v/>
          </cell>
        </row>
        <row r="20309">
          <cell r="A20309" t="str">
            <v/>
          </cell>
        </row>
        <row r="20310">
          <cell r="A20310" t="str">
            <v/>
          </cell>
        </row>
        <row r="20311">
          <cell r="A20311" t="str">
            <v/>
          </cell>
        </row>
        <row r="20312">
          <cell r="A20312" t="str">
            <v/>
          </cell>
        </row>
        <row r="20313">
          <cell r="A20313" t="str">
            <v/>
          </cell>
        </row>
        <row r="20314">
          <cell r="A20314" t="str">
            <v/>
          </cell>
        </row>
        <row r="20315">
          <cell r="A20315" t="str">
            <v/>
          </cell>
        </row>
        <row r="20316">
          <cell r="A20316" t="str">
            <v/>
          </cell>
        </row>
        <row r="20317">
          <cell r="A20317" t="str">
            <v/>
          </cell>
        </row>
        <row r="20318">
          <cell r="A20318" t="str">
            <v/>
          </cell>
        </row>
        <row r="20319">
          <cell r="A20319" t="str">
            <v/>
          </cell>
        </row>
        <row r="20320">
          <cell r="A20320" t="str">
            <v/>
          </cell>
        </row>
        <row r="20321">
          <cell r="A20321" t="str">
            <v/>
          </cell>
        </row>
        <row r="20322">
          <cell r="A20322" t="str">
            <v/>
          </cell>
        </row>
        <row r="20323">
          <cell r="A20323" t="str">
            <v/>
          </cell>
        </row>
        <row r="20324">
          <cell r="A20324" t="str">
            <v/>
          </cell>
        </row>
        <row r="20325">
          <cell r="A20325" t="str">
            <v/>
          </cell>
        </row>
        <row r="20326">
          <cell r="A20326" t="str">
            <v/>
          </cell>
        </row>
        <row r="20327">
          <cell r="A20327" t="str">
            <v/>
          </cell>
        </row>
        <row r="20328">
          <cell r="A20328" t="str">
            <v/>
          </cell>
        </row>
        <row r="20329">
          <cell r="A20329" t="str">
            <v/>
          </cell>
        </row>
        <row r="20330">
          <cell r="A20330" t="str">
            <v/>
          </cell>
        </row>
        <row r="20331">
          <cell r="A20331" t="str">
            <v/>
          </cell>
        </row>
        <row r="20332">
          <cell r="A20332" t="str">
            <v/>
          </cell>
        </row>
        <row r="20333">
          <cell r="A20333" t="str">
            <v/>
          </cell>
        </row>
        <row r="20334">
          <cell r="A20334" t="str">
            <v/>
          </cell>
        </row>
        <row r="20335">
          <cell r="A20335" t="str">
            <v/>
          </cell>
        </row>
        <row r="20336">
          <cell r="A20336" t="str">
            <v/>
          </cell>
        </row>
        <row r="20337">
          <cell r="A20337" t="str">
            <v/>
          </cell>
        </row>
        <row r="20338">
          <cell r="A20338" t="str">
            <v/>
          </cell>
        </row>
        <row r="20339">
          <cell r="A20339" t="str">
            <v/>
          </cell>
        </row>
        <row r="20340">
          <cell r="A20340" t="str">
            <v/>
          </cell>
        </row>
        <row r="20341">
          <cell r="A20341" t="str">
            <v/>
          </cell>
        </row>
        <row r="20342">
          <cell r="A20342" t="str">
            <v/>
          </cell>
        </row>
        <row r="20343">
          <cell r="A20343" t="str">
            <v/>
          </cell>
        </row>
        <row r="20344">
          <cell r="A20344" t="str">
            <v/>
          </cell>
        </row>
        <row r="20345">
          <cell r="A20345" t="str">
            <v/>
          </cell>
        </row>
        <row r="20346">
          <cell r="A20346" t="str">
            <v/>
          </cell>
        </row>
        <row r="20347">
          <cell r="A20347" t="str">
            <v/>
          </cell>
        </row>
        <row r="20348">
          <cell r="A20348" t="str">
            <v/>
          </cell>
        </row>
        <row r="20349">
          <cell r="A20349" t="str">
            <v/>
          </cell>
        </row>
        <row r="20350">
          <cell r="A20350" t="str">
            <v/>
          </cell>
        </row>
        <row r="20351">
          <cell r="A20351" t="str">
            <v/>
          </cell>
        </row>
        <row r="20352">
          <cell r="A20352" t="str">
            <v/>
          </cell>
        </row>
        <row r="20353">
          <cell r="A20353" t="str">
            <v/>
          </cell>
        </row>
        <row r="20354">
          <cell r="A20354" t="str">
            <v/>
          </cell>
        </row>
        <row r="20355">
          <cell r="A20355" t="str">
            <v/>
          </cell>
        </row>
        <row r="20356">
          <cell r="A20356" t="str">
            <v/>
          </cell>
        </row>
        <row r="20357">
          <cell r="A20357" t="str">
            <v/>
          </cell>
        </row>
        <row r="20358">
          <cell r="A20358" t="str">
            <v/>
          </cell>
        </row>
        <row r="20359">
          <cell r="A20359" t="str">
            <v/>
          </cell>
        </row>
        <row r="20360">
          <cell r="A20360" t="str">
            <v/>
          </cell>
        </row>
        <row r="20361">
          <cell r="A20361" t="str">
            <v/>
          </cell>
        </row>
        <row r="20362">
          <cell r="A20362" t="str">
            <v/>
          </cell>
        </row>
        <row r="20363">
          <cell r="A20363" t="str">
            <v/>
          </cell>
        </row>
        <row r="20364">
          <cell r="A20364" t="str">
            <v/>
          </cell>
        </row>
        <row r="20365">
          <cell r="A20365" t="str">
            <v/>
          </cell>
        </row>
        <row r="20366">
          <cell r="A20366" t="str">
            <v/>
          </cell>
        </row>
        <row r="20367">
          <cell r="A20367" t="str">
            <v/>
          </cell>
        </row>
        <row r="20368">
          <cell r="A20368" t="str">
            <v/>
          </cell>
        </row>
        <row r="20369">
          <cell r="A20369" t="str">
            <v/>
          </cell>
        </row>
        <row r="20370">
          <cell r="A20370" t="str">
            <v/>
          </cell>
        </row>
        <row r="20371">
          <cell r="A20371" t="str">
            <v/>
          </cell>
        </row>
        <row r="20372">
          <cell r="A20372" t="str">
            <v/>
          </cell>
        </row>
        <row r="20373">
          <cell r="A20373" t="str">
            <v/>
          </cell>
        </row>
        <row r="20374">
          <cell r="A20374" t="str">
            <v/>
          </cell>
        </row>
        <row r="20375">
          <cell r="A20375" t="str">
            <v/>
          </cell>
        </row>
        <row r="20376">
          <cell r="A20376" t="str">
            <v/>
          </cell>
        </row>
        <row r="20377">
          <cell r="A20377" t="str">
            <v/>
          </cell>
        </row>
        <row r="20378">
          <cell r="A20378" t="str">
            <v/>
          </cell>
        </row>
        <row r="20379">
          <cell r="A20379" t="str">
            <v/>
          </cell>
        </row>
        <row r="20380">
          <cell r="A20380" t="str">
            <v/>
          </cell>
        </row>
        <row r="20381">
          <cell r="A20381" t="str">
            <v/>
          </cell>
        </row>
        <row r="20382">
          <cell r="A20382" t="str">
            <v/>
          </cell>
        </row>
        <row r="20383">
          <cell r="A20383" t="str">
            <v/>
          </cell>
        </row>
        <row r="20384">
          <cell r="A20384" t="str">
            <v/>
          </cell>
        </row>
        <row r="20385">
          <cell r="A20385" t="str">
            <v/>
          </cell>
        </row>
        <row r="20386">
          <cell r="A20386" t="str">
            <v/>
          </cell>
        </row>
        <row r="20387">
          <cell r="A20387" t="str">
            <v/>
          </cell>
        </row>
        <row r="20388">
          <cell r="A20388" t="str">
            <v/>
          </cell>
        </row>
        <row r="20389">
          <cell r="A20389" t="str">
            <v/>
          </cell>
        </row>
        <row r="20390">
          <cell r="A20390" t="str">
            <v/>
          </cell>
        </row>
        <row r="20391">
          <cell r="A20391" t="str">
            <v/>
          </cell>
        </row>
        <row r="20392">
          <cell r="A20392" t="str">
            <v/>
          </cell>
        </row>
        <row r="20393">
          <cell r="A20393" t="str">
            <v/>
          </cell>
        </row>
        <row r="20394">
          <cell r="A20394" t="str">
            <v/>
          </cell>
        </row>
        <row r="20395">
          <cell r="A20395" t="str">
            <v/>
          </cell>
        </row>
        <row r="20396">
          <cell r="A20396" t="str">
            <v/>
          </cell>
        </row>
        <row r="20397">
          <cell r="A20397" t="str">
            <v/>
          </cell>
        </row>
        <row r="20398">
          <cell r="A20398" t="str">
            <v/>
          </cell>
        </row>
        <row r="20399">
          <cell r="A20399" t="str">
            <v/>
          </cell>
        </row>
        <row r="20400">
          <cell r="A20400" t="str">
            <v/>
          </cell>
        </row>
        <row r="20401">
          <cell r="A20401" t="str">
            <v/>
          </cell>
        </row>
        <row r="20402">
          <cell r="A20402" t="str">
            <v/>
          </cell>
        </row>
        <row r="20403">
          <cell r="A20403" t="str">
            <v/>
          </cell>
        </row>
        <row r="20404">
          <cell r="A20404" t="str">
            <v/>
          </cell>
        </row>
        <row r="20405">
          <cell r="A20405" t="str">
            <v/>
          </cell>
        </row>
        <row r="20406">
          <cell r="A20406" t="str">
            <v/>
          </cell>
        </row>
        <row r="20407">
          <cell r="A20407" t="str">
            <v/>
          </cell>
        </row>
        <row r="20408">
          <cell r="A20408" t="str">
            <v/>
          </cell>
        </row>
        <row r="20409">
          <cell r="A20409" t="str">
            <v/>
          </cell>
        </row>
        <row r="20410">
          <cell r="A20410" t="str">
            <v/>
          </cell>
        </row>
        <row r="20411">
          <cell r="A20411" t="str">
            <v/>
          </cell>
        </row>
        <row r="20412">
          <cell r="A20412" t="str">
            <v/>
          </cell>
        </row>
        <row r="20413">
          <cell r="A20413" t="str">
            <v/>
          </cell>
        </row>
        <row r="20414">
          <cell r="A20414" t="str">
            <v/>
          </cell>
        </row>
        <row r="20415">
          <cell r="A20415" t="str">
            <v/>
          </cell>
        </row>
        <row r="20416">
          <cell r="A20416" t="str">
            <v/>
          </cell>
        </row>
        <row r="20417">
          <cell r="A20417" t="str">
            <v/>
          </cell>
        </row>
        <row r="20418">
          <cell r="A20418" t="str">
            <v/>
          </cell>
        </row>
        <row r="20419">
          <cell r="A20419" t="str">
            <v/>
          </cell>
        </row>
        <row r="20420">
          <cell r="A20420" t="str">
            <v/>
          </cell>
        </row>
        <row r="20421">
          <cell r="A20421" t="str">
            <v/>
          </cell>
        </row>
        <row r="20422">
          <cell r="A20422" t="str">
            <v/>
          </cell>
        </row>
        <row r="20423">
          <cell r="A20423" t="str">
            <v/>
          </cell>
        </row>
        <row r="20424">
          <cell r="A20424" t="str">
            <v/>
          </cell>
        </row>
        <row r="20425">
          <cell r="A20425" t="str">
            <v/>
          </cell>
        </row>
        <row r="20426">
          <cell r="A20426" t="str">
            <v/>
          </cell>
        </row>
        <row r="20427">
          <cell r="A20427" t="str">
            <v/>
          </cell>
        </row>
        <row r="20428">
          <cell r="A20428" t="str">
            <v/>
          </cell>
        </row>
        <row r="20429">
          <cell r="A20429" t="str">
            <v/>
          </cell>
        </row>
        <row r="20430">
          <cell r="A20430" t="str">
            <v/>
          </cell>
        </row>
        <row r="20431">
          <cell r="A20431" t="str">
            <v/>
          </cell>
        </row>
        <row r="20432">
          <cell r="A20432" t="str">
            <v/>
          </cell>
        </row>
        <row r="20433">
          <cell r="A20433" t="str">
            <v/>
          </cell>
        </row>
        <row r="20434">
          <cell r="A20434" t="str">
            <v/>
          </cell>
        </row>
        <row r="20435">
          <cell r="A20435" t="str">
            <v/>
          </cell>
        </row>
        <row r="20436">
          <cell r="A20436" t="str">
            <v/>
          </cell>
        </row>
        <row r="20437">
          <cell r="A20437" t="str">
            <v/>
          </cell>
        </row>
        <row r="20438">
          <cell r="A20438" t="str">
            <v/>
          </cell>
        </row>
        <row r="20439">
          <cell r="A20439" t="str">
            <v/>
          </cell>
        </row>
        <row r="20440">
          <cell r="A20440" t="str">
            <v/>
          </cell>
        </row>
        <row r="20441">
          <cell r="A20441" t="str">
            <v/>
          </cell>
        </row>
        <row r="20442">
          <cell r="A20442" t="str">
            <v/>
          </cell>
        </row>
        <row r="20443">
          <cell r="A20443" t="str">
            <v/>
          </cell>
        </row>
        <row r="20444">
          <cell r="A20444" t="str">
            <v/>
          </cell>
        </row>
        <row r="20445">
          <cell r="A20445" t="str">
            <v/>
          </cell>
        </row>
        <row r="20446">
          <cell r="A20446" t="str">
            <v/>
          </cell>
        </row>
        <row r="20447">
          <cell r="A20447" t="str">
            <v/>
          </cell>
        </row>
        <row r="20448">
          <cell r="A20448" t="str">
            <v/>
          </cell>
        </row>
        <row r="20449">
          <cell r="A20449" t="str">
            <v/>
          </cell>
        </row>
        <row r="20450">
          <cell r="A20450" t="str">
            <v/>
          </cell>
        </row>
        <row r="20451">
          <cell r="A20451" t="str">
            <v/>
          </cell>
        </row>
        <row r="20452">
          <cell r="A20452" t="str">
            <v/>
          </cell>
        </row>
        <row r="20453">
          <cell r="A20453" t="str">
            <v/>
          </cell>
        </row>
        <row r="20454">
          <cell r="A20454" t="str">
            <v/>
          </cell>
        </row>
        <row r="20455">
          <cell r="A20455" t="str">
            <v/>
          </cell>
        </row>
        <row r="20456">
          <cell r="A20456" t="str">
            <v/>
          </cell>
        </row>
        <row r="20457">
          <cell r="A20457" t="str">
            <v/>
          </cell>
        </row>
        <row r="20458">
          <cell r="A20458" t="str">
            <v/>
          </cell>
        </row>
        <row r="20459">
          <cell r="A20459" t="str">
            <v/>
          </cell>
        </row>
        <row r="20460">
          <cell r="A20460" t="str">
            <v/>
          </cell>
        </row>
        <row r="20461">
          <cell r="A20461" t="str">
            <v/>
          </cell>
        </row>
        <row r="20462">
          <cell r="A20462" t="str">
            <v/>
          </cell>
        </row>
        <row r="20463">
          <cell r="A20463" t="str">
            <v/>
          </cell>
        </row>
        <row r="20464">
          <cell r="A20464" t="str">
            <v/>
          </cell>
        </row>
        <row r="20465">
          <cell r="A20465" t="str">
            <v/>
          </cell>
        </row>
        <row r="20466">
          <cell r="A20466" t="str">
            <v/>
          </cell>
        </row>
        <row r="20467">
          <cell r="A20467" t="str">
            <v/>
          </cell>
        </row>
        <row r="20468">
          <cell r="A20468" t="str">
            <v/>
          </cell>
        </row>
        <row r="20469">
          <cell r="A20469" t="str">
            <v/>
          </cell>
        </row>
        <row r="20470">
          <cell r="A20470" t="str">
            <v/>
          </cell>
        </row>
        <row r="20471">
          <cell r="A20471" t="str">
            <v/>
          </cell>
        </row>
        <row r="20472">
          <cell r="A20472" t="str">
            <v/>
          </cell>
        </row>
        <row r="20473">
          <cell r="A20473" t="str">
            <v/>
          </cell>
        </row>
        <row r="20474">
          <cell r="A20474" t="str">
            <v/>
          </cell>
        </row>
        <row r="20475">
          <cell r="A20475" t="str">
            <v/>
          </cell>
        </row>
        <row r="20476">
          <cell r="A20476" t="str">
            <v/>
          </cell>
        </row>
        <row r="20477">
          <cell r="A20477" t="str">
            <v/>
          </cell>
        </row>
        <row r="20478">
          <cell r="A20478" t="str">
            <v/>
          </cell>
        </row>
        <row r="20479">
          <cell r="A20479" t="str">
            <v/>
          </cell>
        </row>
        <row r="20480">
          <cell r="A20480" t="str">
            <v/>
          </cell>
        </row>
        <row r="20481">
          <cell r="A20481" t="str">
            <v/>
          </cell>
        </row>
        <row r="20482">
          <cell r="A20482" t="str">
            <v/>
          </cell>
        </row>
        <row r="20483">
          <cell r="A20483" t="str">
            <v/>
          </cell>
        </row>
        <row r="20484">
          <cell r="A20484" t="str">
            <v/>
          </cell>
        </row>
        <row r="20485">
          <cell r="A20485" t="str">
            <v/>
          </cell>
        </row>
        <row r="20486">
          <cell r="A20486" t="str">
            <v/>
          </cell>
        </row>
        <row r="20487">
          <cell r="A20487" t="str">
            <v/>
          </cell>
        </row>
        <row r="20488">
          <cell r="A20488" t="str">
            <v/>
          </cell>
        </row>
        <row r="20489">
          <cell r="A20489" t="str">
            <v/>
          </cell>
        </row>
        <row r="20490">
          <cell r="A20490" t="str">
            <v/>
          </cell>
        </row>
        <row r="20491">
          <cell r="A20491" t="str">
            <v/>
          </cell>
        </row>
        <row r="20492">
          <cell r="A20492" t="str">
            <v/>
          </cell>
        </row>
        <row r="20493">
          <cell r="A20493" t="str">
            <v/>
          </cell>
        </row>
        <row r="20494">
          <cell r="A20494" t="str">
            <v/>
          </cell>
        </row>
        <row r="20495">
          <cell r="A20495" t="str">
            <v/>
          </cell>
        </row>
        <row r="20496">
          <cell r="A20496" t="str">
            <v/>
          </cell>
        </row>
        <row r="20497">
          <cell r="A20497" t="str">
            <v/>
          </cell>
        </row>
        <row r="20498">
          <cell r="A20498" t="str">
            <v/>
          </cell>
        </row>
        <row r="20499">
          <cell r="A20499" t="str">
            <v/>
          </cell>
        </row>
        <row r="20500">
          <cell r="A20500" t="str">
            <v/>
          </cell>
        </row>
        <row r="20501">
          <cell r="A20501" t="str">
            <v/>
          </cell>
        </row>
        <row r="20502">
          <cell r="A20502" t="str">
            <v/>
          </cell>
        </row>
        <row r="20503">
          <cell r="A20503" t="str">
            <v/>
          </cell>
        </row>
        <row r="20504">
          <cell r="A20504" t="str">
            <v/>
          </cell>
        </row>
        <row r="20505">
          <cell r="A20505" t="str">
            <v/>
          </cell>
        </row>
        <row r="20506">
          <cell r="A20506" t="str">
            <v/>
          </cell>
        </row>
        <row r="20507">
          <cell r="A20507" t="str">
            <v/>
          </cell>
        </row>
        <row r="20508">
          <cell r="A20508" t="str">
            <v/>
          </cell>
        </row>
        <row r="20509">
          <cell r="A20509" t="str">
            <v/>
          </cell>
        </row>
        <row r="20510">
          <cell r="A20510" t="str">
            <v/>
          </cell>
        </row>
        <row r="20511">
          <cell r="A20511" t="str">
            <v/>
          </cell>
        </row>
        <row r="20512">
          <cell r="A20512" t="str">
            <v/>
          </cell>
        </row>
        <row r="20513">
          <cell r="A20513" t="str">
            <v/>
          </cell>
        </row>
        <row r="20514">
          <cell r="A20514" t="str">
            <v/>
          </cell>
        </row>
        <row r="20515">
          <cell r="A20515" t="str">
            <v/>
          </cell>
        </row>
        <row r="20516">
          <cell r="A20516" t="str">
            <v/>
          </cell>
        </row>
        <row r="20517">
          <cell r="A20517" t="str">
            <v/>
          </cell>
        </row>
        <row r="20518">
          <cell r="A20518" t="str">
            <v/>
          </cell>
        </row>
        <row r="20519">
          <cell r="A20519" t="str">
            <v/>
          </cell>
        </row>
        <row r="20520">
          <cell r="A20520" t="str">
            <v/>
          </cell>
        </row>
        <row r="20521">
          <cell r="A20521" t="str">
            <v/>
          </cell>
        </row>
        <row r="20522">
          <cell r="A20522" t="str">
            <v/>
          </cell>
        </row>
        <row r="20523">
          <cell r="A20523" t="str">
            <v/>
          </cell>
        </row>
        <row r="20524">
          <cell r="A20524" t="str">
            <v/>
          </cell>
        </row>
        <row r="20525">
          <cell r="A20525" t="str">
            <v/>
          </cell>
        </row>
        <row r="20526">
          <cell r="A20526" t="str">
            <v/>
          </cell>
        </row>
        <row r="20527">
          <cell r="A20527" t="str">
            <v/>
          </cell>
        </row>
        <row r="20528">
          <cell r="A20528" t="str">
            <v/>
          </cell>
        </row>
        <row r="20529">
          <cell r="A20529" t="str">
            <v/>
          </cell>
        </row>
        <row r="20530">
          <cell r="A20530" t="str">
            <v/>
          </cell>
        </row>
        <row r="20531">
          <cell r="A20531" t="str">
            <v/>
          </cell>
        </row>
        <row r="20532">
          <cell r="A20532" t="str">
            <v/>
          </cell>
        </row>
        <row r="20533">
          <cell r="A20533" t="str">
            <v/>
          </cell>
        </row>
        <row r="20534">
          <cell r="A20534" t="str">
            <v/>
          </cell>
        </row>
        <row r="20535">
          <cell r="A20535" t="str">
            <v/>
          </cell>
        </row>
        <row r="20536">
          <cell r="A20536" t="str">
            <v/>
          </cell>
        </row>
        <row r="20537">
          <cell r="A20537" t="str">
            <v/>
          </cell>
        </row>
        <row r="20538">
          <cell r="A20538" t="str">
            <v/>
          </cell>
        </row>
        <row r="20539">
          <cell r="A20539" t="str">
            <v/>
          </cell>
        </row>
        <row r="20540">
          <cell r="A20540" t="str">
            <v/>
          </cell>
        </row>
        <row r="20541">
          <cell r="A20541" t="str">
            <v/>
          </cell>
        </row>
        <row r="20542">
          <cell r="A20542" t="str">
            <v/>
          </cell>
        </row>
        <row r="20543">
          <cell r="A20543" t="str">
            <v/>
          </cell>
        </row>
        <row r="20544">
          <cell r="A20544" t="str">
            <v/>
          </cell>
        </row>
        <row r="20545">
          <cell r="A20545" t="str">
            <v/>
          </cell>
        </row>
        <row r="20546">
          <cell r="A20546" t="str">
            <v/>
          </cell>
        </row>
        <row r="20547">
          <cell r="A20547" t="str">
            <v/>
          </cell>
        </row>
        <row r="20548">
          <cell r="A20548" t="str">
            <v/>
          </cell>
        </row>
        <row r="20549">
          <cell r="A20549" t="str">
            <v/>
          </cell>
        </row>
        <row r="20550">
          <cell r="A20550" t="str">
            <v/>
          </cell>
        </row>
        <row r="20551">
          <cell r="A20551" t="str">
            <v/>
          </cell>
        </row>
        <row r="20552">
          <cell r="A20552" t="str">
            <v/>
          </cell>
        </row>
        <row r="20553">
          <cell r="A20553" t="str">
            <v/>
          </cell>
        </row>
        <row r="20554">
          <cell r="A20554" t="str">
            <v/>
          </cell>
        </row>
        <row r="20555">
          <cell r="A20555" t="str">
            <v/>
          </cell>
        </row>
        <row r="20556">
          <cell r="A20556" t="str">
            <v/>
          </cell>
        </row>
        <row r="20557">
          <cell r="A20557" t="str">
            <v/>
          </cell>
        </row>
        <row r="20558">
          <cell r="A20558" t="str">
            <v/>
          </cell>
        </row>
        <row r="20559">
          <cell r="A20559" t="str">
            <v/>
          </cell>
        </row>
        <row r="20560">
          <cell r="A20560" t="str">
            <v/>
          </cell>
        </row>
        <row r="20561">
          <cell r="A20561" t="str">
            <v/>
          </cell>
        </row>
        <row r="20562">
          <cell r="A20562" t="str">
            <v/>
          </cell>
        </row>
        <row r="20563">
          <cell r="A20563" t="str">
            <v/>
          </cell>
        </row>
        <row r="20564">
          <cell r="A20564" t="str">
            <v/>
          </cell>
        </row>
        <row r="20565">
          <cell r="A20565" t="str">
            <v/>
          </cell>
        </row>
        <row r="20566">
          <cell r="A20566" t="str">
            <v/>
          </cell>
        </row>
        <row r="20567">
          <cell r="A20567" t="str">
            <v/>
          </cell>
        </row>
        <row r="20568">
          <cell r="A20568" t="str">
            <v/>
          </cell>
        </row>
        <row r="20569">
          <cell r="A20569" t="str">
            <v/>
          </cell>
        </row>
        <row r="20570">
          <cell r="A20570" t="str">
            <v/>
          </cell>
        </row>
        <row r="20571">
          <cell r="A20571" t="str">
            <v/>
          </cell>
        </row>
        <row r="20572">
          <cell r="A20572" t="str">
            <v/>
          </cell>
        </row>
        <row r="20573">
          <cell r="A20573" t="str">
            <v/>
          </cell>
        </row>
        <row r="20574">
          <cell r="A20574" t="str">
            <v/>
          </cell>
        </row>
        <row r="20575">
          <cell r="A20575" t="str">
            <v/>
          </cell>
        </row>
        <row r="20576">
          <cell r="A20576" t="str">
            <v/>
          </cell>
        </row>
        <row r="20577">
          <cell r="A20577" t="str">
            <v/>
          </cell>
        </row>
        <row r="20578">
          <cell r="A20578" t="str">
            <v/>
          </cell>
        </row>
        <row r="20579">
          <cell r="A20579" t="str">
            <v/>
          </cell>
        </row>
        <row r="20580">
          <cell r="A20580" t="str">
            <v/>
          </cell>
        </row>
        <row r="20581">
          <cell r="A20581" t="str">
            <v/>
          </cell>
        </row>
        <row r="20582">
          <cell r="A20582" t="str">
            <v/>
          </cell>
        </row>
        <row r="20583">
          <cell r="A20583" t="str">
            <v/>
          </cell>
        </row>
        <row r="20584">
          <cell r="A20584" t="str">
            <v/>
          </cell>
        </row>
        <row r="20585">
          <cell r="A20585" t="str">
            <v/>
          </cell>
        </row>
        <row r="20586">
          <cell r="A20586" t="str">
            <v/>
          </cell>
        </row>
        <row r="20587">
          <cell r="A20587" t="str">
            <v/>
          </cell>
        </row>
        <row r="20588">
          <cell r="A20588" t="str">
            <v/>
          </cell>
        </row>
        <row r="20589">
          <cell r="A20589" t="str">
            <v/>
          </cell>
        </row>
        <row r="20590">
          <cell r="A20590" t="str">
            <v/>
          </cell>
        </row>
        <row r="20591">
          <cell r="A20591" t="str">
            <v/>
          </cell>
        </row>
        <row r="20592">
          <cell r="A20592" t="str">
            <v/>
          </cell>
        </row>
        <row r="20593">
          <cell r="A20593" t="str">
            <v/>
          </cell>
        </row>
        <row r="20594">
          <cell r="A20594" t="str">
            <v/>
          </cell>
        </row>
        <row r="20595">
          <cell r="A20595" t="str">
            <v/>
          </cell>
        </row>
        <row r="20596">
          <cell r="A20596" t="str">
            <v/>
          </cell>
        </row>
        <row r="20597">
          <cell r="A20597" t="str">
            <v/>
          </cell>
        </row>
        <row r="20598">
          <cell r="A20598" t="str">
            <v/>
          </cell>
        </row>
        <row r="20599">
          <cell r="A20599" t="str">
            <v/>
          </cell>
        </row>
        <row r="20600">
          <cell r="A20600" t="str">
            <v/>
          </cell>
        </row>
        <row r="20601">
          <cell r="A20601" t="str">
            <v/>
          </cell>
        </row>
        <row r="20602">
          <cell r="A20602" t="str">
            <v/>
          </cell>
        </row>
        <row r="20603">
          <cell r="A20603" t="str">
            <v/>
          </cell>
        </row>
        <row r="20604">
          <cell r="A20604" t="str">
            <v/>
          </cell>
        </row>
        <row r="20605">
          <cell r="A20605" t="str">
            <v/>
          </cell>
        </row>
        <row r="20606">
          <cell r="A20606" t="str">
            <v/>
          </cell>
        </row>
        <row r="20607">
          <cell r="A20607" t="str">
            <v/>
          </cell>
        </row>
        <row r="20608">
          <cell r="A20608" t="str">
            <v/>
          </cell>
        </row>
        <row r="20609">
          <cell r="A20609" t="str">
            <v/>
          </cell>
        </row>
        <row r="20610">
          <cell r="A20610" t="str">
            <v/>
          </cell>
        </row>
        <row r="20611">
          <cell r="A20611" t="str">
            <v/>
          </cell>
        </row>
        <row r="20612">
          <cell r="A20612" t="str">
            <v/>
          </cell>
        </row>
        <row r="20613">
          <cell r="A20613" t="str">
            <v/>
          </cell>
        </row>
        <row r="20614">
          <cell r="A20614" t="str">
            <v/>
          </cell>
        </row>
        <row r="20615">
          <cell r="A20615" t="str">
            <v/>
          </cell>
        </row>
        <row r="20616">
          <cell r="A20616" t="str">
            <v/>
          </cell>
        </row>
        <row r="20617">
          <cell r="A20617" t="str">
            <v/>
          </cell>
        </row>
        <row r="20618">
          <cell r="A20618" t="str">
            <v/>
          </cell>
        </row>
        <row r="20619">
          <cell r="A20619" t="str">
            <v/>
          </cell>
        </row>
        <row r="20620">
          <cell r="A20620" t="str">
            <v/>
          </cell>
        </row>
        <row r="20621">
          <cell r="A20621" t="str">
            <v/>
          </cell>
        </row>
        <row r="20622">
          <cell r="A20622" t="str">
            <v/>
          </cell>
        </row>
        <row r="20623">
          <cell r="A20623" t="str">
            <v/>
          </cell>
        </row>
        <row r="20624">
          <cell r="A20624" t="str">
            <v/>
          </cell>
        </row>
        <row r="20625">
          <cell r="A20625" t="str">
            <v/>
          </cell>
        </row>
        <row r="20626">
          <cell r="A20626" t="str">
            <v/>
          </cell>
        </row>
        <row r="20627">
          <cell r="A20627" t="str">
            <v/>
          </cell>
        </row>
        <row r="20628">
          <cell r="A20628" t="str">
            <v/>
          </cell>
        </row>
        <row r="20629">
          <cell r="A20629" t="str">
            <v/>
          </cell>
        </row>
        <row r="20630">
          <cell r="A20630" t="str">
            <v/>
          </cell>
        </row>
        <row r="20631">
          <cell r="A20631" t="str">
            <v/>
          </cell>
        </row>
        <row r="20632">
          <cell r="A20632" t="str">
            <v/>
          </cell>
        </row>
        <row r="20633">
          <cell r="A20633" t="str">
            <v/>
          </cell>
        </row>
        <row r="20634">
          <cell r="A20634" t="str">
            <v/>
          </cell>
        </row>
        <row r="20635">
          <cell r="A20635" t="str">
            <v/>
          </cell>
        </row>
        <row r="20636">
          <cell r="A20636" t="str">
            <v/>
          </cell>
        </row>
        <row r="20637">
          <cell r="A20637" t="str">
            <v/>
          </cell>
        </row>
        <row r="20638">
          <cell r="A20638" t="str">
            <v/>
          </cell>
        </row>
        <row r="20639">
          <cell r="A20639" t="str">
            <v/>
          </cell>
        </row>
        <row r="20640">
          <cell r="A20640" t="str">
            <v/>
          </cell>
        </row>
        <row r="20641">
          <cell r="A20641" t="str">
            <v/>
          </cell>
        </row>
        <row r="20642">
          <cell r="A20642" t="str">
            <v/>
          </cell>
        </row>
        <row r="20643">
          <cell r="A20643" t="str">
            <v/>
          </cell>
        </row>
        <row r="20644">
          <cell r="A20644" t="str">
            <v/>
          </cell>
        </row>
        <row r="20645">
          <cell r="A20645" t="str">
            <v/>
          </cell>
        </row>
        <row r="20646">
          <cell r="A20646" t="str">
            <v/>
          </cell>
        </row>
        <row r="20647">
          <cell r="A20647" t="str">
            <v/>
          </cell>
        </row>
        <row r="20648">
          <cell r="A20648" t="str">
            <v/>
          </cell>
        </row>
        <row r="20649">
          <cell r="A20649" t="str">
            <v/>
          </cell>
        </row>
        <row r="20650">
          <cell r="A20650" t="str">
            <v/>
          </cell>
        </row>
        <row r="20651">
          <cell r="A20651" t="str">
            <v/>
          </cell>
        </row>
        <row r="20652">
          <cell r="A20652" t="str">
            <v/>
          </cell>
        </row>
        <row r="20653">
          <cell r="A20653" t="str">
            <v/>
          </cell>
        </row>
        <row r="20654">
          <cell r="A20654" t="str">
            <v/>
          </cell>
        </row>
        <row r="20655">
          <cell r="A20655" t="str">
            <v/>
          </cell>
        </row>
        <row r="20656">
          <cell r="A20656" t="str">
            <v/>
          </cell>
        </row>
        <row r="20657">
          <cell r="A20657" t="str">
            <v/>
          </cell>
        </row>
        <row r="20658">
          <cell r="A20658" t="str">
            <v/>
          </cell>
        </row>
        <row r="20659">
          <cell r="A20659" t="str">
            <v/>
          </cell>
        </row>
        <row r="20660">
          <cell r="A20660" t="str">
            <v/>
          </cell>
        </row>
        <row r="20661">
          <cell r="A20661" t="str">
            <v/>
          </cell>
        </row>
        <row r="20662">
          <cell r="A20662" t="str">
            <v/>
          </cell>
        </row>
        <row r="20663">
          <cell r="A20663" t="str">
            <v/>
          </cell>
        </row>
        <row r="20664">
          <cell r="A20664" t="str">
            <v/>
          </cell>
        </row>
        <row r="20665">
          <cell r="A20665" t="str">
            <v/>
          </cell>
        </row>
        <row r="20666">
          <cell r="A20666" t="str">
            <v/>
          </cell>
        </row>
        <row r="20667">
          <cell r="A20667" t="str">
            <v/>
          </cell>
        </row>
        <row r="20668">
          <cell r="A20668" t="str">
            <v/>
          </cell>
        </row>
        <row r="20669">
          <cell r="A20669" t="str">
            <v/>
          </cell>
        </row>
        <row r="20670">
          <cell r="A20670" t="str">
            <v/>
          </cell>
        </row>
        <row r="20671">
          <cell r="A20671" t="str">
            <v/>
          </cell>
        </row>
        <row r="20672">
          <cell r="A20672" t="str">
            <v/>
          </cell>
        </row>
        <row r="20673">
          <cell r="A20673" t="str">
            <v/>
          </cell>
        </row>
        <row r="20674">
          <cell r="A20674" t="str">
            <v/>
          </cell>
        </row>
        <row r="20675">
          <cell r="A20675" t="str">
            <v/>
          </cell>
        </row>
        <row r="20676">
          <cell r="A20676" t="str">
            <v/>
          </cell>
        </row>
        <row r="20677">
          <cell r="A20677" t="str">
            <v/>
          </cell>
        </row>
        <row r="20678">
          <cell r="A20678" t="str">
            <v/>
          </cell>
        </row>
        <row r="20679">
          <cell r="A20679" t="str">
            <v/>
          </cell>
        </row>
        <row r="20680">
          <cell r="A20680" t="str">
            <v/>
          </cell>
        </row>
        <row r="20681">
          <cell r="A20681" t="str">
            <v/>
          </cell>
        </row>
        <row r="20682">
          <cell r="A20682" t="str">
            <v/>
          </cell>
        </row>
        <row r="20683">
          <cell r="A20683" t="str">
            <v/>
          </cell>
        </row>
        <row r="20684">
          <cell r="A20684" t="str">
            <v/>
          </cell>
        </row>
        <row r="20685">
          <cell r="A20685" t="str">
            <v/>
          </cell>
        </row>
        <row r="20686">
          <cell r="A20686" t="str">
            <v/>
          </cell>
        </row>
        <row r="20687">
          <cell r="A20687" t="str">
            <v/>
          </cell>
        </row>
        <row r="20688">
          <cell r="A20688" t="str">
            <v/>
          </cell>
        </row>
        <row r="20689">
          <cell r="A20689" t="str">
            <v/>
          </cell>
        </row>
        <row r="20690">
          <cell r="A20690" t="str">
            <v/>
          </cell>
        </row>
        <row r="20691">
          <cell r="A20691" t="str">
            <v/>
          </cell>
        </row>
        <row r="20692">
          <cell r="A20692" t="str">
            <v/>
          </cell>
        </row>
        <row r="20693">
          <cell r="A20693" t="str">
            <v/>
          </cell>
        </row>
        <row r="20694">
          <cell r="A20694" t="str">
            <v/>
          </cell>
        </row>
        <row r="20695">
          <cell r="A20695" t="str">
            <v/>
          </cell>
        </row>
        <row r="20696">
          <cell r="A20696" t="str">
            <v/>
          </cell>
        </row>
        <row r="20697">
          <cell r="A20697" t="str">
            <v/>
          </cell>
        </row>
        <row r="20698">
          <cell r="A20698" t="str">
            <v/>
          </cell>
        </row>
        <row r="20699">
          <cell r="A20699" t="str">
            <v/>
          </cell>
        </row>
        <row r="20700">
          <cell r="A20700" t="str">
            <v/>
          </cell>
        </row>
        <row r="20701">
          <cell r="A20701" t="str">
            <v/>
          </cell>
        </row>
        <row r="20702">
          <cell r="A20702" t="str">
            <v/>
          </cell>
        </row>
        <row r="20703">
          <cell r="A20703" t="str">
            <v/>
          </cell>
        </row>
        <row r="20704">
          <cell r="A20704" t="str">
            <v/>
          </cell>
        </row>
        <row r="20705">
          <cell r="A20705" t="str">
            <v/>
          </cell>
        </row>
        <row r="20706">
          <cell r="A20706" t="str">
            <v/>
          </cell>
        </row>
        <row r="20707">
          <cell r="A20707" t="str">
            <v/>
          </cell>
        </row>
        <row r="20708">
          <cell r="A20708" t="str">
            <v/>
          </cell>
        </row>
        <row r="20709">
          <cell r="A20709" t="str">
            <v/>
          </cell>
        </row>
        <row r="20710">
          <cell r="A20710" t="str">
            <v/>
          </cell>
        </row>
        <row r="20711">
          <cell r="A20711" t="str">
            <v/>
          </cell>
        </row>
        <row r="20712">
          <cell r="A20712" t="str">
            <v/>
          </cell>
        </row>
        <row r="20713">
          <cell r="A20713" t="str">
            <v/>
          </cell>
        </row>
        <row r="20714">
          <cell r="A20714" t="str">
            <v/>
          </cell>
        </row>
        <row r="20715">
          <cell r="A20715" t="str">
            <v/>
          </cell>
        </row>
        <row r="20716">
          <cell r="A20716" t="str">
            <v/>
          </cell>
        </row>
        <row r="20717">
          <cell r="A20717" t="str">
            <v/>
          </cell>
        </row>
        <row r="20718">
          <cell r="A20718" t="str">
            <v/>
          </cell>
        </row>
        <row r="20719">
          <cell r="A20719" t="str">
            <v/>
          </cell>
        </row>
        <row r="20720">
          <cell r="A20720" t="str">
            <v/>
          </cell>
        </row>
        <row r="20721">
          <cell r="A20721" t="str">
            <v/>
          </cell>
        </row>
        <row r="20722">
          <cell r="A20722" t="str">
            <v/>
          </cell>
        </row>
        <row r="20723">
          <cell r="A20723" t="str">
            <v/>
          </cell>
        </row>
        <row r="20724">
          <cell r="A20724" t="str">
            <v/>
          </cell>
        </row>
        <row r="20725">
          <cell r="A20725" t="str">
            <v/>
          </cell>
        </row>
        <row r="20726">
          <cell r="A20726" t="str">
            <v/>
          </cell>
        </row>
        <row r="20727">
          <cell r="A20727" t="str">
            <v/>
          </cell>
        </row>
        <row r="20728">
          <cell r="A20728" t="str">
            <v/>
          </cell>
        </row>
        <row r="20729">
          <cell r="A20729" t="str">
            <v/>
          </cell>
        </row>
        <row r="20730">
          <cell r="A20730" t="str">
            <v/>
          </cell>
        </row>
        <row r="20731">
          <cell r="A20731" t="str">
            <v/>
          </cell>
        </row>
        <row r="20732">
          <cell r="A20732" t="str">
            <v/>
          </cell>
        </row>
        <row r="20733">
          <cell r="A20733" t="str">
            <v/>
          </cell>
        </row>
        <row r="20734">
          <cell r="A20734" t="str">
            <v/>
          </cell>
        </row>
        <row r="20735">
          <cell r="A20735" t="str">
            <v/>
          </cell>
        </row>
        <row r="20736">
          <cell r="A20736" t="str">
            <v/>
          </cell>
        </row>
        <row r="20737">
          <cell r="A20737" t="str">
            <v/>
          </cell>
        </row>
        <row r="20738">
          <cell r="A20738" t="str">
            <v/>
          </cell>
        </row>
        <row r="20739">
          <cell r="A20739" t="str">
            <v/>
          </cell>
        </row>
        <row r="20740">
          <cell r="A20740" t="str">
            <v/>
          </cell>
        </row>
        <row r="20741">
          <cell r="A20741" t="str">
            <v/>
          </cell>
        </row>
        <row r="20742">
          <cell r="A20742" t="str">
            <v/>
          </cell>
        </row>
        <row r="20743">
          <cell r="A20743" t="str">
            <v/>
          </cell>
        </row>
        <row r="20744">
          <cell r="A20744" t="str">
            <v/>
          </cell>
        </row>
        <row r="20745">
          <cell r="A20745" t="str">
            <v/>
          </cell>
        </row>
        <row r="20746">
          <cell r="A20746" t="str">
            <v/>
          </cell>
        </row>
        <row r="20747">
          <cell r="A20747" t="str">
            <v/>
          </cell>
        </row>
        <row r="20748">
          <cell r="A20748" t="str">
            <v/>
          </cell>
        </row>
        <row r="20749">
          <cell r="A20749" t="str">
            <v/>
          </cell>
        </row>
        <row r="20750">
          <cell r="A20750" t="str">
            <v/>
          </cell>
        </row>
        <row r="20751">
          <cell r="A20751" t="str">
            <v/>
          </cell>
        </row>
        <row r="20752">
          <cell r="A20752" t="str">
            <v/>
          </cell>
        </row>
        <row r="20753">
          <cell r="A20753" t="str">
            <v/>
          </cell>
        </row>
        <row r="20754">
          <cell r="A20754" t="str">
            <v/>
          </cell>
        </row>
        <row r="20755">
          <cell r="A20755" t="str">
            <v/>
          </cell>
        </row>
        <row r="20756">
          <cell r="A20756" t="str">
            <v/>
          </cell>
        </row>
        <row r="20757">
          <cell r="A20757" t="str">
            <v/>
          </cell>
        </row>
        <row r="20758">
          <cell r="A20758" t="str">
            <v/>
          </cell>
        </row>
        <row r="20759">
          <cell r="A20759" t="str">
            <v/>
          </cell>
        </row>
        <row r="20760">
          <cell r="A20760" t="str">
            <v/>
          </cell>
        </row>
        <row r="20761">
          <cell r="A20761" t="str">
            <v/>
          </cell>
        </row>
        <row r="20762">
          <cell r="A20762" t="str">
            <v/>
          </cell>
        </row>
        <row r="20763">
          <cell r="A20763" t="str">
            <v/>
          </cell>
        </row>
        <row r="20764">
          <cell r="A20764" t="str">
            <v/>
          </cell>
        </row>
        <row r="20765">
          <cell r="A20765" t="str">
            <v/>
          </cell>
        </row>
        <row r="20766">
          <cell r="A20766" t="str">
            <v/>
          </cell>
        </row>
        <row r="20767">
          <cell r="A20767" t="str">
            <v/>
          </cell>
        </row>
        <row r="20768">
          <cell r="A20768" t="str">
            <v/>
          </cell>
        </row>
        <row r="20769">
          <cell r="A20769" t="str">
            <v/>
          </cell>
        </row>
        <row r="20770">
          <cell r="A20770" t="str">
            <v/>
          </cell>
        </row>
        <row r="20771">
          <cell r="A20771" t="str">
            <v/>
          </cell>
        </row>
        <row r="20772">
          <cell r="A20772" t="str">
            <v/>
          </cell>
        </row>
        <row r="20773">
          <cell r="A20773" t="str">
            <v/>
          </cell>
        </row>
        <row r="20774">
          <cell r="A20774" t="str">
            <v/>
          </cell>
        </row>
        <row r="20775">
          <cell r="A20775" t="str">
            <v/>
          </cell>
        </row>
        <row r="20776">
          <cell r="A20776" t="str">
            <v/>
          </cell>
        </row>
        <row r="20777">
          <cell r="A20777" t="str">
            <v/>
          </cell>
        </row>
        <row r="20778">
          <cell r="A20778" t="str">
            <v/>
          </cell>
        </row>
        <row r="20779">
          <cell r="A20779" t="str">
            <v/>
          </cell>
        </row>
        <row r="20780">
          <cell r="A20780" t="str">
            <v/>
          </cell>
        </row>
        <row r="20781">
          <cell r="A20781" t="str">
            <v/>
          </cell>
        </row>
        <row r="20782">
          <cell r="A20782" t="str">
            <v/>
          </cell>
        </row>
        <row r="20783">
          <cell r="A20783" t="str">
            <v/>
          </cell>
        </row>
        <row r="20784">
          <cell r="A20784" t="str">
            <v/>
          </cell>
        </row>
        <row r="20785">
          <cell r="A20785" t="str">
            <v/>
          </cell>
        </row>
        <row r="20786">
          <cell r="A20786" t="str">
            <v/>
          </cell>
        </row>
        <row r="20787">
          <cell r="A20787" t="str">
            <v/>
          </cell>
        </row>
        <row r="20788">
          <cell r="A20788" t="str">
            <v/>
          </cell>
        </row>
        <row r="20789">
          <cell r="A20789" t="str">
            <v/>
          </cell>
        </row>
        <row r="20790">
          <cell r="A20790" t="str">
            <v/>
          </cell>
        </row>
        <row r="20791">
          <cell r="A20791" t="str">
            <v/>
          </cell>
        </row>
        <row r="20792">
          <cell r="A20792" t="str">
            <v/>
          </cell>
        </row>
        <row r="20793">
          <cell r="A20793" t="str">
            <v/>
          </cell>
        </row>
        <row r="20794">
          <cell r="A20794" t="str">
            <v/>
          </cell>
        </row>
        <row r="20795">
          <cell r="A20795" t="str">
            <v/>
          </cell>
        </row>
        <row r="20796">
          <cell r="A20796" t="str">
            <v/>
          </cell>
        </row>
        <row r="20797">
          <cell r="A20797" t="str">
            <v/>
          </cell>
        </row>
        <row r="20798">
          <cell r="A20798" t="str">
            <v/>
          </cell>
        </row>
        <row r="20799">
          <cell r="A20799" t="str">
            <v/>
          </cell>
        </row>
        <row r="20800">
          <cell r="A20800" t="str">
            <v/>
          </cell>
        </row>
        <row r="20801">
          <cell r="A20801" t="str">
            <v/>
          </cell>
        </row>
        <row r="20802">
          <cell r="A20802" t="str">
            <v/>
          </cell>
        </row>
        <row r="20803">
          <cell r="A20803" t="str">
            <v/>
          </cell>
        </row>
        <row r="20804">
          <cell r="A20804" t="str">
            <v/>
          </cell>
        </row>
        <row r="20805">
          <cell r="A20805" t="str">
            <v/>
          </cell>
        </row>
        <row r="20806">
          <cell r="A20806" t="str">
            <v/>
          </cell>
        </row>
        <row r="20807">
          <cell r="A20807" t="str">
            <v/>
          </cell>
        </row>
        <row r="20808">
          <cell r="A20808" t="str">
            <v/>
          </cell>
        </row>
        <row r="20809">
          <cell r="A20809" t="str">
            <v/>
          </cell>
        </row>
        <row r="20810">
          <cell r="A20810" t="str">
            <v/>
          </cell>
        </row>
        <row r="20811">
          <cell r="A20811" t="str">
            <v/>
          </cell>
        </row>
        <row r="20812">
          <cell r="A20812" t="str">
            <v/>
          </cell>
        </row>
        <row r="20813">
          <cell r="A20813" t="str">
            <v/>
          </cell>
        </row>
        <row r="20814">
          <cell r="A20814" t="str">
            <v/>
          </cell>
        </row>
        <row r="20815">
          <cell r="A20815" t="str">
            <v/>
          </cell>
        </row>
        <row r="20816">
          <cell r="A20816" t="str">
            <v/>
          </cell>
        </row>
        <row r="20817">
          <cell r="A20817" t="str">
            <v/>
          </cell>
        </row>
        <row r="20818">
          <cell r="A20818" t="str">
            <v/>
          </cell>
        </row>
        <row r="20819">
          <cell r="A20819" t="str">
            <v/>
          </cell>
        </row>
        <row r="20820">
          <cell r="A20820" t="str">
            <v/>
          </cell>
        </row>
        <row r="20821">
          <cell r="A20821" t="str">
            <v/>
          </cell>
        </row>
        <row r="20822">
          <cell r="A20822" t="str">
            <v/>
          </cell>
        </row>
        <row r="20823">
          <cell r="A20823" t="str">
            <v/>
          </cell>
        </row>
        <row r="20824">
          <cell r="A20824" t="str">
            <v/>
          </cell>
        </row>
        <row r="20825">
          <cell r="A20825" t="str">
            <v/>
          </cell>
        </row>
        <row r="20826">
          <cell r="A20826" t="str">
            <v/>
          </cell>
        </row>
        <row r="20827">
          <cell r="A20827" t="str">
            <v/>
          </cell>
        </row>
        <row r="20828">
          <cell r="A20828" t="str">
            <v/>
          </cell>
        </row>
        <row r="20829">
          <cell r="A20829" t="str">
            <v/>
          </cell>
        </row>
        <row r="20830">
          <cell r="A20830" t="str">
            <v/>
          </cell>
        </row>
        <row r="20831">
          <cell r="A20831" t="str">
            <v/>
          </cell>
        </row>
        <row r="20832">
          <cell r="A20832" t="str">
            <v/>
          </cell>
        </row>
        <row r="20833">
          <cell r="A20833" t="str">
            <v/>
          </cell>
        </row>
        <row r="20834">
          <cell r="A20834" t="str">
            <v/>
          </cell>
        </row>
        <row r="20835">
          <cell r="A20835" t="str">
            <v/>
          </cell>
        </row>
        <row r="20836">
          <cell r="A20836" t="str">
            <v/>
          </cell>
        </row>
        <row r="20837">
          <cell r="A20837" t="str">
            <v/>
          </cell>
        </row>
        <row r="20838">
          <cell r="A20838" t="str">
            <v/>
          </cell>
        </row>
        <row r="20839">
          <cell r="A20839" t="str">
            <v/>
          </cell>
        </row>
        <row r="20840">
          <cell r="A20840" t="str">
            <v/>
          </cell>
        </row>
        <row r="20841">
          <cell r="A20841" t="str">
            <v/>
          </cell>
        </row>
        <row r="20842">
          <cell r="A20842" t="str">
            <v/>
          </cell>
        </row>
        <row r="20843">
          <cell r="A20843" t="str">
            <v/>
          </cell>
        </row>
        <row r="20844">
          <cell r="A20844" t="str">
            <v/>
          </cell>
        </row>
        <row r="20845">
          <cell r="A20845" t="str">
            <v/>
          </cell>
        </row>
        <row r="20846">
          <cell r="A20846" t="str">
            <v/>
          </cell>
        </row>
        <row r="20847">
          <cell r="A20847" t="str">
            <v/>
          </cell>
        </row>
        <row r="20848">
          <cell r="A20848" t="str">
            <v/>
          </cell>
        </row>
        <row r="20849">
          <cell r="A20849" t="str">
            <v/>
          </cell>
        </row>
        <row r="20850">
          <cell r="A20850" t="str">
            <v/>
          </cell>
        </row>
        <row r="20851">
          <cell r="A20851" t="str">
            <v/>
          </cell>
        </row>
        <row r="20852">
          <cell r="A20852" t="str">
            <v/>
          </cell>
        </row>
        <row r="20853">
          <cell r="A20853" t="str">
            <v/>
          </cell>
        </row>
        <row r="20854">
          <cell r="A20854" t="str">
            <v/>
          </cell>
        </row>
        <row r="20855">
          <cell r="A20855" t="str">
            <v/>
          </cell>
        </row>
        <row r="20856">
          <cell r="A20856" t="str">
            <v/>
          </cell>
        </row>
        <row r="20857">
          <cell r="A20857" t="str">
            <v/>
          </cell>
        </row>
        <row r="20858">
          <cell r="A20858" t="str">
            <v/>
          </cell>
        </row>
        <row r="20859">
          <cell r="A20859" t="str">
            <v/>
          </cell>
        </row>
        <row r="20860">
          <cell r="A20860" t="str">
            <v/>
          </cell>
        </row>
        <row r="20861">
          <cell r="A20861" t="str">
            <v/>
          </cell>
        </row>
        <row r="20862">
          <cell r="A20862" t="str">
            <v/>
          </cell>
        </row>
        <row r="20863">
          <cell r="A20863" t="str">
            <v/>
          </cell>
        </row>
        <row r="20864">
          <cell r="A20864" t="str">
            <v/>
          </cell>
        </row>
        <row r="20865">
          <cell r="A20865" t="str">
            <v/>
          </cell>
        </row>
        <row r="20866">
          <cell r="A20866" t="str">
            <v/>
          </cell>
        </row>
        <row r="20867">
          <cell r="A20867" t="str">
            <v/>
          </cell>
        </row>
        <row r="20868">
          <cell r="A20868" t="str">
            <v/>
          </cell>
        </row>
        <row r="20869">
          <cell r="A20869" t="str">
            <v/>
          </cell>
        </row>
        <row r="20870">
          <cell r="A20870" t="str">
            <v/>
          </cell>
        </row>
        <row r="20871">
          <cell r="A20871" t="str">
            <v/>
          </cell>
        </row>
        <row r="20872">
          <cell r="A20872" t="str">
            <v/>
          </cell>
        </row>
        <row r="20873">
          <cell r="A20873" t="str">
            <v/>
          </cell>
        </row>
        <row r="20874">
          <cell r="A20874" t="str">
            <v/>
          </cell>
        </row>
        <row r="20875">
          <cell r="A20875" t="str">
            <v/>
          </cell>
        </row>
        <row r="20876">
          <cell r="A20876" t="str">
            <v/>
          </cell>
        </row>
        <row r="20877">
          <cell r="A20877" t="str">
            <v/>
          </cell>
        </row>
        <row r="20878">
          <cell r="A20878" t="str">
            <v/>
          </cell>
        </row>
        <row r="20879">
          <cell r="A20879" t="str">
            <v/>
          </cell>
        </row>
        <row r="20880">
          <cell r="A20880" t="str">
            <v/>
          </cell>
        </row>
        <row r="20881">
          <cell r="A20881" t="str">
            <v/>
          </cell>
        </row>
        <row r="20882">
          <cell r="A20882" t="str">
            <v/>
          </cell>
        </row>
        <row r="20883">
          <cell r="A20883" t="str">
            <v/>
          </cell>
        </row>
        <row r="20884">
          <cell r="A20884" t="str">
            <v/>
          </cell>
        </row>
        <row r="20885">
          <cell r="A20885" t="str">
            <v/>
          </cell>
        </row>
        <row r="20886">
          <cell r="A20886" t="str">
            <v/>
          </cell>
        </row>
        <row r="20887">
          <cell r="A20887" t="str">
            <v/>
          </cell>
        </row>
        <row r="20888">
          <cell r="A20888" t="str">
            <v/>
          </cell>
        </row>
        <row r="20889">
          <cell r="A20889" t="str">
            <v/>
          </cell>
        </row>
        <row r="20890">
          <cell r="A20890" t="str">
            <v/>
          </cell>
        </row>
        <row r="20891">
          <cell r="A20891" t="str">
            <v/>
          </cell>
        </row>
        <row r="20892">
          <cell r="A20892" t="str">
            <v/>
          </cell>
        </row>
        <row r="20893">
          <cell r="A20893" t="str">
            <v/>
          </cell>
        </row>
        <row r="20894">
          <cell r="A20894" t="str">
            <v/>
          </cell>
        </row>
        <row r="20895">
          <cell r="A20895" t="str">
            <v/>
          </cell>
        </row>
        <row r="20896">
          <cell r="A20896" t="str">
            <v/>
          </cell>
        </row>
        <row r="20897">
          <cell r="A20897" t="str">
            <v/>
          </cell>
        </row>
        <row r="20898">
          <cell r="A20898" t="str">
            <v/>
          </cell>
        </row>
        <row r="20899">
          <cell r="A20899" t="str">
            <v/>
          </cell>
        </row>
        <row r="20900">
          <cell r="A20900" t="str">
            <v/>
          </cell>
        </row>
        <row r="20901">
          <cell r="A20901" t="str">
            <v/>
          </cell>
        </row>
        <row r="20902">
          <cell r="A20902" t="str">
            <v/>
          </cell>
        </row>
        <row r="20903">
          <cell r="A20903" t="str">
            <v/>
          </cell>
        </row>
        <row r="20904">
          <cell r="A20904" t="str">
            <v/>
          </cell>
        </row>
        <row r="20905">
          <cell r="A20905" t="str">
            <v/>
          </cell>
        </row>
        <row r="20906">
          <cell r="A20906" t="str">
            <v/>
          </cell>
        </row>
        <row r="20907">
          <cell r="A20907" t="str">
            <v/>
          </cell>
        </row>
        <row r="20908">
          <cell r="A20908" t="str">
            <v/>
          </cell>
        </row>
        <row r="20909">
          <cell r="A20909" t="str">
            <v/>
          </cell>
        </row>
        <row r="20910">
          <cell r="A20910" t="str">
            <v/>
          </cell>
        </row>
        <row r="20911">
          <cell r="A20911" t="str">
            <v/>
          </cell>
        </row>
        <row r="20912">
          <cell r="A20912" t="str">
            <v/>
          </cell>
        </row>
        <row r="20913">
          <cell r="A20913" t="str">
            <v/>
          </cell>
        </row>
        <row r="20914">
          <cell r="A20914" t="str">
            <v/>
          </cell>
        </row>
        <row r="20915">
          <cell r="A20915" t="str">
            <v/>
          </cell>
        </row>
        <row r="20916">
          <cell r="A20916" t="str">
            <v/>
          </cell>
        </row>
        <row r="20917">
          <cell r="A20917" t="str">
            <v/>
          </cell>
        </row>
        <row r="20918">
          <cell r="A20918" t="str">
            <v/>
          </cell>
        </row>
        <row r="20919">
          <cell r="A20919" t="str">
            <v/>
          </cell>
        </row>
        <row r="20920">
          <cell r="A20920" t="str">
            <v/>
          </cell>
        </row>
        <row r="20921">
          <cell r="A20921" t="str">
            <v/>
          </cell>
        </row>
        <row r="20922">
          <cell r="A20922" t="str">
            <v/>
          </cell>
        </row>
        <row r="20923">
          <cell r="A20923" t="str">
            <v/>
          </cell>
        </row>
        <row r="20924">
          <cell r="A20924" t="str">
            <v/>
          </cell>
        </row>
        <row r="20925">
          <cell r="A20925" t="str">
            <v/>
          </cell>
        </row>
        <row r="20926">
          <cell r="A20926" t="str">
            <v/>
          </cell>
        </row>
        <row r="20927">
          <cell r="A20927" t="str">
            <v/>
          </cell>
        </row>
        <row r="20928">
          <cell r="A20928" t="str">
            <v/>
          </cell>
        </row>
        <row r="20929">
          <cell r="A20929" t="str">
            <v/>
          </cell>
        </row>
        <row r="20930">
          <cell r="A20930" t="str">
            <v/>
          </cell>
        </row>
        <row r="20931">
          <cell r="A20931" t="str">
            <v/>
          </cell>
        </row>
        <row r="20932">
          <cell r="A20932" t="str">
            <v/>
          </cell>
        </row>
        <row r="20933">
          <cell r="A20933" t="str">
            <v/>
          </cell>
        </row>
        <row r="20934">
          <cell r="A20934" t="str">
            <v/>
          </cell>
        </row>
        <row r="20935">
          <cell r="A20935" t="str">
            <v/>
          </cell>
        </row>
        <row r="20936">
          <cell r="A20936" t="str">
            <v/>
          </cell>
        </row>
        <row r="20937">
          <cell r="A20937" t="str">
            <v/>
          </cell>
        </row>
        <row r="20938">
          <cell r="A20938" t="str">
            <v/>
          </cell>
        </row>
        <row r="20939">
          <cell r="A20939" t="str">
            <v/>
          </cell>
        </row>
        <row r="20940">
          <cell r="A20940" t="str">
            <v/>
          </cell>
        </row>
        <row r="20941">
          <cell r="A20941" t="str">
            <v/>
          </cell>
        </row>
        <row r="20942">
          <cell r="A20942" t="str">
            <v/>
          </cell>
        </row>
        <row r="20943">
          <cell r="A20943" t="str">
            <v/>
          </cell>
        </row>
        <row r="20944">
          <cell r="A20944" t="str">
            <v/>
          </cell>
        </row>
        <row r="20945">
          <cell r="A20945" t="str">
            <v/>
          </cell>
        </row>
        <row r="20946">
          <cell r="A20946" t="str">
            <v/>
          </cell>
        </row>
        <row r="20947">
          <cell r="A20947" t="str">
            <v/>
          </cell>
        </row>
        <row r="20948">
          <cell r="A20948" t="str">
            <v/>
          </cell>
        </row>
        <row r="20949">
          <cell r="A20949" t="str">
            <v/>
          </cell>
        </row>
        <row r="20950">
          <cell r="A20950" t="str">
            <v/>
          </cell>
        </row>
        <row r="20951">
          <cell r="A20951" t="str">
            <v/>
          </cell>
        </row>
        <row r="20952">
          <cell r="A20952" t="str">
            <v/>
          </cell>
        </row>
        <row r="20953">
          <cell r="A20953" t="str">
            <v/>
          </cell>
        </row>
        <row r="20954">
          <cell r="A20954" t="str">
            <v/>
          </cell>
        </row>
        <row r="20955">
          <cell r="A20955" t="str">
            <v/>
          </cell>
        </row>
        <row r="20956">
          <cell r="A20956" t="str">
            <v/>
          </cell>
        </row>
        <row r="20957">
          <cell r="A20957" t="str">
            <v/>
          </cell>
        </row>
        <row r="20958">
          <cell r="A20958" t="str">
            <v/>
          </cell>
        </row>
        <row r="20959">
          <cell r="A20959" t="str">
            <v/>
          </cell>
        </row>
        <row r="20960">
          <cell r="A20960" t="str">
            <v/>
          </cell>
        </row>
        <row r="20961">
          <cell r="A20961" t="str">
            <v/>
          </cell>
        </row>
        <row r="20962">
          <cell r="A20962" t="str">
            <v/>
          </cell>
        </row>
        <row r="20963">
          <cell r="A20963" t="str">
            <v/>
          </cell>
        </row>
        <row r="20964">
          <cell r="A20964" t="str">
            <v/>
          </cell>
        </row>
        <row r="20965">
          <cell r="A20965" t="str">
            <v/>
          </cell>
        </row>
        <row r="20966">
          <cell r="A20966" t="str">
            <v/>
          </cell>
        </row>
        <row r="20967">
          <cell r="A20967" t="str">
            <v/>
          </cell>
        </row>
        <row r="20968">
          <cell r="A20968" t="str">
            <v/>
          </cell>
        </row>
        <row r="20969">
          <cell r="A20969" t="str">
            <v/>
          </cell>
        </row>
        <row r="20970">
          <cell r="A20970" t="str">
            <v/>
          </cell>
        </row>
        <row r="20971">
          <cell r="A20971" t="str">
            <v/>
          </cell>
        </row>
        <row r="20972">
          <cell r="A20972" t="str">
            <v/>
          </cell>
        </row>
        <row r="20973">
          <cell r="A20973" t="str">
            <v/>
          </cell>
        </row>
        <row r="20974">
          <cell r="A20974" t="str">
            <v/>
          </cell>
        </row>
        <row r="20975">
          <cell r="A20975" t="str">
            <v/>
          </cell>
        </row>
        <row r="20976">
          <cell r="A20976" t="str">
            <v/>
          </cell>
        </row>
        <row r="20977">
          <cell r="A20977" t="str">
            <v/>
          </cell>
        </row>
        <row r="20978">
          <cell r="A20978" t="str">
            <v/>
          </cell>
        </row>
        <row r="20979">
          <cell r="A20979" t="str">
            <v/>
          </cell>
        </row>
        <row r="20980">
          <cell r="A20980" t="str">
            <v/>
          </cell>
        </row>
        <row r="20981">
          <cell r="A20981" t="str">
            <v/>
          </cell>
        </row>
        <row r="20982">
          <cell r="A20982" t="str">
            <v/>
          </cell>
        </row>
        <row r="20983">
          <cell r="A20983" t="str">
            <v/>
          </cell>
        </row>
        <row r="20984">
          <cell r="A20984" t="str">
            <v/>
          </cell>
        </row>
        <row r="20985">
          <cell r="A20985" t="str">
            <v/>
          </cell>
        </row>
        <row r="20986">
          <cell r="A20986" t="str">
            <v/>
          </cell>
        </row>
        <row r="20987">
          <cell r="A20987" t="str">
            <v/>
          </cell>
        </row>
        <row r="20988">
          <cell r="A20988" t="str">
            <v/>
          </cell>
        </row>
        <row r="20989">
          <cell r="A20989" t="str">
            <v/>
          </cell>
        </row>
        <row r="20990">
          <cell r="A20990" t="str">
            <v/>
          </cell>
        </row>
        <row r="20991">
          <cell r="A20991" t="str">
            <v/>
          </cell>
        </row>
        <row r="20992">
          <cell r="A20992" t="str">
            <v/>
          </cell>
        </row>
        <row r="20993">
          <cell r="A20993" t="str">
            <v/>
          </cell>
        </row>
        <row r="20994">
          <cell r="A20994" t="str">
            <v/>
          </cell>
        </row>
        <row r="20995">
          <cell r="A20995" t="str">
            <v/>
          </cell>
        </row>
        <row r="20996">
          <cell r="A20996" t="str">
            <v/>
          </cell>
        </row>
        <row r="20997">
          <cell r="A20997" t="str">
            <v/>
          </cell>
        </row>
        <row r="20998">
          <cell r="A20998" t="str">
            <v/>
          </cell>
        </row>
        <row r="20999">
          <cell r="A20999" t="str">
            <v/>
          </cell>
        </row>
        <row r="21000">
          <cell r="A21000" t="str">
            <v/>
          </cell>
        </row>
        <row r="21001">
          <cell r="A21001" t="str">
            <v/>
          </cell>
        </row>
        <row r="21002">
          <cell r="A21002" t="str">
            <v/>
          </cell>
        </row>
        <row r="21003">
          <cell r="A21003" t="str">
            <v/>
          </cell>
        </row>
        <row r="21004">
          <cell r="A21004" t="str">
            <v/>
          </cell>
        </row>
        <row r="21005">
          <cell r="A21005" t="str">
            <v/>
          </cell>
        </row>
        <row r="21006">
          <cell r="A21006" t="str">
            <v/>
          </cell>
        </row>
        <row r="21007">
          <cell r="A21007" t="str">
            <v/>
          </cell>
        </row>
        <row r="21008">
          <cell r="A21008" t="str">
            <v/>
          </cell>
        </row>
        <row r="21009">
          <cell r="A21009" t="str">
            <v/>
          </cell>
        </row>
        <row r="21010">
          <cell r="A21010" t="str">
            <v/>
          </cell>
        </row>
        <row r="21011">
          <cell r="A21011" t="str">
            <v/>
          </cell>
        </row>
        <row r="21012">
          <cell r="A21012" t="str">
            <v/>
          </cell>
        </row>
        <row r="21013">
          <cell r="A21013" t="str">
            <v/>
          </cell>
        </row>
        <row r="21014">
          <cell r="A21014" t="str">
            <v/>
          </cell>
        </row>
        <row r="21015">
          <cell r="A21015" t="str">
            <v/>
          </cell>
        </row>
        <row r="21016">
          <cell r="A21016" t="str">
            <v/>
          </cell>
        </row>
        <row r="21017">
          <cell r="A21017" t="str">
            <v/>
          </cell>
        </row>
        <row r="21018">
          <cell r="A21018" t="str">
            <v/>
          </cell>
        </row>
        <row r="21019">
          <cell r="A21019" t="str">
            <v/>
          </cell>
        </row>
        <row r="21020">
          <cell r="A21020" t="str">
            <v/>
          </cell>
        </row>
        <row r="21021">
          <cell r="A21021" t="str">
            <v/>
          </cell>
        </row>
        <row r="21022">
          <cell r="A21022" t="str">
            <v/>
          </cell>
        </row>
        <row r="21023">
          <cell r="A21023" t="str">
            <v/>
          </cell>
        </row>
        <row r="21024">
          <cell r="A21024" t="str">
            <v/>
          </cell>
        </row>
        <row r="21025">
          <cell r="A21025" t="str">
            <v/>
          </cell>
        </row>
        <row r="21026">
          <cell r="A21026" t="str">
            <v/>
          </cell>
        </row>
        <row r="21027">
          <cell r="A21027" t="str">
            <v/>
          </cell>
        </row>
        <row r="21028">
          <cell r="A21028" t="str">
            <v/>
          </cell>
        </row>
        <row r="21029">
          <cell r="A21029" t="str">
            <v/>
          </cell>
        </row>
        <row r="21030">
          <cell r="A21030" t="str">
            <v/>
          </cell>
        </row>
        <row r="21031">
          <cell r="A21031" t="str">
            <v/>
          </cell>
        </row>
        <row r="21032">
          <cell r="A21032" t="str">
            <v/>
          </cell>
        </row>
        <row r="21033">
          <cell r="A21033" t="str">
            <v/>
          </cell>
        </row>
        <row r="21034">
          <cell r="A21034" t="str">
            <v/>
          </cell>
        </row>
        <row r="21035">
          <cell r="A21035" t="str">
            <v/>
          </cell>
        </row>
        <row r="21036">
          <cell r="A21036" t="str">
            <v/>
          </cell>
        </row>
        <row r="21037">
          <cell r="A21037" t="str">
            <v/>
          </cell>
        </row>
        <row r="21038">
          <cell r="A21038" t="str">
            <v/>
          </cell>
        </row>
        <row r="21039">
          <cell r="A21039" t="str">
            <v/>
          </cell>
        </row>
        <row r="21040">
          <cell r="A21040" t="str">
            <v/>
          </cell>
        </row>
        <row r="21041">
          <cell r="A21041" t="str">
            <v/>
          </cell>
        </row>
        <row r="21042">
          <cell r="A21042" t="str">
            <v/>
          </cell>
        </row>
        <row r="21043">
          <cell r="A21043" t="str">
            <v/>
          </cell>
        </row>
        <row r="21044">
          <cell r="A21044" t="str">
            <v/>
          </cell>
        </row>
        <row r="21045">
          <cell r="A21045" t="str">
            <v/>
          </cell>
        </row>
        <row r="21046">
          <cell r="A21046" t="str">
            <v/>
          </cell>
        </row>
        <row r="21047">
          <cell r="A21047" t="str">
            <v/>
          </cell>
        </row>
        <row r="21048">
          <cell r="A21048" t="str">
            <v/>
          </cell>
        </row>
        <row r="21049">
          <cell r="A21049" t="str">
            <v/>
          </cell>
        </row>
        <row r="21050">
          <cell r="A21050" t="str">
            <v/>
          </cell>
        </row>
        <row r="21051">
          <cell r="A21051" t="str">
            <v/>
          </cell>
        </row>
        <row r="21052">
          <cell r="A21052" t="str">
            <v/>
          </cell>
        </row>
        <row r="21053">
          <cell r="A21053" t="str">
            <v/>
          </cell>
        </row>
        <row r="21054">
          <cell r="A21054" t="str">
            <v/>
          </cell>
        </row>
        <row r="21055">
          <cell r="A21055" t="str">
            <v/>
          </cell>
        </row>
        <row r="21056">
          <cell r="A21056" t="str">
            <v/>
          </cell>
        </row>
        <row r="21057">
          <cell r="A21057" t="str">
            <v/>
          </cell>
        </row>
        <row r="21058">
          <cell r="A21058" t="str">
            <v/>
          </cell>
        </row>
        <row r="21059">
          <cell r="A21059" t="str">
            <v/>
          </cell>
        </row>
        <row r="21060">
          <cell r="A21060" t="str">
            <v/>
          </cell>
        </row>
        <row r="21061">
          <cell r="A21061" t="str">
            <v/>
          </cell>
        </row>
        <row r="21062">
          <cell r="A21062" t="str">
            <v/>
          </cell>
        </row>
        <row r="21063">
          <cell r="A21063" t="str">
            <v/>
          </cell>
        </row>
        <row r="21064">
          <cell r="A21064" t="str">
            <v/>
          </cell>
        </row>
        <row r="21065">
          <cell r="A21065" t="str">
            <v/>
          </cell>
        </row>
        <row r="21066">
          <cell r="A21066" t="str">
            <v/>
          </cell>
        </row>
        <row r="21067">
          <cell r="A21067" t="str">
            <v/>
          </cell>
        </row>
        <row r="21068">
          <cell r="A21068" t="str">
            <v/>
          </cell>
        </row>
        <row r="21069">
          <cell r="A21069" t="str">
            <v/>
          </cell>
        </row>
        <row r="21070">
          <cell r="A21070" t="str">
            <v/>
          </cell>
        </row>
        <row r="21071">
          <cell r="A21071" t="str">
            <v/>
          </cell>
        </row>
        <row r="21072">
          <cell r="A21072" t="str">
            <v/>
          </cell>
        </row>
        <row r="21073">
          <cell r="A21073" t="str">
            <v/>
          </cell>
        </row>
        <row r="21074">
          <cell r="A21074" t="str">
            <v/>
          </cell>
        </row>
        <row r="21075">
          <cell r="A21075" t="str">
            <v/>
          </cell>
        </row>
        <row r="21076">
          <cell r="A21076" t="str">
            <v/>
          </cell>
        </row>
        <row r="21077">
          <cell r="A21077" t="str">
            <v/>
          </cell>
        </row>
        <row r="21078">
          <cell r="A21078" t="str">
            <v/>
          </cell>
        </row>
        <row r="21079">
          <cell r="A21079" t="str">
            <v/>
          </cell>
        </row>
        <row r="21080">
          <cell r="A21080" t="str">
            <v/>
          </cell>
        </row>
        <row r="21081">
          <cell r="A21081" t="str">
            <v/>
          </cell>
        </row>
        <row r="21082">
          <cell r="A21082" t="str">
            <v/>
          </cell>
        </row>
        <row r="21083">
          <cell r="A21083" t="str">
            <v/>
          </cell>
        </row>
        <row r="21084">
          <cell r="A21084" t="str">
            <v/>
          </cell>
        </row>
        <row r="21085">
          <cell r="A21085" t="str">
            <v/>
          </cell>
        </row>
        <row r="21086">
          <cell r="A21086" t="str">
            <v/>
          </cell>
        </row>
        <row r="21087">
          <cell r="A21087" t="str">
            <v/>
          </cell>
        </row>
        <row r="21088">
          <cell r="A21088" t="str">
            <v/>
          </cell>
        </row>
        <row r="21089">
          <cell r="A21089" t="str">
            <v/>
          </cell>
        </row>
        <row r="21090">
          <cell r="A21090" t="str">
            <v/>
          </cell>
        </row>
        <row r="21091">
          <cell r="A21091" t="str">
            <v/>
          </cell>
        </row>
        <row r="21092">
          <cell r="A21092" t="str">
            <v/>
          </cell>
        </row>
        <row r="21093">
          <cell r="A21093" t="str">
            <v/>
          </cell>
        </row>
        <row r="21094">
          <cell r="A21094" t="str">
            <v/>
          </cell>
        </row>
        <row r="21095">
          <cell r="A21095" t="str">
            <v/>
          </cell>
        </row>
        <row r="21096">
          <cell r="A21096" t="str">
            <v/>
          </cell>
        </row>
        <row r="21097">
          <cell r="A21097" t="str">
            <v/>
          </cell>
        </row>
        <row r="21098">
          <cell r="A21098" t="str">
            <v/>
          </cell>
        </row>
        <row r="21099">
          <cell r="A21099" t="str">
            <v/>
          </cell>
        </row>
        <row r="21100">
          <cell r="A21100" t="str">
            <v/>
          </cell>
        </row>
        <row r="21101">
          <cell r="A21101" t="str">
            <v/>
          </cell>
        </row>
        <row r="21102">
          <cell r="A21102" t="str">
            <v/>
          </cell>
        </row>
        <row r="21103">
          <cell r="A21103" t="str">
            <v/>
          </cell>
        </row>
        <row r="21104">
          <cell r="A21104" t="str">
            <v/>
          </cell>
        </row>
        <row r="21105">
          <cell r="A21105" t="str">
            <v/>
          </cell>
        </row>
        <row r="21106">
          <cell r="A21106" t="str">
            <v/>
          </cell>
        </row>
        <row r="21107">
          <cell r="A21107" t="str">
            <v/>
          </cell>
        </row>
        <row r="21108">
          <cell r="A21108" t="str">
            <v/>
          </cell>
        </row>
        <row r="21109">
          <cell r="A21109" t="str">
            <v/>
          </cell>
        </row>
        <row r="21110">
          <cell r="A21110" t="str">
            <v/>
          </cell>
        </row>
        <row r="21111">
          <cell r="A21111" t="str">
            <v/>
          </cell>
        </row>
        <row r="21112">
          <cell r="A21112" t="str">
            <v/>
          </cell>
        </row>
        <row r="21113">
          <cell r="A21113" t="str">
            <v/>
          </cell>
        </row>
        <row r="21114">
          <cell r="A21114" t="str">
            <v/>
          </cell>
        </row>
        <row r="21115">
          <cell r="A21115" t="str">
            <v/>
          </cell>
        </row>
        <row r="21116">
          <cell r="A21116" t="str">
            <v/>
          </cell>
        </row>
        <row r="21117">
          <cell r="A21117" t="str">
            <v/>
          </cell>
        </row>
        <row r="21118">
          <cell r="A21118" t="str">
            <v/>
          </cell>
        </row>
        <row r="21119">
          <cell r="A21119" t="str">
            <v/>
          </cell>
        </row>
        <row r="21120">
          <cell r="A21120" t="str">
            <v/>
          </cell>
        </row>
        <row r="21121">
          <cell r="A21121" t="str">
            <v/>
          </cell>
        </row>
        <row r="21122">
          <cell r="A21122" t="str">
            <v/>
          </cell>
        </row>
        <row r="21123">
          <cell r="A21123" t="str">
            <v/>
          </cell>
        </row>
        <row r="21124">
          <cell r="A21124" t="str">
            <v/>
          </cell>
        </row>
        <row r="21125">
          <cell r="A21125" t="str">
            <v/>
          </cell>
        </row>
        <row r="21126">
          <cell r="A21126" t="str">
            <v/>
          </cell>
        </row>
        <row r="21127">
          <cell r="A21127" t="str">
            <v/>
          </cell>
        </row>
        <row r="21128">
          <cell r="A21128" t="str">
            <v/>
          </cell>
        </row>
        <row r="21129">
          <cell r="A21129" t="str">
            <v/>
          </cell>
        </row>
        <row r="21130">
          <cell r="A21130" t="str">
            <v/>
          </cell>
        </row>
        <row r="21131">
          <cell r="A21131" t="str">
            <v/>
          </cell>
        </row>
        <row r="21132">
          <cell r="A21132" t="str">
            <v/>
          </cell>
        </row>
        <row r="21133">
          <cell r="A21133" t="str">
            <v/>
          </cell>
        </row>
        <row r="21134">
          <cell r="A21134" t="str">
            <v/>
          </cell>
        </row>
        <row r="21135">
          <cell r="A21135" t="str">
            <v/>
          </cell>
        </row>
        <row r="21136">
          <cell r="A21136" t="str">
            <v/>
          </cell>
        </row>
        <row r="21137">
          <cell r="A21137" t="str">
            <v/>
          </cell>
        </row>
        <row r="21138">
          <cell r="A21138" t="str">
            <v/>
          </cell>
        </row>
        <row r="21139">
          <cell r="A21139" t="str">
            <v/>
          </cell>
        </row>
        <row r="21140">
          <cell r="A21140" t="str">
            <v/>
          </cell>
        </row>
        <row r="21141">
          <cell r="A21141" t="str">
            <v/>
          </cell>
        </row>
        <row r="21142">
          <cell r="A21142" t="str">
            <v/>
          </cell>
        </row>
        <row r="21143">
          <cell r="A21143" t="str">
            <v/>
          </cell>
        </row>
        <row r="21144">
          <cell r="A21144" t="str">
            <v/>
          </cell>
        </row>
        <row r="21145">
          <cell r="A21145" t="str">
            <v/>
          </cell>
        </row>
        <row r="21146">
          <cell r="A21146" t="str">
            <v/>
          </cell>
        </row>
        <row r="21147">
          <cell r="A21147" t="str">
            <v/>
          </cell>
        </row>
        <row r="21148">
          <cell r="A21148" t="str">
            <v/>
          </cell>
        </row>
        <row r="21149">
          <cell r="A21149" t="str">
            <v/>
          </cell>
        </row>
        <row r="21150">
          <cell r="A21150" t="str">
            <v/>
          </cell>
        </row>
        <row r="21151">
          <cell r="A21151" t="str">
            <v/>
          </cell>
        </row>
        <row r="21152">
          <cell r="A21152" t="str">
            <v/>
          </cell>
        </row>
        <row r="21153">
          <cell r="A21153" t="str">
            <v/>
          </cell>
        </row>
        <row r="21154">
          <cell r="A21154" t="str">
            <v/>
          </cell>
        </row>
        <row r="21155">
          <cell r="A21155" t="str">
            <v/>
          </cell>
        </row>
        <row r="21156">
          <cell r="A21156" t="str">
            <v/>
          </cell>
        </row>
        <row r="21157">
          <cell r="A21157" t="str">
            <v/>
          </cell>
        </row>
        <row r="21158">
          <cell r="A21158" t="str">
            <v/>
          </cell>
        </row>
        <row r="21159">
          <cell r="A21159" t="str">
            <v/>
          </cell>
        </row>
        <row r="21160">
          <cell r="A21160" t="str">
            <v/>
          </cell>
        </row>
        <row r="21161">
          <cell r="A21161" t="str">
            <v/>
          </cell>
        </row>
        <row r="21162">
          <cell r="A21162" t="str">
            <v/>
          </cell>
        </row>
        <row r="21163">
          <cell r="A21163" t="str">
            <v/>
          </cell>
        </row>
        <row r="21164">
          <cell r="A21164" t="str">
            <v/>
          </cell>
        </row>
        <row r="21165">
          <cell r="A21165" t="str">
            <v/>
          </cell>
        </row>
        <row r="21166">
          <cell r="A21166" t="str">
            <v/>
          </cell>
        </row>
        <row r="21167">
          <cell r="A21167" t="str">
            <v/>
          </cell>
        </row>
        <row r="21168">
          <cell r="A21168" t="str">
            <v/>
          </cell>
        </row>
        <row r="21169">
          <cell r="A21169" t="str">
            <v/>
          </cell>
        </row>
        <row r="21170">
          <cell r="A21170" t="str">
            <v/>
          </cell>
        </row>
        <row r="21171">
          <cell r="A21171" t="str">
            <v/>
          </cell>
        </row>
        <row r="21172">
          <cell r="A21172" t="str">
            <v/>
          </cell>
        </row>
        <row r="21173">
          <cell r="A21173" t="str">
            <v/>
          </cell>
        </row>
        <row r="21174">
          <cell r="A21174" t="str">
            <v/>
          </cell>
        </row>
        <row r="21175">
          <cell r="A21175" t="str">
            <v/>
          </cell>
        </row>
        <row r="21176">
          <cell r="A21176" t="str">
            <v/>
          </cell>
        </row>
        <row r="21177">
          <cell r="A21177" t="str">
            <v/>
          </cell>
        </row>
        <row r="21178">
          <cell r="A21178" t="str">
            <v/>
          </cell>
        </row>
        <row r="21179">
          <cell r="A21179" t="str">
            <v/>
          </cell>
        </row>
        <row r="21180">
          <cell r="A21180" t="str">
            <v/>
          </cell>
        </row>
        <row r="21181">
          <cell r="A21181" t="str">
            <v/>
          </cell>
        </row>
        <row r="21182">
          <cell r="A21182" t="str">
            <v/>
          </cell>
        </row>
        <row r="21183">
          <cell r="A21183" t="str">
            <v/>
          </cell>
        </row>
        <row r="21184">
          <cell r="A21184" t="str">
            <v/>
          </cell>
        </row>
        <row r="21185">
          <cell r="A21185" t="str">
            <v/>
          </cell>
        </row>
        <row r="21186">
          <cell r="A21186" t="str">
            <v/>
          </cell>
        </row>
        <row r="21187">
          <cell r="A21187" t="str">
            <v/>
          </cell>
        </row>
        <row r="21188">
          <cell r="A21188" t="str">
            <v/>
          </cell>
        </row>
        <row r="21189">
          <cell r="A21189" t="str">
            <v/>
          </cell>
        </row>
        <row r="21190">
          <cell r="A21190" t="str">
            <v/>
          </cell>
        </row>
        <row r="21191">
          <cell r="A21191" t="str">
            <v/>
          </cell>
        </row>
        <row r="21192">
          <cell r="A21192" t="str">
            <v/>
          </cell>
        </row>
        <row r="21193">
          <cell r="A21193" t="str">
            <v/>
          </cell>
        </row>
        <row r="21194">
          <cell r="A21194" t="str">
            <v/>
          </cell>
        </row>
        <row r="21195">
          <cell r="A21195" t="str">
            <v/>
          </cell>
        </row>
        <row r="21196">
          <cell r="A21196" t="str">
            <v/>
          </cell>
        </row>
        <row r="21197">
          <cell r="A21197" t="str">
            <v/>
          </cell>
        </row>
        <row r="21198">
          <cell r="A21198" t="str">
            <v/>
          </cell>
        </row>
        <row r="21199">
          <cell r="A21199" t="str">
            <v/>
          </cell>
        </row>
        <row r="21200">
          <cell r="A21200" t="str">
            <v/>
          </cell>
        </row>
        <row r="21201">
          <cell r="A21201" t="str">
            <v/>
          </cell>
        </row>
        <row r="21202">
          <cell r="A21202" t="str">
            <v/>
          </cell>
        </row>
        <row r="21203">
          <cell r="A21203" t="str">
            <v/>
          </cell>
        </row>
        <row r="21204">
          <cell r="A21204" t="str">
            <v/>
          </cell>
        </row>
        <row r="21205">
          <cell r="A21205" t="str">
            <v/>
          </cell>
        </row>
        <row r="21206">
          <cell r="A21206" t="str">
            <v/>
          </cell>
        </row>
        <row r="21207">
          <cell r="A21207" t="str">
            <v/>
          </cell>
        </row>
        <row r="21208">
          <cell r="A21208" t="str">
            <v/>
          </cell>
        </row>
        <row r="21209">
          <cell r="A21209" t="str">
            <v/>
          </cell>
        </row>
        <row r="21210">
          <cell r="A21210" t="str">
            <v/>
          </cell>
        </row>
        <row r="21211">
          <cell r="A21211" t="str">
            <v/>
          </cell>
        </row>
        <row r="21212">
          <cell r="A21212" t="str">
            <v/>
          </cell>
        </row>
        <row r="21213">
          <cell r="A21213" t="str">
            <v/>
          </cell>
        </row>
        <row r="21214">
          <cell r="A21214" t="str">
            <v/>
          </cell>
        </row>
        <row r="21215">
          <cell r="A21215" t="str">
            <v/>
          </cell>
        </row>
        <row r="21216">
          <cell r="A21216" t="str">
            <v/>
          </cell>
        </row>
        <row r="21217">
          <cell r="A21217" t="str">
            <v/>
          </cell>
        </row>
        <row r="21218">
          <cell r="A21218" t="str">
            <v/>
          </cell>
        </row>
        <row r="21219">
          <cell r="A21219" t="str">
            <v/>
          </cell>
        </row>
        <row r="21220">
          <cell r="A21220" t="str">
            <v/>
          </cell>
        </row>
        <row r="21221">
          <cell r="A21221" t="str">
            <v/>
          </cell>
        </row>
        <row r="21222">
          <cell r="A21222" t="str">
            <v/>
          </cell>
        </row>
        <row r="21223">
          <cell r="A21223" t="str">
            <v/>
          </cell>
        </row>
        <row r="21224">
          <cell r="A21224" t="str">
            <v/>
          </cell>
        </row>
        <row r="21225">
          <cell r="A21225" t="str">
            <v/>
          </cell>
        </row>
        <row r="21226">
          <cell r="A21226" t="str">
            <v/>
          </cell>
        </row>
        <row r="21227">
          <cell r="A21227" t="str">
            <v/>
          </cell>
        </row>
        <row r="21228">
          <cell r="A21228" t="str">
            <v/>
          </cell>
        </row>
        <row r="21229">
          <cell r="A21229" t="str">
            <v/>
          </cell>
        </row>
        <row r="21230">
          <cell r="A21230" t="str">
            <v/>
          </cell>
        </row>
        <row r="21231">
          <cell r="A21231" t="str">
            <v/>
          </cell>
        </row>
        <row r="21232">
          <cell r="A21232" t="str">
            <v/>
          </cell>
        </row>
        <row r="21233">
          <cell r="A21233" t="str">
            <v/>
          </cell>
        </row>
        <row r="21234">
          <cell r="A21234" t="str">
            <v/>
          </cell>
        </row>
        <row r="21235">
          <cell r="A21235" t="str">
            <v/>
          </cell>
        </row>
        <row r="21236">
          <cell r="A21236" t="str">
            <v/>
          </cell>
        </row>
        <row r="21237">
          <cell r="A21237" t="str">
            <v/>
          </cell>
        </row>
        <row r="21238">
          <cell r="A21238" t="str">
            <v/>
          </cell>
        </row>
        <row r="21239">
          <cell r="A21239" t="str">
            <v/>
          </cell>
        </row>
        <row r="21240">
          <cell r="A21240" t="str">
            <v/>
          </cell>
        </row>
        <row r="21241">
          <cell r="A21241" t="str">
            <v/>
          </cell>
        </row>
        <row r="21242">
          <cell r="A21242" t="str">
            <v/>
          </cell>
        </row>
        <row r="21243">
          <cell r="A21243" t="str">
            <v/>
          </cell>
        </row>
        <row r="21244">
          <cell r="A21244" t="str">
            <v/>
          </cell>
        </row>
        <row r="21245">
          <cell r="A21245" t="str">
            <v/>
          </cell>
        </row>
        <row r="21246">
          <cell r="A21246" t="str">
            <v/>
          </cell>
        </row>
        <row r="21247">
          <cell r="A21247" t="str">
            <v/>
          </cell>
        </row>
        <row r="21248">
          <cell r="A21248" t="str">
            <v/>
          </cell>
        </row>
        <row r="21249">
          <cell r="A21249" t="str">
            <v/>
          </cell>
        </row>
        <row r="21250">
          <cell r="A21250" t="str">
            <v/>
          </cell>
        </row>
        <row r="21251">
          <cell r="A21251" t="str">
            <v/>
          </cell>
        </row>
        <row r="21252">
          <cell r="A21252" t="str">
            <v/>
          </cell>
        </row>
        <row r="21253">
          <cell r="A21253" t="str">
            <v/>
          </cell>
        </row>
        <row r="21254">
          <cell r="A21254" t="str">
            <v/>
          </cell>
        </row>
        <row r="21255">
          <cell r="A21255" t="str">
            <v/>
          </cell>
        </row>
        <row r="21256">
          <cell r="A21256" t="str">
            <v/>
          </cell>
        </row>
        <row r="21257">
          <cell r="A21257" t="str">
            <v/>
          </cell>
        </row>
        <row r="21258">
          <cell r="A21258" t="str">
            <v/>
          </cell>
        </row>
        <row r="21259">
          <cell r="A21259" t="str">
            <v/>
          </cell>
        </row>
        <row r="21260">
          <cell r="A21260" t="str">
            <v/>
          </cell>
        </row>
        <row r="21261">
          <cell r="A21261" t="str">
            <v/>
          </cell>
        </row>
        <row r="21262">
          <cell r="A21262" t="str">
            <v/>
          </cell>
        </row>
        <row r="21263">
          <cell r="A21263" t="str">
            <v/>
          </cell>
        </row>
        <row r="21264">
          <cell r="A21264" t="str">
            <v/>
          </cell>
        </row>
        <row r="21265">
          <cell r="A21265" t="str">
            <v/>
          </cell>
        </row>
        <row r="21266">
          <cell r="A21266" t="str">
            <v/>
          </cell>
        </row>
        <row r="21267">
          <cell r="A21267" t="str">
            <v/>
          </cell>
        </row>
        <row r="21268">
          <cell r="A21268" t="str">
            <v/>
          </cell>
        </row>
        <row r="21269">
          <cell r="A21269" t="str">
            <v/>
          </cell>
        </row>
        <row r="21270">
          <cell r="A21270" t="str">
            <v/>
          </cell>
        </row>
        <row r="21271">
          <cell r="A21271" t="str">
            <v/>
          </cell>
        </row>
        <row r="21272">
          <cell r="A21272" t="str">
            <v/>
          </cell>
        </row>
        <row r="21273">
          <cell r="A21273" t="str">
            <v/>
          </cell>
        </row>
        <row r="21274">
          <cell r="A21274" t="str">
            <v/>
          </cell>
        </row>
        <row r="21275">
          <cell r="A21275" t="str">
            <v/>
          </cell>
        </row>
        <row r="21276">
          <cell r="A21276" t="str">
            <v/>
          </cell>
        </row>
        <row r="21277">
          <cell r="A21277" t="str">
            <v/>
          </cell>
        </row>
        <row r="21278">
          <cell r="A21278" t="str">
            <v/>
          </cell>
        </row>
        <row r="21279">
          <cell r="A21279" t="str">
            <v/>
          </cell>
        </row>
        <row r="21280">
          <cell r="A21280" t="str">
            <v/>
          </cell>
        </row>
        <row r="21281">
          <cell r="A21281" t="str">
            <v/>
          </cell>
        </row>
        <row r="21282">
          <cell r="A21282" t="str">
            <v/>
          </cell>
        </row>
        <row r="21283">
          <cell r="A21283" t="str">
            <v/>
          </cell>
        </row>
        <row r="21284">
          <cell r="A21284" t="str">
            <v/>
          </cell>
        </row>
        <row r="21285">
          <cell r="A21285" t="str">
            <v/>
          </cell>
        </row>
        <row r="21286">
          <cell r="A21286" t="str">
            <v/>
          </cell>
        </row>
        <row r="21287">
          <cell r="A21287" t="str">
            <v/>
          </cell>
        </row>
        <row r="21288">
          <cell r="A21288" t="str">
            <v/>
          </cell>
        </row>
        <row r="21289">
          <cell r="A21289" t="str">
            <v/>
          </cell>
        </row>
        <row r="21290">
          <cell r="A21290" t="str">
            <v/>
          </cell>
        </row>
        <row r="21291">
          <cell r="A21291" t="str">
            <v/>
          </cell>
        </row>
        <row r="21292">
          <cell r="A21292" t="str">
            <v/>
          </cell>
        </row>
        <row r="21293">
          <cell r="A21293" t="str">
            <v/>
          </cell>
        </row>
        <row r="21294">
          <cell r="A21294" t="str">
            <v/>
          </cell>
        </row>
        <row r="21295">
          <cell r="A21295" t="str">
            <v/>
          </cell>
        </row>
        <row r="21296">
          <cell r="A21296" t="str">
            <v/>
          </cell>
        </row>
        <row r="21297">
          <cell r="A21297" t="str">
            <v/>
          </cell>
        </row>
        <row r="21298">
          <cell r="A21298" t="str">
            <v/>
          </cell>
        </row>
        <row r="21299">
          <cell r="A21299" t="str">
            <v/>
          </cell>
        </row>
        <row r="21300">
          <cell r="A21300" t="str">
            <v/>
          </cell>
        </row>
        <row r="21301">
          <cell r="A21301" t="str">
            <v/>
          </cell>
        </row>
        <row r="21302">
          <cell r="A21302" t="str">
            <v/>
          </cell>
        </row>
        <row r="21303">
          <cell r="A21303" t="str">
            <v/>
          </cell>
        </row>
        <row r="21304">
          <cell r="A21304" t="str">
            <v/>
          </cell>
        </row>
        <row r="21305">
          <cell r="A21305" t="str">
            <v/>
          </cell>
        </row>
        <row r="21306">
          <cell r="A21306" t="str">
            <v/>
          </cell>
        </row>
        <row r="21307">
          <cell r="A21307" t="str">
            <v/>
          </cell>
        </row>
        <row r="21308">
          <cell r="A21308" t="str">
            <v/>
          </cell>
        </row>
        <row r="21309">
          <cell r="A21309" t="str">
            <v/>
          </cell>
        </row>
        <row r="21310">
          <cell r="A21310" t="str">
            <v/>
          </cell>
        </row>
        <row r="21311">
          <cell r="A21311" t="str">
            <v/>
          </cell>
        </row>
        <row r="21312">
          <cell r="A21312" t="str">
            <v/>
          </cell>
        </row>
        <row r="21313">
          <cell r="A21313" t="str">
            <v/>
          </cell>
        </row>
        <row r="21314">
          <cell r="A21314" t="str">
            <v/>
          </cell>
        </row>
        <row r="21315">
          <cell r="A21315" t="str">
            <v/>
          </cell>
        </row>
        <row r="21316">
          <cell r="A21316" t="str">
            <v/>
          </cell>
        </row>
        <row r="21317">
          <cell r="A21317" t="str">
            <v/>
          </cell>
        </row>
        <row r="21318">
          <cell r="A21318" t="str">
            <v/>
          </cell>
        </row>
        <row r="21319">
          <cell r="A21319" t="str">
            <v/>
          </cell>
        </row>
        <row r="21320">
          <cell r="A21320" t="str">
            <v/>
          </cell>
        </row>
        <row r="21321">
          <cell r="A21321" t="str">
            <v/>
          </cell>
        </row>
        <row r="21322">
          <cell r="A21322" t="str">
            <v/>
          </cell>
        </row>
        <row r="21323">
          <cell r="A21323" t="str">
            <v/>
          </cell>
        </row>
        <row r="21324">
          <cell r="A21324" t="str">
            <v/>
          </cell>
        </row>
        <row r="21325">
          <cell r="A21325" t="str">
            <v/>
          </cell>
        </row>
        <row r="21326">
          <cell r="A21326" t="str">
            <v/>
          </cell>
        </row>
        <row r="21327">
          <cell r="A21327" t="str">
            <v/>
          </cell>
        </row>
        <row r="21328">
          <cell r="A21328" t="str">
            <v/>
          </cell>
        </row>
        <row r="21329">
          <cell r="A21329" t="str">
            <v/>
          </cell>
        </row>
        <row r="21330">
          <cell r="A21330" t="str">
            <v/>
          </cell>
        </row>
        <row r="21331">
          <cell r="A21331" t="str">
            <v/>
          </cell>
        </row>
        <row r="21332">
          <cell r="A21332" t="str">
            <v/>
          </cell>
        </row>
        <row r="21333">
          <cell r="A21333" t="str">
            <v/>
          </cell>
        </row>
        <row r="21334">
          <cell r="A21334" t="str">
            <v/>
          </cell>
        </row>
        <row r="21335">
          <cell r="A21335" t="str">
            <v/>
          </cell>
        </row>
        <row r="21336">
          <cell r="A21336" t="str">
            <v/>
          </cell>
        </row>
        <row r="21337">
          <cell r="A21337" t="str">
            <v/>
          </cell>
        </row>
        <row r="21338">
          <cell r="A21338" t="str">
            <v/>
          </cell>
        </row>
        <row r="21339">
          <cell r="A21339" t="str">
            <v/>
          </cell>
        </row>
        <row r="21340">
          <cell r="A21340" t="str">
            <v/>
          </cell>
        </row>
        <row r="21341">
          <cell r="A21341" t="str">
            <v/>
          </cell>
        </row>
        <row r="21342">
          <cell r="A21342" t="str">
            <v/>
          </cell>
        </row>
        <row r="21343">
          <cell r="A21343" t="str">
            <v/>
          </cell>
        </row>
        <row r="21344">
          <cell r="A21344" t="str">
            <v/>
          </cell>
        </row>
        <row r="21345">
          <cell r="A21345" t="str">
            <v/>
          </cell>
        </row>
        <row r="21346">
          <cell r="A21346" t="str">
            <v/>
          </cell>
        </row>
        <row r="21347">
          <cell r="A21347" t="str">
            <v/>
          </cell>
        </row>
        <row r="21348">
          <cell r="A21348" t="str">
            <v/>
          </cell>
        </row>
        <row r="21349">
          <cell r="A21349" t="str">
            <v/>
          </cell>
        </row>
        <row r="21350">
          <cell r="A21350" t="str">
            <v/>
          </cell>
        </row>
        <row r="21351">
          <cell r="A21351" t="str">
            <v/>
          </cell>
        </row>
        <row r="21352">
          <cell r="A21352" t="str">
            <v/>
          </cell>
        </row>
        <row r="21353">
          <cell r="A21353" t="str">
            <v/>
          </cell>
        </row>
        <row r="21354">
          <cell r="A21354" t="str">
            <v/>
          </cell>
        </row>
        <row r="21355">
          <cell r="A21355" t="str">
            <v/>
          </cell>
        </row>
        <row r="21356">
          <cell r="A21356" t="str">
            <v/>
          </cell>
        </row>
        <row r="21357">
          <cell r="A21357" t="str">
            <v/>
          </cell>
        </row>
        <row r="21358">
          <cell r="A21358" t="str">
            <v/>
          </cell>
        </row>
        <row r="21359">
          <cell r="A21359" t="str">
            <v/>
          </cell>
        </row>
        <row r="21360">
          <cell r="A21360" t="str">
            <v/>
          </cell>
        </row>
        <row r="21361">
          <cell r="A21361" t="str">
            <v/>
          </cell>
        </row>
        <row r="21362">
          <cell r="A21362" t="str">
            <v/>
          </cell>
        </row>
        <row r="21363">
          <cell r="A21363" t="str">
            <v/>
          </cell>
        </row>
        <row r="21364">
          <cell r="A21364" t="str">
            <v/>
          </cell>
        </row>
        <row r="21365">
          <cell r="A21365" t="str">
            <v/>
          </cell>
        </row>
        <row r="21366">
          <cell r="A21366" t="str">
            <v/>
          </cell>
        </row>
        <row r="21367">
          <cell r="A21367" t="str">
            <v/>
          </cell>
        </row>
        <row r="21368">
          <cell r="A21368" t="str">
            <v/>
          </cell>
        </row>
        <row r="21369">
          <cell r="A21369" t="str">
            <v/>
          </cell>
        </row>
        <row r="21370">
          <cell r="A21370" t="str">
            <v/>
          </cell>
        </row>
        <row r="21371">
          <cell r="A21371" t="str">
            <v/>
          </cell>
        </row>
        <row r="21372">
          <cell r="A21372" t="str">
            <v/>
          </cell>
        </row>
        <row r="21373">
          <cell r="A21373" t="str">
            <v/>
          </cell>
        </row>
        <row r="21374">
          <cell r="A21374" t="str">
            <v/>
          </cell>
        </row>
        <row r="21375">
          <cell r="A21375" t="str">
            <v/>
          </cell>
        </row>
        <row r="21376">
          <cell r="A21376" t="str">
            <v/>
          </cell>
        </row>
        <row r="21377">
          <cell r="A21377" t="str">
            <v/>
          </cell>
        </row>
        <row r="21378">
          <cell r="A21378" t="str">
            <v/>
          </cell>
        </row>
        <row r="21379">
          <cell r="A21379" t="str">
            <v/>
          </cell>
        </row>
        <row r="21380">
          <cell r="A21380" t="str">
            <v/>
          </cell>
        </row>
        <row r="21381">
          <cell r="A21381" t="str">
            <v/>
          </cell>
        </row>
        <row r="21382">
          <cell r="A21382" t="str">
            <v/>
          </cell>
        </row>
        <row r="21383">
          <cell r="A21383" t="str">
            <v/>
          </cell>
        </row>
        <row r="21384">
          <cell r="A21384" t="str">
            <v/>
          </cell>
        </row>
        <row r="21385">
          <cell r="A21385" t="str">
            <v/>
          </cell>
        </row>
        <row r="21386">
          <cell r="A21386" t="str">
            <v/>
          </cell>
        </row>
        <row r="21387">
          <cell r="A21387" t="str">
            <v/>
          </cell>
        </row>
        <row r="21388">
          <cell r="A21388" t="str">
            <v/>
          </cell>
        </row>
        <row r="21389">
          <cell r="A21389" t="str">
            <v/>
          </cell>
        </row>
        <row r="21390">
          <cell r="A21390" t="str">
            <v/>
          </cell>
        </row>
        <row r="21391">
          <cell r="A21391" t="str">
            <v/>
          </cell>
        </row>
        <row r="21392">
          <cell r="A21392" t="str">
            <v/>
          </cell>
        </row>
        <row r="21393">
          <cell r="A21393" t="str">
            <v/>
          </cell>
        </row>
        <row r="21394">
          <cell r="A21394" t="str">
            <v/>
          </cell>
        </row>
        <row r="21395">
          <cell r="A21395" t="str">
            <v/>
          </cell>
        </row>
        <row r="21396">
          <cell r="A21396" t="str">
            <v/>
          </cell>
        </row>
        <row r="21397">
          <cell r="A21397" t="str">
            <v/>
          </cell>
        </row>
        <row r="21398">
          <cell r="A21398" t="str">
            <v/>
          </cell>
        </row>
        <row r="21399">
          <cell r="A21399" t="str">
            <v/>
          </cell>
        </row>
        <row r="21400">
          <cell r="A21400" t="str">
            <v/>
          </cell>
        </row>
        <row r="21401">
          <cell r="A21401" t="str">
            <v/>
          </cell>
        </row>
        <row r="21402">
          <cell r="A21402" t="str">
            <v/>
          </cell>
        </row>
        <row r="21403">
          <cell r="A21403" t="str">
            <v/>
          </cell>
        </row>
        <row r="21404">
          <cell r="A21404" t="str">
            <v/>
          </cell>
        </row>
        <row r="21405">
          <cell r="A21405" t="str">
            <v/>
          </cell>
        </row>
        <row r="21406">
          <cell r="A21406" t="str">
            <v/>
          </cell>
        </row>
        <row r="21407">
          <cell r="A21407" t="str">
            <v/>
          </cell>
        </row>
        <row r="21408">
          <cell r="A21408" t="str">
            <v/>
          </cell>
        </row>
        <row r="21409">
          <cell r="A21409" t="str">
            <v/>
          </cell>
        </row>
        <row r="21410">
          <cell r="A21410" t="str">
            <v/>
          </cell>
        </row>
        <row r="21411">
          <cell r="A21411" t="str">
            <v/>
          </cell>
        </row>
        <row r="21412">
          <cell r="A21412" t="str">
            <v/>
          </cell>
        </row>
        <row r="21413">
          <cell r="A21413" t="str">
            <v/>
          </cell>
        </row>
        <row r="21414">
          <cell r="A21414" t="str">
            <v/>
          </cell>
        </row>
        <row r="21415">
          <cell r="A21415" t="str">
            <v/>
          </cell>
        </row>
        <row r="21416">
          <cell r="A21416" t="str">
            <v/>
          </cell>
        </row>
        <row r="21417">
          <cell r="A21417" t="str">
            <v/>
          </cell>
        </row>
        <row r="21418">
          <cell r="A21418" t="str">
            <v/>
          </cell>
        </row>
        <row r="21419">
          <cell r="A21419" t="str">
            <v/>
          </cell>
        </row>
        <row r="21420">
          <cell r="A21420" t="str">
            <v/>
          </cell>
        </row>
        <row r="21421">
          <cell r="A21421" t="str">
            <v/>
          </cell>
        </row>
        <row r="21422">
          <cell r="A21422" t="str">
            <v/>
          </cell>
        </row>
        <row r="21423">
          <cell r="A21423" t="str">
            <v/>
          </cell>
        </row>
        <row r="21424">
          <cell r="A21424" t="str">
            <v/>
          </cell>
        </row>
        <row r="21425">
          <cell r="A21425" t="str">
            <v/>
          </cell>
        </row>
        <row r="21426">
          <cell r="A21426" t="str">
            <v/>
          </cell>
        </row>
        <row r="21427">
          <cell r="A21427" t="str">
            <v/>
          </cell>
        </row>
        <row r="21428">
          <cell r="A21428" t="str">
            <v/>
          </cell>
        </row>
        <row r="21429">
          <cell r="A21429" t="str">
            <v/>
          </cell>
        </row>
        <row r="21430">
          <cell r="A21430" t="str">
            <v/>
          </cell>
        </row>
        <row r="21431">
          <cell r="A21431" t="str">
            <v/>
          </cell>
        </row>
        <row r="21432">
          <cell r="A21432" t="str">
            <v/>
          </cell>
        </row>
        <row r="21433">
          <cell r="A21433" t="str">
            <v/>
          </cell>
        </row>
        <row r="21434">
          <cell r="A21434" t="str">
            <v/>
          </cell>
        </row>
        <row r="21435">
          <cell r="A21435" t="str">
            <v/>
          </cell>
        </row>
        <row r="21436">
          <cell r="A21436" t="str">
            <v/>
          </cell>
        </row>
        <row r="21437">
          <cell r="A21437" t="str">
            <v/>
          </cell>
        </row>
        <row r="21438">
          <cell r="A21438" t="str">
            <v/>
          </cell>
        </row>
        <row r="21439">
          <cell r="A21439" t="str">
            <v/>
          </cell>
        </row>
        <row r="21440">
          <cell r="A21440" t="str">
            <v/>
          </cell>
        </row>
        <row r="21441">
          <cell r="A21441" t="str">
            <v/>
          </cell>
        </row>
        <row r="21442">
          <cell r="A21442" t="str">
            <v/>
          </cell>
        </row>
        <row r="21443">
          <cell r="A21443" t="str">
            <v/>
          </cell>
        </row>
        <row r="21444">
          <cell r="A21444" t="str">
            <v/>
          </cell>
        </row>
        <row r="21445">
          <cell r="A21445" t="str">
            <v/>
          </cell>
        </row>
        <row r="21446">
          <cell r="A21446" t="str">
            <v/>
          </cell>
        </row>
        <row r="21447">
          <cell r="A21447" t="str">
            <v/>
          </cell>
        </row>
        <row r="21448">
          <cell r="A21448" t="str">
            <v/>
          </cell>
        </row>
        <row r="21449">
          <cell r="A21449" t="str">
            <v/>
          </cell>
        </row>
        <row r="21450">
          <cell r="A21450" t="str">
            <v/>
          </cell>
        </row>
        <row r="21451">
          <cell r="A21451" t="str">
            <v/>
          </cell>
        </row>
        <row r="21452">
          <cell r="A21452" t="str">
            <v/>
          </cell>
        </row>
        <row r="21453">
          <cell r="A21453" t="str">
            <v/>
          </cell>
        </row>
        <row r="21454">
          <cell r="A21454" t="str">
            <v/>
          </cell>
        </row>
        <row r="21455">
          <cell r="A21455" t="str">
            <v/>
          </cell>
        </row>
        <row r="21456">
          <cell r="A21456" t="str">
            <v/>
          </cell>
        </row>
        <row r="21457">
          <cell r="A21457" t="str">
            <v/>
          </cell>
        </row>
        <row r="21458">
          <cell r="A21458" t="str">
            <v/>
          </cell>
        </row>
        <row r="21459">
          <cell r="A21459" t="str">
            <v/>
          </cell>
        </row>
        <row r="21460">
          <cell r="A21460" t="str">
            <v/>
          </cell>
        </row>
        <row r="21461">
          <cell r="A21461" t="str">
            <v/>
          </cell>
        </row>
        <row r="21462">
          <cell r="A21462" t="str">
            <v/>
          </cell>
        </row>
        <row r="21463">
          <cell r="A21463" t="str">
            <v/>
          </cell>
        </row>
        <row r="21464">
          <cell r="A21464" t="str">
            <v/>
          </cell>
        </row>
        <row r="21465">
          <cell r="A21465" t="str">
            <v/>
          </cell>
        </row>
        <row r="21466">
          <cell r="A21466" t="str">
            <v/>
          </cell>
        </row>
        <row r="21467">
          <cell r="A21467" t="str">
            <v/>
          </cell>
        </row>
        <row r="21468">
          <cell r="A21468" t="str">
            <v/>
          </cell>
        </row>
        <row r="21469">
          <cell r="A21469" t="str">
            <v/>
          </cell>
        </row>
        <row r="21470">
          <cell r="A21470" t="str">
            <v/>
          </cell>
        </row>
        <row r="21471">
          <cell r="A21471" t="str">
            <v/>
          </cell>
        </row>
        <row r="21472">
          <cell r="A21472" t="str">
            <v/>
          </cell>
        </row>
        <row r="21473">
          <cell r="A21473" t="str">
            <v/>
          </cell>
        </row>
        <row r="21474">
          <cell r="A21474" t="str">
            <v/>
          </cell>
        </row>
        <row r="21475">
          <cell r="A21475" t="str">
            <v/>
          </cell>
        </row>
        <row r="21476">
          <cell r="A21476" t="str">
            <v/>
          </cell>
        </row>
        <row r="21477">
          <cell r="A21477" t="str">
            <v/>
          </cell>
        </row>
        <row r="21478">
          <cell r="A21478" t="str">
            <v/>
          </cell>
        </row>
        <row r="21479">
          <cell r="A21479" t="str">
            <v/>
          </cell>
        </row>
        <row r="21480">
          <cell r="A21480" t="str">
            <v/>
          </cell>
        </row>
        <row r="21481">
          <cell r="A21481" t="str">
            <v/>
          </cell>
        </row>
        <row r="21482">
          <cell r="A21482" t="str">
            <v/>
          </cell>
        </row>
        <row r="21483">
          <cell r="A21483" t="str">
            <v/>
          </cell>
        </row>
        <row r="21484">
          <cell r="A21484" t="str">
            <v/>
          </cell>
        </row>
        <row r="21485">
          <cell r="A21485" t="str">
            <v/>
          </cell>
        </row>
        <row r="21486">
          <cell r="A21486" t="str">
            <v/>
          </cell>
        </row>
        <row r="21487">
          <cell r="A21487" t="str">
            <v/>
          </cell>
        </row>
        <row r="21488">
          <cell r="A21488" t="str">
            <v/>
          </cell>
        </row>
        <row r="21489">
          <cell r="A21489" t="str">
            <v/>
          </cell>
        </row>
        <row r="21490">
          <cell r="A21490" t="str">
            <v/>
          </cell>
        </row>
        <row r="21491">
          <cell r="A21491" t="str">
            <v/>
          </cell>
        </row>
        <row r="21492">
          <cell r="A21492" t="str">
            <v/>
          </cell>
        </row>
        <row r="21493">
          <cell r="A21493" t="str">
            <v/>
          </cell>
        </row>
        <row r="21494">
          <cell r="A21494" t="str">
            <v/>
          </cell>
        </row>
        <row r="21495">
          <cell r="A21495" t="str">
            <v/>
          </cell>
        </row>
        <row r="21496">
          <cell r="A21496" t="str">
            <v/>
          </cell>
        </row>
        <row r="21497">
          <cell r="A21497" t="str">
            <v/>
          </cell>
        </row>
        <row r="21498">
          <cell r="A21498" t="str">
            <v/>
          </cell>
        </row>
        <row r="21499">
          <cell r="A21499" t="str">
            <v/>
          </cell>
        </row>
        <row r="21500">
          <cell r="A21500" t="str">
            <v/>
          </cell>
        </row>
        <row r="21501">
          <cell r="A21501" t="str">
            <v/>
          </cell>
        </row>
        <row r="21502">
          <cell r="A21502" t="str">
            <v/>
          </cell>
        </row>
        <row r="21503">
          <cell r="A21503" t="str">
            <v/>
          </cell>
        </row>
        <row r="21504">
          <cell r="A21504" t="str">
            <v/>
          </cell>
        </row>
        <row r="21505">
          <cell r="A21505" t="str">
            <v/>
          </cell>
        </row>
        <row r="21506">
          <cell r="A21506" t="str">
            <v/>
          </cell>
        </row>
        <row r="21507">
          <cell r="A21507" t="str">
            <v/>
          </cell>
        </row>
        <row r="21508">
          <cell r="A21508" t="str">
            <v/>
          </cell>
        </row>
        <row r="21509">
          <cell r="A21509" t="str">
            <v/>
          </cell>
        </row>
        <row r="21510">
          <cell r="A21510" t="str">
            <v/>
          </cell>
        </row>
        <row r="21511">
          <cell r="A21511" t="str">
            <v/>
          </cell>
        </row>
        <row r="21512">
          <cell r="A21512" t="str">
            <v/>
          </cell>
        </row>
        <row r="21513">
          <cell r="A21513" t="str">
            <v/>
          </cell>
        </row>
        <row r="21514">
          <cell r="A21514" t="str">
            <v/>
          </cell>
        </row>
        <row r="21515">
          <cell r="A21515" t="str">
            <v/>
          </cell>
        </row>
        <row r="21516">
          <cell r="A21516" t="str">
            <v/>
          </cell>
        </row>
        <row r="21517">
          <cell r="A21517" t="str">
            <v/>
          </cell>
        </row>
        <row r="21518">
          <cell r="A21518" t="str">
            <v/>
          </cell>
        </row>
        <row r="21519">
          <cell r="A21519" t="str">
            <v/>
          </cell>
        </row>
        <row r="21520">
          <cell r="A21520" t="str">
            <v/>
          </cell>
        </row>
        <row r="21521">
          <cell r="A21521" t="str">
            <v/>
          </cell>
        </row>
        <row r="21522">
          <cell r="A21522" t="str">
            <v/>
          </cell>
        </row>
        <row r="21523">
          <cell r="A21523" t="str">
            <v/>
          </cell>
        </row>
        <row r="21524">
          <cell r="A21524" t="str">
            <v/>
          </cell>
        </row>
        <row r="21525">
          <cell r="A21525" t="str">
            <v/>
          </cell>
        </row>
        <row r="21526">
          <cell r="A21526" t="str">
            <v/>
          </cell>
        </row>
        <row r="21527">
          <cell r="A21527" t="str">
            <v/>
          </cell>
        </row>
        <row r="21528">
          <cell r="A21528" t="str">
            <v/>
          </cell>
        </row>
        <row r="21529">
          <cell r="A21529" t="str">
            <v/>
          </cell>
        </row>
        <row r="21530">
          <cell r="A21530" t="str">
            <v/>
          </cell>
        </row>
        <row r="21531">
          <cell r="A21531" t="str">
            <v/>
          </cell>
        </row>
        <row r="21532">
          <cell r="A21532" t="str">
            <v/>
          </cell>
        </row>
        <row r="21533">
          <cell r="A21533" t="str">
            <v/>
          </cell>
        </row>
        <row r="21534">
          <cell r="A21534" t="str">
            <v/>
          </cell>
        </row>
        <row r="21535">
          <cell r="A21535" t="str">
            <v/>
          </cell>
        </row>
        <row r="21536">
          <cell r="A21536" t="str">
            <v/>
          </cell>
        </row>
        <row r="21537">
          <cell r="A21537" t="str">
            <v/>
          </cell>
        </row>
        <row r="21538">
          <cell r="A21538" t="str">
            <v/>
          </cell>
        </row>
        <row r="21539">
          <cell r="A21539" t="str">
            <v/>
          </cell>
        </row>
        <row r="21540">
          <cell r="A21540" t="str">
            <v/>
          </cell>
        </row>
        <row r="21541">
          <cell r="A21541" t="str">
            <v/>
          </cell>
        </row>
        <row r="21542">
          <cell r="A21542" t="str">
            <v/>
          </cell>
        </row>
        <row r="21543">
          <cell r="A21543" t="str">
            <v/>
          </cell>
        </row>
        <row r="21544">
          <cell r="A21544" t="str">
            <v/>
          </cell>
        </row>
        <row r="21545">
          <cell r="A21545" t="str">
            <v/>
          </cell>
        </row>
        <row r="21546">
          <cell r="A21546" t="str">
            <v/>
          </cell>
        </row>
        <row r="21547">
          <cell r="A21547" t="str">
            <v/>
          </cell>
        </row>
        <row r="21548">
          <cell r="A21548" t="str">
            <v/>
          </cell>
        </row>
        <row r="21549">
          <cell r="A21549" t="str">
            <v/>
          </cell>
        </row>
        <row r="21550">
          <cell r="A21550" t="str">
            <v/>
          </cell>
        </row>
        <row r="21551">
          <cell r="A21551" t="str">
            <v/>
          </cell>
        </row>
        <row r="21552">
          <cell r="A21552" t="str">
            <v/>
          </cell>
        </row>
        <row r="21553">
          <cell r="A21553" t="str">
            <v/>
          </cell>
        </row>
        <row r="21554">
          <cell r="A21554" t="str">
            <v/>
          </cell>
        </row>
        <row r="21555">
          <cell r="A21555" t="str">
            <v/>
          </cell>
        </row>
        <row r="21556">
          <cell r="A21556" t="str">
            <v/>
          </cell>
        </row>
        <row r="21557">
          <cell r="A21557" t="str">
            <v/>
          </cell>
        </row>
        <row r="21558">
          <cell r="A21558" t="str">
            <v/>
          </cell>
        </row>
        <row r="21559">
          <cell r="A21559" t="str">
            <v/>
          </cell>
        </row>
        <row r="21560">
          <cell r="A21560" t="str">
            <v/>
          </cell>
        </row>
        <row r="21561">
          <cell r="A21561" t="str">
            <v/>
          </cell>
        </row>
        <row r="21562">
          <cell r="A21562" t="str">
            <v/>
          </cell>
        </row>
        <row r="21563">
          <cell r="A21563" t="str">
            <v/>
          </cell>
        </row>
        <row r="21564">
          <cell r="A21564" t="str">
            <v/>
          </cell>
        </row>
        <row r="21565">
          <cell r="A21565" t="str">
            <v/>
          </cell>
        </row>
        <row r="21566">
          <cell r="A21566" t="str">
            <v/>
          </cell>
        </row>
        <row r="21567">
          <cell r="A21567" t="str">
            <v/>
          </cell>
        </row>
        <row r="21568">
          <cell r="A21568" t="str">
            <v/>
          </cell>
        </row>
        <row r="21569">
          <cell r="A21569" t="str">
            <v/>
          </cell>
        </row>
        <row r="21570">
          <cell r="A21570" t="str">
            <v/>
          </cell>
        </row>
        <row r="21571">
          <cell r="A21571" t="str">
            <v/>
          </cell>
        </row>
        <row r="21572">
          <cell r="A21572" t="str">
            <v/>
          </cell>
        </row>
        <row r="21573">
          <cell r="A21573" t="str">
            <v/>
          </cell>
        </row>
        <row r="21574">
          <cell r="A21574" t="str">
            <v/>
          </cell>
        </row>
        <row r="21575">
          <cell r="A21575" t="str">
            <v/>
          </cell>
        </row>
        <row r="21576">
          <cell r="A21576" t="str">
            <v/>
          </cell>
        </row>
        <row r="21577">
          <cell r="A21577" t="str">
            <v/>
          </cell>
        </row>
        <row r="21578">
          <cell r="A21578" t="str">
            <v/>
          </cell>
        </row>
        <row r="21579">
          <cell r="A21579" t="str">
            <v/>
          </cell>
        </row>
        <row r="21580">
          <cell r="A21580" t="str">
            <v/>
          </cell>
        </row>
        <row r="21581">
          <cell r="A21581" t="str">
            <v/>
          </cell>
        </row>
        <row r="21582">
          <cell r="A21582" t="str">
            <v/>
          </cell>
        </row>
        <row r="21583">
          <cell r="A21583" t="str">
            <v/>
          </cell>
        </row>
        <row r="21584">
          <cell r="A21584" t="str">
            <v/>
          </cell>
        </row>
        <row r="21585">
          <cell r="A21585" t="str">
            <v/>
          </cell>
        </row>
        <row r="21586">
          <cell r="A21586" t="str">
            <v/>
          </cell>
        </row>
        <row r="21587">
          <cell r="A21587" t="str">
            <v/>
          </cell>
        </row>
        <row r="21588">
          <cell r="A21588" t="str">
            <v/>
          </cell>
        </row>
        <row r="21589">
          <cell r="A21589" t="str">
            <v/>
          </cell>
        </row>
        <row r="21590">
          <cell r="A21590" t="str">
            <v/>
          </cell>
        </row>
        <row r="21591">
          <cell r="A21591" t="str">
            <v/>
          </cell>
        </row>
        <row r="21592">
          <cell r="A21592" t="str">
            <v/>
          </cell>
        </row>
        <row r="21593">
          <cell r="A21593" t="str">
            <v/>
          </cell>
        </row>
        <row r="21594">
          <cell r="A21594" t="str">
            <v/>
          </cell>
        </row>
        <row r="21595">
          <cell r="A21595" t="str">
            <v/>
          </cell>
        </row>
        <row r="21596">
          <cell r="A21596" t="str">
            <v/>
          </cell>
        </row>
        <row r="21597">
          <cell r="A21597" t="str">
            <v/>
          </cell>
        </row>
        <row r="21598">
          <cell r="A21598" t="str">
            <v/>
          </cell>
        </row>
        <row r="21599">
          <cell r="A21599" t="str">
            <v/>
          </cell>
        </row>
        <row r="21600">
          <cell r="A21600" t="str">
            <v/>
          </cell>
        </row>
        <row r="21601">
          <cell r="A21601" t="str">
            <v/>
          </cell>
        </row>
        <row r="21602">
          <cell r="A21602" t="str">
            <v/>
          </cell>
        </row>
        <row r="21603">
          <cell r="A21603" t="str">
            <v/>
          </cell>
        </row>
        <row r="21604">
          <cell r="A21604" t="str">
            <v/>
          </cell>
        </row>
        <row r="21605">
          <cell r="A21605" t="str">
            <v/>
          </cell>
        </row>
        <row r="21606">
          <cell r="A21606" t="str">
            <v/>
          </cell>
        </row>
        <row r="21607">
          <cell r="A21607" t="str">
            <v/>
          </cell>
        </row>
        <row r="21608">
          <cell r="A21608" t="str">
            <v/>
          </cell>
        </row>
        <row r="21609">
          <cell r="A21609" t="str">
            <v/>
          </cell>
        </row>
        <row r="21610">
          <cell r="A21610" t="str">
            <v/>
          </cell>
        </row>
        <row r="21611">
          <cell r="A21611" t="str">
            <v/>
          </cell>
        </row>
        <row r="21612">
          <cell r="A21612" t="str">
            <v/>
          </cell>
        </row>
        <row r="21613">
          <cell r="A21613" t="str">
            <v/>
          </cell>
        </row>
        <row r="21614">
          <cell r="A21614" t="str">
            <v/>
          </cell>
        </row>
        <row r="21615">
          <cell r="A21615" t="str">
            <v/>
          </cell>
        </row>
        <row r="21616">
          <cell r="A21616" t="str">
            <v/>
          </cell>
        </row>
        <row r="21617">
          <cell r="A21617" t="str">
            <v/>
          </cell>
        </row>
        <row r="21618">
          <cell r="A21618" t="str">
            <v/>
          </cell>
        </row>
        <row r="21619">
          <cell r="A21619" t="str">
            <v/>
          </cell>
        </row>
        <row r="21620">
          <cell r="A21620" t="str">
            <v/>
          </cell>
        </row>
        <row r="21621">
          <cell r="A21621" t="str">
            <v/>
          </cell>
        </row>
        <row r="21622">
          <cell r="A21622" t="str">
            <v/>
          </cell>
        </row>
        <row r="21623">
          <cell r="A21623" t="str">
            <v/>
          </cell>
        </row>
        <row r="21624">
          <cell r="A21624" t="str">
            <v/>
          </cell>
        </row>
        <row r="21625">
          <cell r="A21625" t="str">
            <v/>
          </cell>
        </row>
        <row r="21626">
          <cell r="A21626" t="str">
            <v/>
          </cell>
        </row>
        <row r="21627">
          <cell r="A21627" t="str">
            <v/>
          </cell>
        </row>
        <row r="21628">
          <cell r="A21628" t="str">
            <v/>
          </cell>
        </row>
        <row r="21629">
          <cell r="A21629" t="str">
            <v/>
          </cell>
        </row>
        <row r="21630">
          <cell r="A21630" t="str">
            <v/>
          </cell>
        </row>
        <row r="21631">
          <cell r="A21631" t="str">
            <v/>
          </cell>
        </row>
        <row r="21632">
          <cell r="A21632" t="str">
            <v/>
          </cell>
        </row>
        <row r="21633">
          <cell r="A21633" t="str">
            <v/>
          </cell>
        </row>
        <row r="21634">
          <cell r="A21634" t="str">
            <v/>
          </cell>
        </row>
        <row r="21635">
          <cell r="A21635" t="str">
            <v/>
          </cell>
        </row>
        <row r="21636">
          <cell r="A21636" t="str">
            <v/>
          </cell>
        </row>
        <row r="21637">
          <cell r="A21637" t="str">
            <v/>
          </cell>
        </row>
        <row r="21638">
          <cell r="A21638" t="str">
            <v/>
          </cell>
        </row>
        <row r="21639">
          <cell r="A21639" t="str">
            <v/>
          </cell>
        </row>
        <row r="21640">
          <cell r="A21640" t="str">
            <v/>
          </cell>
        </row>
        <row r="21641">
          <cell r="A21641" t="str">
            <v/>
          </cell>
        </row>
        <row r="21642">
          <cell r="A21642" t="str">
            <v/>
          </cell>
        </row>
        <row r="21643">
          <cell r="A21643" t="str">
            <v/>
          </cell>
        </row>
        <row r="21644">
          <cell r="A21644" t="str">
            <v/>
          </cell>
        </row>
        <row r="21645">
          <cell r="A21645" t="str">
            <v/>
          </cell>
        </row>
        <row r="21646">
          <cell r="A21646" t="str">
            <v/>
          </cell>
        </row>
        <row r="21647">
          <cell r="A21647" t="str">
            <v/>
          </cell>
        </row>
        <row r="21648">
          <cell r="A21648" t="str">
            <v/>
          </cell>
        </row>
        <row r="21649">
          <cell r="A21649" t="str">
            <v/>
          </cell>
        </row>
        <row r="21650">
          <cell r="A21650" t="str">
            <v/>
          </cell>
        </row>
        <row r="21651">
          <cell r="A21651" t="str">
            <v/>
          </cell>
        </row>
        <row r="21652">
          <cell r="A21652" t="str">
            <v/>
          </cell>
        </row>
        <row r="21653">
          <cell r="A21653" t="str">
            <v/>
          </cell>
        </row>
        <row r="21654">
          <cell r="A21654" t="str">
            <v/>
          </cell>
        </row>
        <row r="21655">
          <cell r="A21655" t="str">
            <v/>
          </cell>
        </row>
        <row r="21656">
          <cell r="A21656" t="str">
            <v/>
          </cell>
        </row>
        <row r="21657">
          <cell r="A21657" t="str">
            <v/>
          </cell>
        </row>
        <row r="21658">
          <cell r="A21658" t="str">
            <v/>
          </cell>
        </row>
        <row r="21659">
          <cell r="A21659" t="str">
            <v/>
          </cell>
        </row>
        <row r="21660">
          <cell r="A21660" t="str">
            <v/>
          </cell>
        </row>
        <row r="21661">
          <cell r="A21661" t="str">
            <v/>
          </cell>
        </row>
        <row r="21662">
          <cell r="A21662" t="str">
            <v/>
          </cell>
        </row>
        <row r="21663">
          <cell r="A21663" t="str">
            <v/>
          </cell>
        </row>
        <row r="21664">
          <cell r="A21664" t="str">
            <v/>
          </cell>
        </row>
        <row r="21665">
          <cell r="A21665" t="str">
            <v/>
          </cell>
        </row>
        <row r="21666">
          <cell r="A21666" t="str">
            <v/>
          </cell>
        </row>
        <row r="21667">
          <cell r="A21667" t="str">
            <v/>
          </cell>
        </row>
        <row r="21668">
          <cell r="A21668" t="str">
            <v/>
          </cell>
        </row>
        <row r="21669">
          <cell r="A21669" t="str">
            <v/>
          </cell>
        </row>
        <row r="21670">
          <cell r="A21670" t="str">
            <v/>
          </cell>
        </row>
        <row r="21671">
          <cell r="A21671" t="str">
            <v/>
          </cell>
        </row>
        <row r="21672">
          <cell r="A21672" t="str">
            <v/>
          </cell>
        </row>
        <row r="21673">
          <cell r="A21673" t="str">
            <v/>
          </cell>
        </row>
        <row r="21674">
          <cell r="A21674" t="str">
            <v/>
          </cell>
        </row>
        <row r="21675">
          <cell r="A21675" t="str">
            <v/>
          </cell>
        </row>
        <row r="21676">
          <cell r="A21676" t="str">
            <v/>
          </cell>
        </row>
        <row r="21677">
          <cell r="A21677" t="str">
            <v/>
          </cell>
        </row>
        <row r="21678">
          <cell r="A21678" t="str">
            <v/>
          </cell>
        </row>
        <row r="21679">
          <cell r="A21679" t="str">
            <v/>
          </cell>
        </row>
        <row r="21680">
          <cell r="A21680" t="str">
            <v/>
          </cell>
        </row>
        <row r="21681">
          <cell r="A21681" t="str">
            <v/>
          </cell>
        </row>
        <row r="21682">
          <cell r="A21682" t="str">
            <v/>
          </cell>
        </row>
        <row r="21683">
          <cell r="A21683" t="str">
            <v/>
          </cell>
        </row>
        <row r="21684">
          <cell r="A21684" t="str">
            <v/>
          </cell>
        </row>
        <row r="21685">
          <cell r="A21685" t="str">
            <v/>
          </cell>
        </row>
        <row r="21686">
          <cell r="A21686" t="str">
            <v/>
          </cell>
        </row>
        <row r="21687">
          <cell r="A21687" t="str">
            <v/>
          </cell>
        </row>
        <row r="21688">
          <cell r="A21688" t="str">
            <v/>
          </cell>
        </row>
        <row r="21689">
          <cell r="A21689" t="str">
            <v/>
          </cell>
        </row>
        <row r="21690">
          <cell r="A21690" t="str">
            <v/>
          </cell>
        </row>
        <row r="21691">
          <cell r="A21691" t="str">
            <v/>
          </cell>
        </row>
        <row r="21692">
          <cell r="A21692" t="str">
            <v/>
          </cell>
        </row>
        <row r="21693">
          <cell r="A21693" t="str">
            <v/>
          </cell>
        </row>
        <row r="21694">
          <cell r="A21694" t="str">
            <v/>
          </cell>
        </row>
        <row r="21695">
          <cell r="A21695" t="str">
            <v/>
          </cell>
        </row>
        <row r="21696">
          <cell r="A21696" t="str">
            <v/>
          </cell>
        </row>
        <row r="21697">
          <cell r="A21697" t="str">
            <v/>
          </cell>
        </row>
        <row r="21698">
          <cell r="A21698" t="str">
            <v/>
          </cell>
        </row>
        <row r="21699">
          <cell r="A21699" t="str">
            <v/>
          </cell>
        </row>
        <row r="21700">
          <cell r="A21700" t="str">
            <v/>
          </cell>
        </row>
        <row r="21701">
          <cell r="A21701" t="str">
            <v/>
          </cell>
        </row>
        <row r="21702">
          <cell r="A21702" t="str">
            <v/>
          </cell>
        </row>
        <row r="21703">
          <cell r="A21703" t="str">
            <v/>
          </cell>
        </row>
        <row r="21704">
          <cell r="A21704" t="str">
            <v/>
          </cell>
        </row>
        <row r="21705">
          <cell r="A21705" t="str">
            <v/>
          </cell>
        </row>
        <row r="21706">
          <cell r="A21706" t="str">
            <v/>
          </cell>
        </row>
        <row r="21707">
          <cell r="A21707" t="str">
            <v/>
          </cell>
        </row>
        <row r="21708">
          <cell r="A21708" t="str">
            <v/>
          </cell>
        </row>
        <row r="21709">
          <cell r="A21709" t="str">
            <v/>
          </cell>
        </row>
        <row r="21710">
          <cell r="A21710" t="str">
            <v/>
          </cell>
        </row>
        <row r="21711">
          <cell r="A21711" t="str">
            <v/>
          </cell>
        </row>
        <row r="21712">
          <cell r="A21712" t="str">
            <v/>
          </cell>
        </row>
        <row r="21713">
          <cell r="A21713" t="str">
            <v/>
          </cell>
        </row>
        <row r="21714">
          <cell r="A21714" t="str">
            <v/>
          </cell>
        </row>
        <row r="21715">
          <cell r="A21715" t="str">
            <v/>
          </cell>
        </row>
        <row r="21716">
          <cell r="A21716" t="str">
            <v/>
          </cell>
        </row>
        <row r="21717">
          <cell r="A21717" t="str">
            <v/>
          </cell>
        </row>
        <row r="21718">
          <cell r="A21718" t="str">
            <v/>
          </cell>
        </row>
        <row r="21719">
          <cell r="A21719" t="str">
            <v/>
          </cell>
        </row>
        <row r="21720">
          <cell r="A21720" t="str">
            <v/>
          </cell>
        </row>
        <row r="21721">
          <cell r="A21721" t="str">
            <v/>
          </cell>
        </row>
        <row r="21722">
          <cell r="A21722" t="str">
            <v/>
          </cell>
        </row>
        <row r="21723">
          <cell r="A21723" t="str">
            <v/>
          </cell>
        </row>
        <row r="21724">
          <cell r="A21724" t="str">
            <v/>
          </cell>
        </row>
        <row r="21725">
          <cell r="A21725" t="str">
            <v/>
          </cell>
        </row>
        <row r="21726">
          <cell r="A21726" t="str">
            <v/>
          </cell>
        </row>
        <row r="21727">
          <cell r="A21727" t="str">
            <v/>
          </cell>
        </row>
        <row r="21728">
          <cell r="A21728" t="str">
            <v/>
          </cell>
        </row>
        <row r="21729">
          <cell r="A21729" t="str">
            <v/>
          </cell>
        </row>
        <row r="21730">
          <cell r="A21730" t="str">
            <v/>
          </cell>
        </row>
        <row r="21731">
          <cell r="A21731" t="str">
            <v/>
          </cell>
        </row>
        <row r="21732">
          <cell r="A21732" t="str">
            <v/>
          </cell>
        </row>
        <row r="21733">
          <cell r="A21733" t="str">
            <v/>
          </cell>
        </row>
        <row r="21734">
          <cell r="A21734" t="str">
            <v/>
          </cell>
        </row>
        <row r="21735">
          <cell r="A21735" t="str">
            <v/>
          </cell>
        </row>
        <row r="21736">
          <cell r="A21736" t="str">
            <v/>
          </cell>
        </row>
        <row r="21737">
          <cell r="A21737" t="str">
            <v/>
          </cell>
        </row>
        <row r="21738">
          <cell r="A21738" t="str">
            <v/>
          </cell>
        </row>
        <row r="21739">
          <cell r="A21739" t="str">
            <v/>
          </cell>
        </row>
        <row r="21740">
          <cell r="A21740" t="str">
            <v/>
          </cell>
        </row>
        <row r="21741">
          <cell r="A21741" t="str">
            <v/>
          </cell>
        </row>
        <row r="21742">
          <cell r="A21742" t="str">
            <v/>
          </cell>
        </row>
        <row r="21743">
          <cell r="A21743" t="str">
            <v/>
          </cell>
        </row>
        <row r="21744">
          <cell r="A21744" t="str">
            <v/>
          </cell>
        </row>
        <row r="21745">
          <cell r="A21745" t="str">
            <v/>
          </cell>
        </row>
        <row r="21746">
          <cell r="A21746" t="str">
            <v/>
          </cell>
        </row>
        <row r="21747">
          <cell r="A21747" t="str">
            <v/>
          </cell>
        </row>
        <row r="21748">
          <cell r="A21748" t="str">
            <v/>
          </cell>
        </row>
        <row r="21749">
          <cell r="A21749" t="str">
            <v/>
          </cell>
        </row>
        <row r="21750">
          <cell r="A21750" t="str">
            <v/>
          </cell>
        </row>
        <row r="21751">
          <cell r="A21751" t="str">
            <v/>
          </cell>
        </row>
        <row r="21752">
          <cell r="A21752" t="str">
            <v/>
          </cell>
        </row>
        <row r="21753">
          <cell r="A21753" t="str">
            <v/>
          </cell>
        </row>
        <row r="21754">
          <cell r="A21754" t="str">
            <v/>
          </cell>
        </row>
        <row r="21755">
          <cell r="A21755" t="str">
            <v/>
          </cell>
        </row>
        <row r="21756">
          <cell r="A21756" t="str">
            <v/>
          </cell>
        </row>
        <row r="21757">
          <cell r="A21757" t="str">
            <v/>
          </cell>
        </row>
        <row r="21758">
          <cell r="A21758" t="str">
            <v/>
          </cell>
        </row>
        <row r="21759">
          <cell r="A21759" t="str">
            <v/>
          </cell>
        </row>
        <row r="21760">
          <cell r="A21760" t="str">
            <v/>
          </cell>
        </row>
        <row r="21761">
          <cell r="A21761" t="str">
            <v/>
          </cell>
        </row>
        <row r="21762">
          <cell r="A21762" t="str">
            <v/>
          </cell>
        </row>
        <row r="21763">
          <cell r="A21763" t="str">
            <v/>
          </cell>
        </row>
        <row r="21764">
          <cell r="A21764" t="str">
            <v/>
          </cell>
        </row>
        <row r="21765">
          <cell r="A21765" t="str">
            <v/>
          </cell>
        </row>
        <row r="21766">
          <cell r="A21766" t="str">
            <v/>
          </cell>
        </row>
        <row r="21767">
          <cell r="A21767" t="str">
            <v/>
          </cell>
        </row>
        <row r="21768">
          <cell r="A21768" t="str">
            <v/>
          </cell>
        </row>
        <row r="21769">
          <cell r="A21769" t="str">
            <v/>
          </cell>
        </row>
        <row r="21770">
          <cell r="A21770" t="str">
            <v/>
          </cell>
        </row>
        <row r="21771">
          <cell r="A21771" t="str">
            <v/>
          </cell>
        </row>
        <row r="21772">
          <cell r="A21772" t="str">
            <v/>
          </cell>
        </row>
        <row r="21773">
          <cell r="A21773" t="str">
            <v/>
          </cell>
        </row>
        <row r="21774">
          <cell r="A21774" t="str">
            <v/>
          </cell>
        </row>
        <row r="21775">
          <cell r="A21775" t="str">
            <v/>
          </cell>
        </row>
        <row r="21776">
          <cell r="A21776" t="str">
            <v/>
          </cell>
        </row>
        <row r="21777">
          <cell r="A21777" t="str">
            <v/>
          </cell>
        </row>
        <row r="21778">
          <cell r="A21778" t="str">
            <v/>
          </cell>
        </row>
        <row r="21779">
          <cell r="A21779" t="str">
            <v/>
          </cell>
        </row>
        <row r="21780">
          <cell r="A21780" t="str">
            <v/>
          </cell>
        </row>
        <row r="21781">
          <cell r="A21781" t="str">
            <v/>
          </cell>
        </row>
        <row r="21782">
          <cell r="A21782" t="str">
            <v/>
          </cell>
        </row>
        <row r="21783">
          <cell r="A21783" t="str">
            <v/>
          </cell>
        </row>
        <row r="21784">
          <cell r="A21784" t="str">
            <v/>
          </cell>
        </row>
        <row r="21785">
          <cell r="A21785" t="str">
            <v/>
          </cell>
        </row>
        <row r="21786">
          <cell r="A21786" t="str">
            <v/>
          </cell>
        </row>
        <row r="21787">
          <cell r="A21787" t="str">
            <v/>
          </cell>
        </row>
        <row r="21788">
          <cell r="A21788" t="str">
            <v/>
          </cell>
        </row>
        <row r="21789">
          <cell r="A21789" t="str">
            <v/>
          </cell>
        </row>
        <row r="21790">
          <cell r="A21790" t="str">
            <v/>
          </cell>
        </row>
        <row r="21791">
          <cell r="A21791" t="str">
            <v/>
          </cell>
        </row>
        <row r="21792">
          <cell r="A21792" t="str">
            <v/>
          </cell>
        </row>
        <row r="21793">
          <cell r="A21793" t="str">
            <v/>
          </cell>
        </row>
        <row r="21794">
          <cell r="A21794" t="str">
            <v/>
          </cell>
        </row>
        <row r="21795">
          <cell r="A21795" t="str">
            <v/>
          </cell>
        </row>
        <row r="21796">
          <cell r="A21796" t="str">
            <v/>
          </cell>
        </row>
        <row r="21797">
          <cell r="A21797" t="str">
            <v/>
          </cell>
        </row>
        <row r="21798">
          <cell r="A21798" t="str">
            <v/>
          </cell>
        </row>
        <row r="21799">
          <cell r="A21799" t="str">
            <v/>
          </cell>
        </row>
        <row r="21800">
          <cell r="A21800" t="str">
            <v/>
          </cell>
        </row>
        <row r="21801">
          <cell r="A21801" t="str">
            <v/>
          </cell>
        </row>
        <row r="21802">
          <cell r="A21802" t="str">
            <v/>
          </cell>
        </row>
        <row r="21803">
          <cell r="A21803" t="str">
            <v/>
          </cell>
        </row>
        <row r="21804">
          <cell r="A21804" t="str">
            <v/>
          </cell>
        </row>
        <row r="21805">
          <cell r="A21805" t="str">
            <v/>
          </cell>
        </row>
        <row r="21806">
          <cell r="A21806" t="str">
            <v/>
          </cell>
        </row>
        <row r="21807">
          <cell r="A21807" t="str">
            <v/>
          </cell>
        </row>
        <row r="21808">
          <cell r="A21808" t="str">
            <v/>
          </cell>
        </row>
        <row r="21809">
          <cell r="A21809" t="str">
            <v/>
          </cell>
        </row>
        <row r="21810">
          <cell r="A21810" t="str">
            <v/>
          </cell>
        </row>
        <row r="21811">
          <cell r="A21811" t="str">
            <v/>
          </cell>
        </row>
        <row r="21812">
          <cell r="A21812" t="str">
            <v/>
          </cell>
        </row>
        <row r="21813">
          <cell r="A21813" t="str">
            <v/>
          </cell>
        </row>
        <row r="21814">
          <cell r="A21814" t="str">
            <v/>
          </cell>
        </row>
        <row r="21815">
          <cell r="A21815" t="str">
            <v/>
          </cell>
        </row>
        <row r="21816">
          <cell r="A21816" t="str">
            <v/>
          </cell>
        </row>
        <row r="21817">
          <cell r="A21817" t="str">
            <v/>
          </cell>
        </row>
        <row r="21818">
          <cell r="A21818" t="str">
            <v/>
          </cell>
        </row>
        <row r="21819">
          <cell r="A21819" t="str">
            <v/>
          </cell>
        </row>
        <row r="21820">
          <cell r="A21820" t="str">
            <v/>
          </cell>
        </row>
        <row r="21821">
          <cell r="A21821" t="str">
            <v/>
          </cell>
        </row>
        <row r="21822">
          <cell r="A21822" t="str">
            <v/>
          </cell>
        </row>
        <row r="21823">
          <cell r="A21823" t="str">
            <v/>
          </cell>
        </row>
        <row r="21824">
          <cell r="A21824" t="str">
            <v/>
          </cell>
        </row>
        <row r="21825">
          <cell r="A21825" t="str">
            <v/>
          </cell>
        </row>
        <row r="21826">
          <cell r="A21826" t="str">
            <v/>
          </cell>
        </row>
        <row r="21827">
          <cell r="A21827" t="str">
            <v/>
          </cell>
        </row>
        <row r="21828">
          <cell r="A21828" t="str">
            <v/>
          </cell>
        </row>
        <row r="21829">
          <cell r="A21829" t="str">
            <v/>
          </cell>
        </row>
        <row r="21830">
          <cell r="A21830" t="str">
            <v/>
          </cell>
        </row>
        <row r="21831">
          <cell r="A21831" t="str">
            <v/>
          </cell>
        </row>
        <row r="21832">
          <cell r="A21832" t="str">
            <v/>
          </cell>
        </row>
        <row r="21833">
          <cell r="A21833" t="str">
            <v/>
          </cell>
        </row>
        <row r="21834">
          <cell r="A21834" t="str">
            <v/>
          </cell>
        </row>
        <row r="21835">
          <cell r="A21835" t="str">
            <v/>
          </cell>
        </row>
        <row r="21836">
          <cell r="A21836" t="str">
            <v/>
          </cell>
        </row>
        <row r="21837">
          <cell r="A21837" t="str">
            <v/>
          </cell>
        </row>
        <row r="21838">
          <cell r="A21838" t="str">
            <v/>
          </cell>
        </row>
        <row r="21839">
          <cell r="A21839" t="str">
            <v/>
          </cell>
        </row>
        <row r="21840">
          <cell r="A21840" t="str">
            <v/>
          </cell>
        </row>
        <row r="21841">
          <cell r="A21841" t="str">
            <v/>
          </cell>
        </row>
        <row r="21842">
          <cell r="A21842" t="str">
            <v/>
          </cell>
        </row>
        <row r="21843">
          <cell r="A21843" t="str">
            <v/>
          </cell>
        </row>
        <row r="21844">
          <cell r="A21844" t="str">
            <v/>
          </cell>
        </row>
        <row r="21845">
          <cell r="A21845" t="str">
            <v/>
          </cell>
        </row>
        <row r="21846">
          <cell r="A21846" t="str">
            <v/>
          </cell>
        </row>
        <row r="21847">
          <cell r="A21847" t="str">
            <v/>
          </cell>
        </row>
        <row r="21848">
          <cell r="A21848" t="str">
            <v/>
          </cell>
        </row>
        <row r="21849">
          <cell r="A21849" t="str">
            <v/>
          </cell>
        </row>
        <row r="21850">
          <cell r="A21850" t="str">
            <v/>
          </cell>
        </row>
        <row r="21851">
          <cell r="A21851" t="str">
            <v/>
          </cell>
        </row>
        <row r="21852">
          <cell r="A21852" t="str">
            <v/>
          </cell>
        </row>
        <row r="21853">
          <cell r="A21853" t="str">
            <v/>
          </cell>
        </row>
        <row r="21854">
          <cell r="A21854" t="str">
            <v/>
          </cell>
        </row>
        <row r="21855">
          <cell r="A21855" t="str">
            <v/>
          </cell>
        </row>
        <row r="21856">
          <cell r="A21856" t="str">
            <v/>
          </cell>
        </row>
        <row r="21857">
          <cell r="A21857" t="str">
            <v/>
          </cell>
        </row>
        <row r="21858">
          <cell r="A21858" t="str">
            <v/>
          </cell>
        </row>
        <row r="21859">
          <cell r="A21859" t="str">
            <v/>
          </cell>
        </row>
        <row r="21860">
          <cell r="A21860" t="str">
            <v/>
          </cell>
        </row>
        <row r="21861">
          <cell r="A21861" t="str">
            <v/>
          </cell>
        </row>
        <row r="21862">
          <cell r="A21862" t="str">
            <v/>
          </cell>
        </row>
        <row r="21863">
          <cell r="A21863" t="str">
            <v/>
          </cell>
        </row>
        <row r="21864">
          <cell r="A21864" t="str">
            <v/>
          </cell>
        </row>
        <row r="21865">
          <cell r="A21865" t="str">
            <v/>
          </cell>
        </row>
        <row r="21866">
          <cell r="A21866" t="str">
            <v/>
          </cell>
        </row>
        <row r="21867">
          <cell r="A21867" t="str">
            <v/>
          </cell>
        </row>
        <row r="21868">
          <cell r="A21868" t="str">
            <v/>
          </cell>
        </row>
        <row r="21869">
          <cell r="A21869" t="str">
            <v/>
          </cell>
        </row>
        <row r="21870">
          <cell r="A21870" t="str">
            <v/>
          </cell>
        </row>
        <row r="21871">
          <cell r="A21871" t="str">
            <v/>
          </cell>
        </row>
        <row r="21872">
          <cell r="A21872" t="str">
            <v/>
          </cell>
        </row>
        <row r="21873">
          <cell r="A21873" t="str">
            <v/>
          </cell>
        </row>
        <row r="21874">
          <cell r="A21874" t="str">
            <v/>
          </cell>
        </row>
        <row r="21875">
          <cell r="A21875" t="str">
            <v/>
          </cell>
        </row>
        <row r="21876">
          <cell r="A21876" t="str">
            <v/>
          </cell>
        </row>
        <row r="21877">
          <cell r="A21877" t="str">
            <v/>
          </cell>
        </row>
        <row r="21878">
          <cell r="A21878" t="str">
            <v/>
          </cell>
        </row>
        <row r="21879">
          <cell r="A21879" t="str">
            <v/>
          </cell>
        </row>
        <row r="21880">
          <cell r="A21880" t="str">
            <v/>
          </cell>
        </row>
        <row r="21881">
          <cell r="A21881" t="str">
            <v/>
          </cell>
        </row>
        <row r="21882">
          <cell r="A21882" t="str">
            <v/>
          </cell>
        </row>
        <row r="21883">
          <cell r="A21883" t="str">
            <v/>
          </cell>
        </row>
        <row r="21884">
          <cell r="A21884" t="str">
            <v/>
          </cell>
        </row>
        <row r="21885">
          <cell r="A21885" t="str">
            <v/>
          </cell>
        </row>
        <row r="21886">
          <cell r="A21886" t="str">
            <v/>
          </cell>
        </row>
        <row r="21887">
          <cell r="A21887" t="str">
            <v/>
          </cell>
        </row>
        <row r="21888">
          <cell r="A21888" t="str">
            <v/>
          </cell>
        </row>
        <row r="21889">
          <cell r="A21889" t="str">
            <v/>
          </cell>
        </row>
        <row r="21890">
          <cell r="A21890" t="str">
            <v/>
          </cell>
        </row>
        <row r="21891">
          <cell r="A21891" t="str">
            <v/>
          </cell>
        </row>
        <row r="21892">
          <cell r="A21892" t="str">
            <v/>
          </cell>
        </row>
        <row r="21893">
          <cell r="A21893" t="str">
            <v/>
          </cell>
        </row>
        <row r="21894">
          <cell r="A21894" t="str">
            <v/>
          </cell>
        </row>
        <row r="21895">
          <cell r="A21895" t="str">
            <v/>
          </cell>
        </row>
        <row r="21896">
          <cell r="A21896" t="str">
            <v/>
          </cell>
        </row>
        <row r="21897">
          <cell r="A21897" t="str">
            <v/>
          </cell>
        </row>
        <row r="21898">
          <cell r="A21898" t="str">
            <v/>
          </cell>
        </row>
        <row r="21899">
          <cell r="A21899" t="str">
            <v/>
          </cell>
        </row>
        <row r="21900">
          <cell r="A21900" t="str">
            <v/>
          </cell>
        </row>
        <row r="21901">
          <cell r="A21901" t="str">
            <v/>
          </cell>
        </row>
        <row r="21902">
          <cell r="A21902" t="str">
            <v/>
          </cell>
        </row>
        <row r="21903">
          <cell r="A21903" t="str">
            <v/>
          </cell>
        </row>
        <row r="21904">
          <cell r="A21904" t="str">
            <v/>
          </cell>
        </row>
        <row r="21905">
          <cell r="A21905" t="str">
            <v/>
          </cell>
        </row>
        <row r="21906">
          <cell r="A21906" t="str">
            <v/>
          </cell>
        </row>
        <row r="21907">
          <cell r="A21907" t="str">
            <v/>
          </cell>
        </row>
        <row r="21908">
          <cell r="A21908" t="str">
            <v/>
          </cell>
        </row>
        <row r="21909">
          <cell r="A21909" t="str">
            <v/>
          </cell>
        </row>
        <row r="21910">
          <cell r="A21910" t="str">
            <v/>
          </cell>
        </row>
        <row r="21911">
          <cell r="A21911" t="str">
            <v/>
          </cell>
        </row>
        <row r="21912">
          <cell r="A21912" t="str">
            <v/>
          </cell>
        </row>
        <row r="21913">
          <cell r="A21913" t="str">
            <v/>
          </cell>
        </row>
        <row r="21914">
          <cell r="A21914" t="str">
            <v/>
          </cell>
        </row>
        <row r="21915">
          <cell r="A21915" t="str">
            <v/>
          </cell>
        </row>
        <row r="21916">
          <cell r="A21916" t="str">
            <v/>
          </cell>
        </row>
        <row r="21917">
          <cell r="A21917" t="str">
            <v/>
          </cell>
        </row>
        <row r="21918">
          <cell r="A21918" t="str">
            <v/>
          </cell>
        </row>
        <row r="21919">
          <cell r="A21919" t="str">
            <v/>
          </cell>
        </row>
        <row r="21920">
          <cell r="A21920" t="str">
            <v/>
          </cell>
        </row>
        <row r="21921">
          <cell r="A21921" t="str">
            <v/>
          </cell>
        </row>
        <row r="21922">
          <cell r="A21922" t="str">
            <v/>
          </cell>
        </row>
        <row r="21923">
          <cell r="A21923" t="str">
            <v/>
          </cell>
        </row>
        <row r="21924">
          <cell r="A21924" t="str">
            <v/>
          </cell>
        </row>
        <row r="21925">
          <cell r="A21925" t="str">
            <v/>
          </cell>
        </row>
        <row r="21926">
          <cell r="A21926" t="str">
            <v/>
          </cell>
        </row>
        <row r="21927">
          <cell r="A21927" t="str">
            <v/>
          </cell>
        </row>
        <row r="21928">
          <cell r="A21928" t="str">
            <v/>
          </cell>
        </row>
        <row r="21929">
          <cell r="A21929" t="str">
            <v/>
          </cell>
        </row>
        <row r="21930">
          <cell r="A21930" t="str">
            <v/>
          </cell>
        </row>
        <row r="21931">
          <cell r="A21931" t="str">
            <v/>
          </cell>
        </row>
        <row r="21932">
          <cell r="A21932" t="str">
            <v/>
          </cell>
        </row>
        <row r="21933">
          <cell r="A21933" t="str">
            <v/>
          </cell>
        </row>
        <row r="21934">
          <cell r="A21934" t="str">
            <v/>
          </cell>
        </row>
        <row r="21935">
          <cell r="A21935" t="str">
            <v/>
          </cell>
        </row>
        <row r="21936">
          <cell r="A21936" t="str">
            <v/>
          </cell>
        </row>
        <row r="21937">
          <cell r="A21937" t="str">
            <v/>
          </cell>
        </row>
        <row r="21938">
          <cell r="A21938" t="str">
            <v/>
          </cell>
        </row>
        <row r="21939">
          <cell r="A21939" t="str">
            <v/>
          </cell>
        </row>
        <row r="21940">
          <cell r="A21940" t="str">
            <v/>
          </cell>
        </row>
        <row r="21941">
          <cell r="A21941" t="str">
            <v/>
          </cell>
        </row>
        <row r="21942">
          <cell r="A21942" t="str">
            <v/>
          </cell>
        </row>
        <row r="21943">
          <cell r="A21943" t="str">
            <v/>
          </cell>
        </row>
        <row r="21944">
          <cell r="A21944" t="str">
            <v/>
          </cell>
        </row>
        <row r="21945">
          <cell r="A21945" t="str">
            <v/>
          </cell>
        </row>
        <row r="21946">
          <cell r="A21946" t="str">
            <v/>
          </cell>
        </row>
        <row r="21947">
          <cell r="A21947" t="str">
            <v/>
          </cell>
        </row>
        <row r="21948">
          <cell r="A21948" t="str">
            <v/>
          </cell>
        </row>
        <row r="21949">
          <cell r="A21949" t="str">
            <v/>
          </cell>
        </row>
        <row r="21950">
          <cell r="A21950" t="str">
            <v/>
          </cell>
        </row>
        <row r="21951">
          <cell r="A21951" t="str">
            <v/>
          </cell>
        </row>
        <row r="21952">
          <cell r="A21952" t="str">
            <v/>
          </cell>
        </row>
        <row r="21953">
          <cell r="A21953" t="str">
            <v/>
          </cell>
        </row>
        <row r="21954">
          <cell r="A21954" t="str">
            <v/>
          </cell>
        </row>
        <row r="21955">
          <cell r="A21955" t="str">
            <v/>
          </cell>
        </row>
        <row r="21956">
          <cell r="A21956" t="str">
            <v/>
          </cell>
        </row>
        <row r="21957">
          <cell r="A21957" t="str">
            <v/>
          </cell>
        </row>
        <row r="21958">
          <cell r="A21958" t="str">
            <v/>
          </cell>
        </row>
        <row r="21959">
          <cell r="A21959" t="str">
            <v/>
          </cell>
        </row>
        <row r="21960">
          <cell r="A21960" t="str">
            <v/>
          </cell>
        </row>
        <row r="21961">
          <cell r="A21961" t="str">
            <v/>
          </cell>
        </row>
        <row r="21962">
          <cell r="A21962" t="str">
            <v/>
          </cell>
        </row>
        <row r="21963">
          <cell r="A21963" t="str">
            <v/>
          </cell>
        </row>
        <row r="21964">
          <cell r="A21964" t="str">
            <v/>
          </cell>
        </row>
        <row r="21965">
          <cell r="A21965" t="str">
            <v/>
          </cell>
        </row>
        <row r="21966">
          <cell r="A21966" t="str">
            <v/>
          </cell>
        </row>
        <row r="21967">
          <cell r="A21967" t="str">
            <v/>
          </cell>
        </row>
        <row r="21968">
          <cell r="A21968" t="str">
            <v/>
          </cell>
        </row>
        <row r="21969">
          <cell r="A21969" t="str">
            <v/>
          </cell>
        </row>
        <row r="21970">
          <cell r="A21970" t="str">
            <v/>
          </cell>
        </row>
        <row r="21971">
          <cell r="A21971" t="str">
            <v/>
          </cell>
        </row>
        <row r="21972">
          <cell r="A21972" t="str">
            <v/>
          </cell>
        </row>
        <row r="21973">
          <cell r="A21973" t="str">
            <v/>
          </cell>
        </row>
        <row r="21974">
          <cell r="A21974" t="str">
            <v/>
          </cell>
        </row>
        <row r="21975">
          <cell r="A21975" t="str">
            <v/>
          </cell>
        </row>
        <row r="21976">
          <cell r="A21976" t="str">
            <v/>
          </cell>
        </row>
        <row r="21977">
          <cell r="A21977" t="str">
            <v/>
          </cell>
        </row>
        <row r="21978">
          <cell r="A21978" t="str">
            <v/>
          </cell>
        </row>
        <row r="21979">
          <cell r="A21979" t="str">
            <v/>
          </cell>
        </row>
        <row r="21980">
          <cell r="A21980" t="str">
            <v/>
          </cell>
        </row>
        <row r="21981">
          <cell r="A21981" t="str">
            <v/>
          </cell>
        </row>
        <row r="21982">
          <cell r="A21982" t="str">
            <v/>
          </cell>
        </row>
        <row r="21983">
          <cell r="A21983" t="str">
            <v/>
          </cell>
        </row>
        <row r="21984">
          <cell r="A21984" t="str">
            <v/>
          </cell>
        </row>
        <row r="21985">
          <cell r="A21985" t="str">
            <v/>
          </cell>
        </row>
        <row r="21986">
          <cell r="A21986" t="str">
            <v/>
          </cell>
        </row>
        <row r="21987">
          <cell r="A21987" t="str">
            <v/>
          </cell>
        </row>
        <row r="21988">
          <cell r="A21988" t="str">
            <v/>
          </cell>
        </row>
        <row r="21989">
          <cell r="A21989" t="str">
            <v/>
          </cell>
        </row>
        <row r="21990">
          <cell r="A21990" t="str">
            <v/>
          </cell>
        </row>
        <row r="21991">
          <cell r="A21991" t="str">
            <v/>
          </cell>
        </row>
        <row r="21992">
          <cell r="A21992" t="str">
            <v/>
          </cell>
        </row>
        <row r="21993">
          <cell r="A21993" t="str">
            <v/>
          </cell>
        </row>
        <row r="21994">
          <cell r="A21994" t="str">
            <v/>
          </cell>
        </row>
        <row r="21995">
          <cell r="A21995" t="str">
            <v/>
          </cell>
        </row>
        <row r="21996">
          <cell r="A21996" t="str">
            <v/>
          </cell>
        </row>
        <row r="21997">
          <cell r="A21997" t="str">
            <v/>
          </cell>
        </row>
        <row r="21998">
          <cell r="A21998" t="str">
            <v/>
          </cell>
        </row>
        <row r="21999">
          <cell r="A21999" t="str">
            <v/>
          </cell>
        </row>
        <row r="22000">
          <cell r="A22000" t="str">
            <v/>
          </cell>
        </row>
        <row r="22001">
          <cell r="A22001" t="str">
            <v/>
          </cell>
        </row>
        <row r="22002">
          <cell r="A22002" t="str">
            <v/>
          </cell>
        </row>
        <row r="22003">
          <cell r="A22003" t="str">
            <v/>
          </cell>
        </row>
        <row r="22004">
          <cell r="A22004" t="str">
            <v/>
          </cell>
        </row>
        <row r="22005">
          <cell r="A22005" t="str">
            <v/>
          </cell>
        </row>
        <row r="22006">
          <cell r="A22006" t="str">
            <v/>
          </cell>
        </row>
        <row r="22007">
          <cell r="A22007" t="str">
            <v/>
          </cell>
        </row>
        <row r="22008">
          <cell r="A22008" t="str">
            <v/>
          </cell>
        </row>
        <row r="22009">
          <cell r="A22009" t="str">
            <v/>
          </cell>
        </row>
        <row r="22010">
          <cell r="A22010" t="str">
            <v/>
          </cell>
        </row>
        <row r="22011">
          <cell r="A22011" t="str">
            <v/>
          </cell>
        </row>
        <row r="22012">
          <cell r="A22012" t="str">
            <v/>
          </cell>
        </row>
        <row r="22013">
          <cell r="A22013" t="str">
            <v/>
          </cell>
        </row>
        <row r="22014">
          <cell r="A22014" t="str">
            <v/>
          </cell>
        </row>
        <row r="22015">
          <cell r="A22015" t="str">
            <v/>
          </cell>
        </row>
        <row r="22016">
          <cell r="A22016" t="str">
            <v/>
          </cell>
        </row>
        <row r="22017">
          <cell r="A22017" t="str">
            <v/>
          </cell>
        </row>
        <row r="22018">
          <cell r="A22018" t="str">
            <v/>
          </cell>
        </row>
        <row r="22019">
          <cell r="A22019" t="str">
            <v/>
          </cell>
        </row>
        <row r="22020">
          <cell r="A22020" t="str">
            <v/>
          </cell>
        </row>
        <row r="22021">
          <cell r="A22021" t="str">
            <v/>
          </cell>
        </row>
        <row r="22022">
          <cell r="A22022" t="str">
            <v/>
          </cell>
        </row>
        <row r="22023">
          <cell r="A22023" t="str">
            <v/>
          </cell>
        </row>
        <row r="22024">
          <cell r="A22024" t="str">
            <v/>
          </cell>
        </row>
        <row r="22025">
          <cell r="A22025" t="str">
            <v/>
          </cell>
        </row>
        <row r="22026">
          <cell r="A22026" t="str">
            <v/>
          </cell>
        </row>
        <row r="22027">
          <cell r="A22027" t="str">
            <v/>
          </cell>
        </row>
        <row r="22028">
          <cell r="A22028" t="str">
            <v/>
          </cell>
        </row>
        <row r="22029">
          <cell r="A22029" t="str">
            <v/>
          </cell>
        </row>
        <row r="22030">
          <cell r="A22030" t="str">
            <v/>
          </cell>
        </row>
        <row r="22031">
          <cell r="A22031" t="str">
            <v/>
          </cell>
        </row>
        <row r="22032">
          <cell r="A22032" t="str">
            <v/>
          </cell>
        </row>
        <row r="22033">
          <cell r="A22033" t="str">
            <v/>
          </cell>
        </row>
        <row r="22034">
          <cell r="A22034" t="str">
            <v/>
          </cell>
        </row>
        <row r="22035">
          <cell r="A22035" t="str">
            <v/>
          </cell>
        </row>
        <row r="22036">
          <cell r="A22036" t="str">
            <v/>
          </cell>
        </row>
        <row r="22037">
          <cell r="A22037" t="str">
            <v/>
          </cell>
        </row>
        <row r="22038">
          <cell r="A22038" t="str">
            <v/>
          </cell>
        </row>
        <row r="22039">
          <cell r="A22039" t="str">
            <v/>
          </cell>
        </row>
        <row r="22040">
          <cell r="A22040" t="str">
            <v/>
          </cell>
        </row>
        <row r="22041">
          <cell r="A22041" t="str">
            <v/>
          </cell>
        </row>
        <row r="22042">
          <cell r="A22042" t="str">
            <v/>
          </cell>
        </row>
        <row r="22043">
          <cell r="A22043" t="str">
            <v/>
          </cell>
        </row>
        <row r="22044">
          <cell r="A22044" t="str">
            <v/>
          </cell>
        </row>
        <row r="22045">
          <cell r="A22045" t="str">
            <v/>
          </cell>
        </row>
        <row r="22046">
          <cell r="A22046" t="str">
            <v/>
          </cell>
        </row>
        <row r="22047">
          <cell r="A22047" t="str">
            <v/>
          </cell>
        </row>
        <row r="22048">
          <cell r="A22048" t="str">
            <v/>
          </cell>
        </row>
        <row r="22049">
          <cell r="A22049" t="str">
            <v/>
          </cell>
        </row>
        <row r="22050">
          <cell r="A22050" t="str">
            <v/>
          </cell>
        </row>
        <row r="22051">
          <cell r="A22051" t="str">
            <v/>
          </cell>
        </row>
        <row r="22052">
          <cell r="A22052" t="str">
            <v/>
          </cell>
        </row>
        <row r="22053">
          <cell r="A22053" t="str">
            <v/>
          </cell>
        </row>
        <row r="22054">
          <cell r="A22054" t="str">
            <v/>
          </cell>
        </row>
        <row r="22055">
          <cell r="A22055" t="str">
            <v/>
          </cell>
        </row>
        <row r="22056">
          <cell r="A22056" t="str">
            <v/>
          </cell>
        </row>
        <row r="22057">
          <cell r="A22057" t="str">
            <v/>
          </cell>
        </row>
        <row r="22058">
          <cell r="A22058" t="str">
            <v/>
          </cell>
        </row>
        <row r="22059">
          <cell r="A22059" t="str">
            <v/>
          </cell>
        </row>
        <row r="22060">
          <cell r="A22060" t="str">
            <v/>
          </cell>
        </row>
        <row r="22061">
          <cell r="A22061" t="str">
            <v/>
          </cell>
        </row>
        <row r="22062">
          <cell r="A22062" t="str">
            <v/>
          </cell>
        </row>
        <row r="22063">
          <cell r="A22063" t="str">
            <v/>
          </cell>
        </row>
        <row r="22064">
          <cell r="A22064" t="str">
            <v/>
          </cell>
        </row>
        <row r="22065">
          <cell r="A22065" t="str">
            <v/>
          </cell>
        </row>
        <row r="22066">
          <cell r="A22066" t="str">
            <v/>
          </cell>
        </row>
        <row r="22067">
          <cell r="A22067" t="str">
            <v/>
          </cell>
        </row>
        <row r="22068">
          <cell r="A22068" t="str">
            <v/>
          </cell>
        </row>
        <row r="22069">
          <cell r="A22069" t="str">
            <v/>
          </cell>
        </row>
        <row r="22070">
          <cell r="A22070" t="str">
            <v/>
          </cell>
        </row>
        <row r="22071">
          <cell r="A22071" t="str">
            <v/>
          </cell>
        </row>
        <row r="22072">
          <cell r="A22072" t="str">
            <v/>
          </cell>
        </row>
        <row r="22073">
          <cell r="A22073" t="str">
            <v/>
          </cell>
        </row>
        <row r="22074">
          <cell r="A22074" t="str">
            <v/>
          </cell>
        </row>
        <row r="22075">
          <cell r="A22075" t="str">
            <v/>
          </cell>
        </row>
        <row r="22076">
          <cell r="A22076" t="str">
            <v/>
          </cell>
        </row>
        <row r="22077">
          <cell r="A22077" t="str">
            <v/>
          </cell>
        </row>
        <row r="22078">
          <cell r="A22078" t="str">
            <v/>
          </cell>
        </row>
        <row r="22079">
          <cell r="A22079" t="str">
            <v/>
          </cell>
        </row>
        <row r="22080">
          <cell r="A22080" t="str">
            <v/>
          </cell>
        </row>
        <row r="22081">
          <cell r="A22081" t="str">
            <v/>
          </cell>
        </row>
        <row r="22082">
          <cell r="A22082" t="str">
            <v/>
          </cell>
        </row>
        <row r="22083">
          <cell r="A22083" t="str">
            <v/>
          </cell>
        </row>
        <row r="22084">
          <cell r="A22084" t="str">
            <v/>
          </cell>
        </row>
        <row r="22085">
          <cell r="A22085" t="str">
            <v/>
          </cell>
        </row>
        <row r="22086">
          <cell r="A22086" t="str">
            <v/>
          </cell>
        </row>
        <row r="22087">
          <cell r="A22087" t="str">
            <v/>
          </cell>
        </row>
        <row r="22088">
          <cell r="A22088" t="str">
            <v/>
          </cell>
        </row>
        <row r="22089">
          <cell r="A22089" t="str">
            <v/>
          </cell>
        </row>
        <row r="22090">
          <cell r="A22090" t="str">
            <v/>
          </cell>
        </row>
        <row r="22091">
          <cell r="A22091" t="str">
            <v/>
          </cell>
        </row>
        <row r="22092">
          <cell r="A22092" t="str">
            <v/>
          </cell>
        </row>
        <row r="22093">
          <cell r="A22093" t="str">
            <v/>
          </cell>
        </row>
        <row r="22094">
          <cell r="A22094" t="str">
            <v/>
          </cell>
        </row>
        <row r="22095">
          <cell r="A22095" t="str">
            <v/>
          </cell>
        </row>
        <row r="22096">
          <cell r="A22096" t="str">
            <v/>
          </cell>
        </row>
        <row r="22097">
          <cell r="A22097" t="str">
            <v/>
          </cell>
        </row>
        <row r="22098">
          <cell r="A22098" t="str">
            <v/>
          </cell>
        </row>
        <row r="22099">
          <cell r="A22099" t="str">
            <v/>
          </cell>
        </row>
        <row r="22100">
          <cell r="A22100" t="str">
            <v/>
          </cell>
        </row>
        <row r="22101">
          <cell r="A22101" t="str">
            <v/>
          </cell>
        </row>
        <row r="22102">
          <cell r="A22102" t="str">
            <v/>
          </cell>
        </row>
        <row r="22103">
          <cell r="A22103" t="str">
            <v/>
          </cell>
        </row>
        <row r="22104">
          <cell r="A22104" t="str">
            <v/>
          </cell>
        </row>
        <row r="22105">
          <cell r="A22105" t="str">
            <v/>
          </cell>
        </row>
        <row r="22106">
          <cell r="A22106" t="str">
            <v/>
          </cell>
        </row>
        <row r="22107">
          <cell r="A22107" t="str">
            <v/>
          </cell>
        </row>
        <row r="22108">
          <cell r="A22108" t="str">
            <v/>
          </cell>
        </row>
        <row r="22109">
          <cell r="A22109" t="str">
            <v/>
          </cell>
        </row>
        <row r="22110">
          <cell r="A22110" t="str">
            <v/>
          </cell>
        </row>
        <row r="22111">
          <cell r="A22111" t="str">
            <v/>
          </cell>
        </row>
        <row r="22112">
          <cell r="A22112" t="str">
            <v/>
          </cell>
        </row>
        <row r="22113">
          <cell r="A22113" t="str">
            <v/>
          </cell>
        </row>
        <row r="22114">
          <cell r="A22114" t="str">
            <v/>
          </cell>
        </row>
        <row r="22115">
          <cell r="A22115" t="str">
            <v/>
          </cell>
        </row>
        <row r="22116">
          <cell r="A22116" t="str">
            <v/>
          </cell>
        </row>
        <row r="22117">
          <cell r="A22117" t="str">
            <v/>
          </cell>
        </row>
        <row r="22118">
          <cell r="A22118" t="str">
            <v/>
          </cell>
        </row>
        <row r="22119">
          <cell r="A22119" t="str">
            <v/>
          </cell>
        </row>
        <row r="22120">
          <cell r="A22120" t="str">
            <v/>
          </cell>
        </row>
        <row r="22121">
          <cell r="A22121" t="str">
            <v/>
          </cell>
        </row>
        <row r="22122">
          <cell r="A22122" t="str">
            <v/>
          </cell>
        </row>
        <row r="22123">
          <cell r="A22123" t="str">
            <v/>
          </cell>
        </row>
        <row r="22124">
          <cell r="A22124" t="str">
            <v/>
          </cell>
        </row>
        <row r="22125">
          <cell r="A22125" t="str">
            <v/>
          </cell>
        </row>
        <row r="22126">
          <cell r="A22126" t="str">
            <v/>
          </cell>
        </row>
        <row r="22127">
          <cell r="A22127" t="str">
            <v/>
          </cell>
        </row>
        <row r="22128">
          <cell r="A22128" t="str">
            <v/>
          </cell>
        </row>
        <row r="22129">
          <cell r="A22129" t="str">
            <v/>
          </cell>
        </row>
        <row r="22130">
          <cell r="A22130" t="str">
            <v/>
          </cell>
        </row>
        <row r="22131">
          <cell r="A22131" t="str">
            <v/>
          </cell>
        </row>
        <row r="22132">
          <cell r="A22132" t="str">
            <v/>
          </cell>
        </row>
        <row r="22133">
          <cell r="A22133" t="str">
            <v/>
          </cell>
        </row>
        <row r="22134">
          <cell r="A22134" t="str">
            <v/>
          </cell>
        </row>
        <row r="22135">
          <cell r="A22135" t="str">
            <v/>
          </cell>
        </row>
        <row r="22136">
          <cell r="A22136" t="str">
            <v/>
          </cell>
        </row>
        <row r="22137">
          <cell r="A22137" t="str">
            <v/>
          </cell>
        </row>
        <row r="22138">
          <cell r="A22138" t="str">
            <v/>
          </cell>
        </row>
        <row r="22139">
          <cell r="A22139" t="str">
            <v/>
          </cell>
        </row>
        <row r="22140">
          <cell r="A22140" t="str">
            <v/>
          </cell>
        </row>
        <row r="22141">
          <cell r="A22141" t="str">
            <v/>
          </cell>
        </row>
        <row r="22142">
          <cell r="A22142" t="str">
            <v/>
          </cell>
        </row>
        <row r="22143">
          <cell r="A22143" t="str">
            <v/>
          </cell>
        </row>
        <row r="22144">
          <cell r="A22144" t="str">
            <v/>
          </cell>
        </row>
        <row r="22145">
          <cell r="A22145" t="str">
            <v/>
          </cell>
        </row>
        <row r="22146">
          <cell r="A22146" t="str">
            <v/>
          </cell>
        </row>
        <row r="22147">
          <cell r="A22147" t="str">
            <v/>
          </cell>
        </row>
        <row r="22148">
          <cell r="A22148" t="str">
            <v/>
          </cell>
        </row>
        <row r="22149">
          <cell r="A22149" t="str">
            <v/>
          </cell>
        </row>
        <row r="22150">
          <cell r="A22150" t="str">
            <v/>
          </cell>
        </row>
        <row r="22151">
          <cell r="A22151" t="str">
            <v/>
          </cell>
        </row>
        <row r="22152">
          <cell r="A22152" t="str">
            <v/>
          </cell>
        </row>
        <row r="22153">
          <cell r="A22153" t="str">
            <v/>
          </cell>
        </row>
        <row r="22154">
          <cell r="A22154" t="str">
            <v/>
          </cell>
        </row>
        <row r="22155">
          <cell r="A22155" t="str">
            <v/>
          </cell>
        </row>
        <row r="22156">
          <cell r="A22156" t="str">
            <v/>
          </cell>
        </row>
        <row r="22157">
          <cell r="A22157" t="str">
            <v/>
          </cell>
        </row>
        <row r="22158">
          <cell r="A22158" t="str">
            <v/>
          </cell>
        </row>
        <row r="22159">
          <cell r="A22159" t="str">
            <v/>
          </cell>
        </row>
        <row r="22160">
          <cell r="A22160" t="str">
            <v/>
          </cell>
        </row>
        <row r="22161">
          <cell r="A22161" t="str">
            <v/>
          </cell>
        </row>
        <row r="22162">
          <cell r="A22162" t="str">
            <v/>
          </cell>
        </row>
        <row r="22163">
          <cell r="A22163" t="str">
            <v/>
          </cell>
        </row>
        <row r="22164">
          <cell r="A22164" t="str">
            <v/>
          </cell>
        </row>
        <row r="22165">
          <cell r="A22165" t="str">
            <v/>
          </cell>
        </row>
        <row r="22166">
          <cell r="A22166" t="str">
            <v/>
          </cell>
        </row>
        <row r="22167">
          <cell r="A22167" t="str">
            <v/>
          </cell>
        </row>
        <row r="22168">
          <cell r="A22168" t="str">
            <v/>
          </cell>
        </row>
        <row r="22169">
          <cell r="A22169" t="str">
            <v/>
          </cell>
        </row>
        <row r="22170">
          <cell r="A22170" t="str">
            <v/>
          </cell>
        </row>
        <row r="22171">
          <cell r="A22171" t="str">
            <v/>
          </cell>
        </row>
        <row r="22172">
          <cell r="A22172" t="str">
            <v/>
          </cell>
        </row>
        <row r="22173">
          <cell r="A22173" t="str">
            <v/>
          </cell>
        </row>
        <row r="22174">
          <cell r="A22174" t="str">
            <v/>
          </cell>
        </row>
        <row r="22175">
          <cell r="A22175" t="str">
            <v/>
          </cell>
        </row>
        <row r="22176">
          <cell r="A22176" t="str">
            <v/>
          </cell>
        </row>
        <row r="22177">
          <cell r="A22177" t="str">
            <v/>
          </cell>
        </row>
        <row r="22178">
          <cell r="A22178" t="str">
            <v/>
          </cell>
        </row>
        <row r="22179">
          <cell r="A22179" t="str">
            <v/>
          </cell>
        </row>
        <row r="22180">
          <cell r="A22180" t="str">
            <v/>
          </cell>
        </row>
        <row r="22181">
          <cell r="A22181" t="str">
            <v/>
          </cell>
        </row>
        <row r="22182">
          <cell r="A22182" t="str">
            <v/>
          </cell>
        </row>
        <row r="22183">
          <cell r="A22183" t="str">
            <v/>
          </cell>
        </row>
        <row r="22184">
          <cell r="A22184" t="str">
            <v/>
          </cell>
        </row>
        <row r="22185">
          <cell r="A22185" t="str">
            <v/>
          </cell>
        </row>
        <row r="22186">
          <cell r="A22186" t="str">
            <v/>
          </cell>
        </row>
        <row r="22187">
          <cell r="A22187" t="str">
            <v/>
          </cell>
        </row>
        <row r="22188">
          <cell r="A22188" t="str">
            <v/>
          </cell>
        </row>
        <row r="22189">
          <cell r="A22189" t="str">
            <v/>
          </cell>
        </row>
        <row r="22190">
          <cell r="A22190" t="str">
            <v/>
          </cell>
        </row>
        <row r="22191">
          <cell r="A22191" t="str">
            <v/>
          </cell>
        </row>
        <row r="22192">
          <cell r="A22192" t="str">
            <v/>
          </cell>
        </row>
        <row r="22193">
          <cell r="A22193" t="str">
            <v/>
          </cell>
        </row>
        <row r="22194">
          <cell r="A22194" t="str">
            <v/>
          </cell>
        </row>
        <row r="22195">
          <cell r="A22195" t="str">
            <v/>
          </cell>
        </row>
        <row r="22196">
          <cell r="A22196" t="str">
            <v/>
          </cell>
        </row>
        <row r="22197">
          <cell r="A22197" t="str">
            <v/>
          </cell>
        </row>
        <row r="22198">
          <cell r="A22198" t="str">
            <v/>
          </cell>
        </row>
        <row r="22199">
          <cell r="A22199" t="str">
            <v/>
          </cell>
        </row>
        <row r="22200">
          <cell r="A22200" t="str">
            <v/>
          </cell>
        </row>
        <row r="22201">
          <cell r="A22201" t="str">
            <v/>
          </cell>
        </row>
        <row r="22202">
          <cell r="A22202" t="str">
            <v/>
          </cell>
        </row>
        <row r="22203">
          <cell r="A22203" t="str">
            <v/>
          </cell>
        </row>
        <row r="22204">
          <cell r="A22204" t="str">
            <v/>
          </cell>
        </row>
        <row r="22205">
          <cell r="A22205" t="str">
            <v/>
          </cell>
        </row>
        <row r="22206">
          <cell r="A22206" t="str">
            <v/>
          </cell>
        </row>
        <row r="22207">
          <cell r="A22207" t="str">
            <v/>
          </cell>
        </row>
        <row r="22208">
          <cell r="A22208" t="str">
            <v/>
          </cell>
        </row>
        <row r="22209">
          <cell r="A22209" t="str">
            <v/>
          </cell>
        </row>
        <row r="22210">
          <cell r="A22210" t="str">
            <v/>
          </cell>
        </row>
        <row r="22211">
          <cell r="A22211" t="str">
            <v/>
          </cell>
        </row>
        <row r="22212">
          <cell r="A22212" t="str">
            <v/>
          </cell>
        </row>
        <row r="22213">
          <cell r="A22213" t="str">
            <v/>
          </cell>
        </row>
        <row r="22214">
          <cell r="A22214" t="str">
            <v/>
          </cell>
        </row>
        <row r="22215">
          <cell r="A22215" t="str">
            <v/>
          </cell>
        </row>
        <row r="22216">
          <cell r="A22216" t="str">
            <v/>
          </cell>
        </row>
        <row r="22217">
          <cell r="A22217" t="str">
            <v/>
          </cell>
        </row>
        <row r="22218">
          <cell r="A22218" t="str">
            <v/>
          </cell>
        </row>
        <row r="22219">
          <cell r="A22219" t="str">
            <v/>
          </cell>
        </row>
        <row r="22220">
          <cell r="A22220" t="str">
            <v/>
          </cell>
        </row>
        <row r="22221">
          <cell r="A22221" t="str">
            <v/>
          </cell>
        </row>
        <row r="22222">
          <cell r="A22222" t="str">
            <v/>
          </cell>
        </row>
        <row r="22223">
          <cell r="A22223" t="str">
            <v/>
          </cell>
        </row>
        <row r="22224">
          <cell r="A22224" t="str">
            <v/>
          </cell>
        </row>
        <row r="22225">
          <cell r="A22225" t="str">
            <v/>
          </cell>
        </row>
        <row r="22226">
          <cell r="A22226" t="str">
            <v/>
          </cell>
        </row>
        <row r="22227">
          <cell r="A22227" t="str">
            <v/>
          </cell>
        </row>
        <row r="22228">
          <cell r="A22228" t="str">
            <v/>
          </cell>
        </row>
        <row r="22229">
          <cell r="A22229" t="str">
            <v/>
          </cell>
        </row>
        <row r="22230">
          <cell r="A22230" t="str">
            <v/>
          </cell>
        </row>
        <row r="22231">
          <cell r="A22231" t="str">
            <v/>
          </cell>
        </row>
        <row r="22232">
          <cell r="A22232" t="str">
            <v/>
          </cell>
        </row>
        <row r="22233">
          <cell r="A22233" t="str">
            <v/>
          </cell>
        </row>
        <row r="22234">
          <cell r="A22234" t="str">
            <v/>
          </cell>
        </row>
        <row r="22235">
          <cell r="A22235" t="str">
            <v/>
          </cell>
        </row>
        <row r="22236">
          <cell r="A22236" t="str">
            <v/>
          </cell>
        </row>
        <row r="22237">
          <cell r="A22237" t="str">
            <v/>
          </cell>
        </row>
        <row r="22238">
          <cell r="A22238" t="str">
            <v/>
          </cell>
        </row>
        <row r="22239">
          <cell r="A22239" t="str">
            <v/>
          </cell>
        </row>
        <row r="22240">
          <cell r="A22240" t="str">
            <v/>
          </cell>
        </row>
        <row r="22241">
          <cell r="A22241" t="str">
            <v/>
          </cell>
        </row>
        <row r="22242">
          <cell r="A22242" t="str">
            <v/>
          </cell>
        </row>
        <row r="22243">
          <cell r="A22243" t="str">
            <v/>
          </cell>
        </row>
        <row r="22244">
          <cell r="A22244" t="str">
            <v/>
          </cell>
        </row>
        <row r="22245">
          <cell r="A22245" t="str">
            <v/>
          </cell>
        </row>
        <row r="22246">
          <cell r="A22246" t="str">
            <v/>
          </cell>
        </row>
        <row r="22247">
          <cell r="A22247" t="str">
            <v/>
          </cell>
        </row>
        <row r="22248">
          <cell r="A22248" t="str">
            <v/>
          </cell>
        </row>
        <row r="22249">
          <cell r="A22249" t="str">
            <v/>
          </cell>
        </row>
        <row r="22250">
          <cell r="A22250" t="str">
            <v/>
          </cell>
        </row>
        <row r="22251">
          <cell r="A22251" t="str">
            <v/>
          </cell>
        </row>
        <row r="22252">
          <cell r="A22252" t="str">
            <v/>
          </cell>
        </row>
        <row r="22253">
          <cell r="A22253" t="str">
            <v/>
          </cell>
        </row>
        <row r="22254">
          <cell r="A22254" t="str">
            <v/>
          </cell>
        </row>
        <row r="22255">
          <cell r="A22255" t="str">
            <v/>
          </cell>
        </row>
        <row r="22256">
          <cell r="A22256" t="str">
            <v/>
          </cell>
        </row>
        <row r="22257">
          <cell r="A22257" t="str">
            <v/>
          </cell>
        </row>
        <row r="22258">
          <cell r="A22258" t="str">
            <v/>
          </cell>
        </row>
        <row r="22259">
          <cell r="A22259" t="str">
            <v/>
          </cell>
        </row>
        <row r="22260">
          <cell r="A22260" t="str">
            <v/>
          </cell>
        </row>
        <row r="22261">
          <cell r="A22261" t="str">
            <v/>
          </cell>
        </row>
        <row r="22262">
          <cell r="A22262" t="str">
            <v/>
          </cell>
        </row>
        <row r="22263">
          <cell r="A22263" t="str">
            <v/>
          </cell>
        </row>
        <row r="22264">
          <cell r="A22264" t="str">
            <v/>
          </cell>
        </row>
        <row r="22265">
          <cell r="A22265" t="str">
            <v/>
          </cell>
        </row>
        <row r="22266">
          <cell r="A22266" t="str">
            <v/>
          </cell>
        </row>
        <row r="22267">
          <cell r="A22267" t="str">
            <v/>
          </cell>
        </row>
        <row r="22268">
          <cell r="A22268" t="str">
            <v/>
          </cell>
        </row>
        <row r="22269">
          <cell r="A22269" t="str">
            <v/>
          </cell>
        </row>
        <row r="22270">
          <cell r="A22270" t="str">
            <v/>
          </cell>
        </row>
        <row r="22271">
          <cell r="A22271" t="str">
            <v/>
          </cell>
        </row>
        <row r="22272">
          <cell r="A22272" t="str">
            <v/>
          </cell>
        </row>
        <row r="22273">
          <cell r="A22273" t="str">
            <v/>
          </cell>
        </row>
        <row r="22274">
          <cell r="A22274" t="str">
            <v/>
          </cell>
        </row>
        <row r="22275">
          <cell r="A22275" t="str">
            <v/>
          </cell>
        </row>
        <row r="22276">
          <cell r="A22276" t="str">
            <v/>
          </cell>
        </row>
        <row r="22277">
          <cell r="A22277" t="str">
            <v/>
          </cell>
        </row>
        <row r="22278">
          <cell r="A22278" t="str">
            <v/>
          </cell>
        </row>
        <row r="22279">
          <cell r="A22279" t="str">
            <v/>
          </cell>
        </row>
        <row r="22280">
          <cell r="A22280" t="str">
            <v/>
          </cell>
        </row>
        <row r="22281">
          <cell r="A22281" t="str">
            <v/>
          </cell>
        </row>
        <row r="22282">
          <cell r="A22282" t="str">
            <v/>
          </cell>
        </row>
        <row r="22283">
          <cell r="A22283" t="str">
            <v/>
          </cell>
        </row>
        <row r="22284">
          <cell r="A22284" t="str">
            <v/>
          </cell>
        </row>
        <row r="22285">
          <cell r="A22285" t="str">
            <v/>
          </cell>
        </row>
        <row r="22286">
          <cell r="A22286" t="str">
            <v/>
          </cell>
        </row>
        <row r="22287">
          <cell r="A22287" t="str">
            <v/>
          </cell>
        </row>
        <row r="22288">
          <cell r="A22288" t="str">
            <v/>
          </cell>
        </row>
        <row r="22289">
          <cell r="A22289" t="str">
            <v/>
          </cell>
        </row>
        <row r="22290">
          <cell r="A22290" t="str">
            <v/>
          </cell>
        </row>
        <row r="22291">
          <cell r="A22291" t="str">
            <v/>
          </cell>
        </row>
        <row r="22292">
          <cell r="A22292" t="str">
            <v/>
          </cell>
        </row>
        <row r="22293">
          <cell r="A22293" t="str">
            <v/>
          </cell>
        </row>
        <row r="22294">
          <cell r="A22294" t="str">
            <v/>
          </cell>
        </row>
        <row r="22295">
          <cell r="A22295" t="str">
            <v/>
          </cell>
        </row>
        <row r="22296">
          <cell r="A22296" t="str">
            <v/>
          </cell>
        </row>
        <row r="22297">
          <cell r="A22297" t="str">
            <v/>
          </cell>
        </row>
        <row r="22298">
          <cell r="A22298" t="str">
            <v/>
          </cell>
        </row>
        <row r="22299">
          <cell r="A22299" t="str">
            <v/>
          </cell>
        </row>
        <row r="22300">
          <cell r="A22300" t="str">
            <v/>
          </cell>
        </row>
        <row r="22301">
          <cell r="A22301" t="str">
            <v/>
          </cell>
        </row>
        <row r="22302">
          <cell r="A22302" t="str">
            <v/>
          </cell>
        </row>
        <row r="22303">
          <cell r="A22303" t="str">
            <v/>
          </cell>
        </row>
        <row r="22304">
          <cell r="A22304" t="str">
            <v/>
          </cell>
        </row>
        <row r="22305">
          <cell r="A22305" t="str">
            <v/>
          </cell>
        </row>
        <row r="22306">
          <cell r="A22306" t="str">
            <v/>
          </cell>
        </row>
        <row r="22307">
          <cell r="A22307" t="str">
            <v/>
          </cell>
        </row>
        <row r="22308">
          <cell r="A22308" t="str">
            <v/>
          </cell>
        </row>
        <row r="22309">
          <cell r="A22309" t="str">
            <v/>
          </cell>
        </row>
        <row r="22310">
          <cell r="A22310" t="str">
            <v/>
          </cell>
        </row>
        <row r="22311">
          <cell r="A22311" t="str">
            <v/>
          </cell>
        </row>
        <row r="22312">
          <cell r="A22312" t="str">
            <v/>
          </cell>
        </row>
        <row r="22313">
          <cell r="A22313" t="str">
            <v/>
          </cell>
        </row>
        <row r="22314">
          <cell r="A22314" t="str">
            <v/>
          </cell>
        </row>
        <row r="22315">
          <cell r="A22315" t="str">
            <v/>
          </cell>
        </row>
        <row r="22316">
          <cell r="A22316" t="str">
            <v/>
          </cell>
        </row>
        <row r="22317">
          <cell r="A22317" t="str">
            <v/>
          </cell>
        </row>
        <row r="22318">
          <cell r="A22318" t="str">
            <v/>
          </cell>
        </row>
        <row r="22319">
          <cell r="A22319" t="str">
            <v/>
          </cell>
        </row>
        <row r="22320">
          <cell r="A22320" t="str">
            <v/>
          </cell>
        </row>
        <row r="22321">
          <cell r="A22321" t="str">
            <v/>
          </cell>
        </row>
        <row r="22322">
          <cell r="A22322" t="str">
            <v/>
          </cell>
        </row>
        <row r="22323">
          <cell r="A22323" t="str">
            <v/>
          </cell>
        </row>
        <row r="22324">
          <cell r="A22324" t="str">
            <v/>
          </cell>
        </row>
        <row r="22325">
          <cell r="A22325" t="str">
            <v/>
          </cell>
        </row>
        <row r="22326">
          <cell r="A22326" t="str">
            <v/>
          </cell>
        </row>
        <row r="22327">
          <cell r="A22327" t="str">
            <v/>
          </cell>
        </row>
        <row r="22328">
          <cell r="A22328" t="str">
            <v/>
          </cell>
        </row>
        <row r="22329">
          <cell r="A22329" t="str">
            <v/>
          </cell>
        </row>
        <row r="22330">
          <cell r="A22330" t="str">
            <v/>
          </cell>
        </row>
        <row r="22331">
          <cell r="A22331" t="str">
            <v/>
          </cell>
        </row>
        <row r="22332">
          <cell r="A22332" t="str">
            <v/>
          </cell>
        </row>
        <row r="22333">
          <cell r="A22333" t="str">
            <v/>
          </cell>
        </row>
        <row r="22334">
          <cell r="A22334" t="str">
            <v/>
          </cell>
        </row>
        <row r="22335">
          <cell r="A22335" t="str">
            <v/>
          </cell>
        </row>
        <row r="22336">
          <cell r="A22336" t="str">
            <v/>
          </cell>
        </row>
        <row r="22337">
          <cell r="A22337" t="str">
            <v/>
          </cell>
        </row>
        <row r="22338">
          <cell r="A22338" t="str">
            <v/>
          </cell>
        </row>
        <row r="22339">
          <cell r="A22339" t="str">
            <v/>
          </cell>
        </row>
        <row r="22340">
          <cell r="A22340" t="str">
            <v/>
          </cell>
        </row>
        <row r="22341">
          <cell r="A22341" t="str">
            <v/>
          </cell>
        </row>
        <row r="22342">
          <cell r="A22342" t="str">
            <v/>
          </cell>
        </row>
        <row r="22343">
          <cell r="A22343" t="str">
            <v/>
          </cell>
        </row>
        <row r="22344">
          <cell r="A22344" t="str">
            <v/>
          </cell>
        </row>
        <row r="22345">
          <cell r="A22345" t="str">
            <v/>
          </cell>
        </row>
        <row r="22346">
          <cell r="A22346" t="str">
            <v/>
          </cell>
        </row>
        <row r="22347">
          <cell r="A22347" t="str">
            <v/>
          </cell>
        </row>
        <row r="22348">
          <cell r="A22348" t="str">
            <v/>
          </cell>
        </row>
        <row r="22349">
          <cell r="A22349" t="str">
            <v/>
          </cell>
        </row>
        <row r="22350">
          <cell r="A22350" t="str">
            <v/>
          </cell>
        </row>
        <row r="22351">
          <cell r="A22351" t="str">
            <v/>
          </cell>
        </row>
        <row r="22352">
          <cell r="A22352" t="str">
            <v/>
          </cell>
        </row>
        <row r="22353">
          <cell r="A22353" t="str">
            <v/>
          </cell>
        </row>
        <row r="22354">
          <cell r="A22354" t="str">
            <v/>
          </cell>
        </row>
        <row r="22355">
          <cell r="A22355" t="str">
            <v/>
          </cell>
        </row>
        <row r="22356">
          <cell r="A22356" t="str">
            <v/>
          </cell>
        </row>
        <row r="22357">
          <cell r="A22357" t="str">
            <v/>
          </cell>
        </row>
        <row r="22358">
          <cell r="A22358" t="str">
            <v/>
          </cell>
        </row>
        <row r="22359">
          <cell r="A22359" t="str">
            <v/>
          </cell>
        </row>
        <row r="22360">
          <cell r="A22360" t="str">
            <v/>
          </cell>
        </row>
        <row r="22361">
          <cell r="A22361" t="str">
            <v/>
          </cell>
        </row>
        <row r="22362">
          <cell r="A22362" t="str">
            <v/>
          </cell>
        </row>
        <row r="22363">
          <cell r="A22363" t="str">
            <v/>
          </cell>
        </row>
        <row r="22364">
          <cell r="A22364" t="str">
            <v/>
          </cell>
        </row>
        <row r="22365">
          <cell r="A22365" t="str">
            <v/>
          </cell>
        </row>
        <row r="22366">
          <cell r="A22366" t="str">
            <v/>
          </cell>
        </row>
        <row r="22367">
          <cell r="A22367" t="str">
            <v/>
          </cell>
        </row>
        <row r="22368">
          <cell r="A22368" t="str">
            <v/>
          </cell>
        </row>
        <row r="22369">
          <cell r="A22369" t="str">
            <v/>
          </cell>
        </row>
        <row r="22370">
          <cell r="A22370" t="str">
            <v/>
          </cell>
        </row>
        <row r="22371">
          <cell r="A22371" t="str">
            <v/>
          </cell>
        </row>
        <row r="22372">
          <cell r="A22372" t="str">
            <v/>
          </cell>
        </row>
        <row r="22373">
          <cell r="A22373" t="str">
            <v/>
          </cell>
        </row>
        <row r="22374">
          <cell r="A22374" t="str">
            <v/>
          </cell>
        </row>
        <row r="22375">
          <cell r="A22375" t="str">
            <v/>
          </cell>
        </row>
        <row r="22376">
          <cell r="A22376" t="str">
            <v/>
          </cell>
        </row>
        <row r="22377">
          <cell r="A22377" t="str">
            <v/>
          </cell>
        </row>
        <row r="22378">
          <cell r="A22378" t="str">
            <v/>
          </cell>
        </row>
        <row r="22379">
          <cell r="A22379" t="str">
            <v/>
          </cell>
        </row>
        <row r="22380">
          <cell r="A22380" t="str">
            <v/>
          </cell>
        </row>
        <row r="22381">
          <cell r="A22381" t="str">
            <v/>
          </cell>
        </row>
        <row r="22382">
          <cell r="A22382" t="str">
            <v/>
          </cell>
        </row>
        <row r="22383">
          <cell r="A22383" t="str">
            <v/>
          </cell>
        </row>
        <row r="22384">
          <cell r="A22384" t="str">
            <v/>
          </cell>
        </row>
        <row r="22385">
          <cell r="A22385" t="str">
            <v/>
          </cell>
        </row>
        <row r="22386">
          <cell r="A22386" t="str">
            <v/>
          </cell>
        </row>
        <row r="22387">
          <cell r="A22387" t="str">
            <v/>
          </cell>
        </row>
        <row r="22388">
          <cell r="A22388" t="str">
            <v/>
          </cell>
        </row>
        <row r="22389">
          <cell r="A22389" t="str">
            <v/>
          </cell>
        </row>
        <row r="22390">
          <cell r="A22390" t="str">
            <v/>
          </cell>
        </row>
        <row r="22391">
          <cell r="A22391" t="str">
            <v/>
          </cell>
        </row>
        <row r="22392">
          <cell r="A22392" t="str">
            <v/>
          </cell>
        </row>
        <row r="22393">
          <cell r="A22393" t="str">
            <v/>
          </cell>
        </row>
        <row r="22394">
          <cell r="A22394" t="str">
            <v/>
          </cell>
        </row>
        <row r="22395">
          <cell r="A22395" t="str">
            <v/>
          </cell>
        </row>
        <row r="22396">
          <cell r="A22396" t="str">
            <v/>
          </cell>
        </row>
        <row r="22397">
          <cell r="A22397" t="str">
            <v/>
          </cell>
        </row>
        <row r="22398">
          <cell r="A22398" t="str">
            <v/>
          </cell>
        </row>
        <row r="22399">
          <cell r="A22399" t="str">
            <v/>
          </cell>
        </row>
        <row r="22400">
          <cell r="A22400" t="str">
            <v/>
          </cell>
        </row>
        <row r="22401">
          <cell r="A22401" t="str">
            <v/>
          </cell>
        </row>
        <row r="22402">
          <cell r="A22402" t="str">
            <v/>
          </cell>
        </row>
        <row r="22403">
          <cell r="A22403" t="str">
            <v/>
          </cell>
        </row>
        <row r="22404">
          <cell r="A22404" t="str">
            <v/>
          </cell>
        </row>
        <row r="22405">
          <cell r="A22405" t="str">
            <v/>
          </cell>
        </row>
        <row r="22406">
          <cell r="A22406" t="str">
            <v/>
          </cell>
        </row>
        <row r="22407">
          <cell r="A22407" t="str">
            <v/>
          </cell>
        </row>
        <row r="22408">
          <cell r="A22408" t="str">
            <v/>
          </cell>
        </row>
        <row r="22409">
          <cell r="A22409" t="str">
            <v/>
          </cell>
        </row>
        <row r="22410">
          <cell r="A22410" t="str">
            <v/>
          </cell>
        </row>
        <row r="22411">
          <cell r="A22411" t="str">
            <v/>
          </cell>
        </row>
        <row r="22412">
          <cell r="A22412" t="str">
            <v/>
          </cell>
        </row>
        <row r="22413">
          <cell r="A22413" t="str">
            <v/>
          </cell>
        </row>
        <row r="22414">
          <cell r="A22414" t="str">
            <v/>
          </cell>
        </row>
        <row r="22415">
          <cell r="A22415" t="str">
            <v/>
          </cell>
        </row>
        <row r="22416">
          <cell r="A22416" t="str">
            <v/>
          </cell>
        </row>
        <row r="22417">
          <cell r="A22417" t="str">
            <v/>
          </cell>
        </row>
        <row r="22418">
          <cell r="A22418" t="str">
            <v/>
          </cell>
        </row>
        <row r="22419">
          <cell r="A22419" t="str">
            <v/>
          </cell>
        </row>
        <row r="22420">
          <cell r="A22420" t="str">
            <v/>
          </cell>
        </row>
        <row r="22421">
          <cell r="A22421" t="str">
            <v/>
          </cell>
        </row>
        <row r="22422">
          <cell r="A22422" t="str">
            <v/>
          </cell>
        </row>
        <row r="22423">
          <cell r="A22423" t="str">
            <v/>
          </cell>
        </row>
        <row r="22424">
          <cell r="A22424" t="str">
            <v/>
          </cell>
        </row>
        <row r="22425">
          <cell r="A22425" t="str">
            <v/>
          </cell>
        </row>
        <row r="22426">
          <cell r="A22426" t="str">
            <v/>
          </cell>
        </row>
        <row r="22427">
          <cell r="A22427" t="str">
            <v/>
          </cell>
        </row>
        <row r="22428">
          <cell r="A22428" t="str">
            <v/>
          </cell>
        </row>
        <row r="22429">
          <cell r="A22429" t="str">
            <v/>
          </cell>
        </row>
        <row r="22430">
          <cell r="A22430" t="str">
            <v/>
          </cell>
        </row>
        <row r="22431">
          <cell r="A22431" t="str">
            <v/>
          </cell>
        </row>
        <row r="22432">
          <cell r="A22432" t="str">
            <v/>
          </cell>
        </row>
        <row r="22433">
          <cell r="A22433" t="str">
            <v/>
          </cell>
        </row>
        <row r="22434">
          <cell r="A22434" t="str">
            <v/>
          </cell>
        </row>
        <row r="22435">
          <cell r="A22435" t="str">
            <v/>
          </cell>
        </row>
        <row r="22436">
          <cell r="A22436" t="str">
            <v/>
          </cell>
        </row>
        <row r="22437">
          <cell r="A22437" t="str">
            <v/>
          </cell>
        </row>
        <row r="22438">
          <cell r="A22438" t="str">
            <v/>
          </cell>
        </row>
        <row r="22439">
          <cell r="A22439" t="str">
            <v/>
          </cell>
        </row>
        <row r="22440">
          <cell r="A22440" t="str">
            <v/>
          </cell>
        </row>
        <row r="22441">
          <cell r="A22441" t="str">
            <v/>
          </cell>
        </row>
        <row r="22442">
          <cell r="A22442" t="str">
            <v/>
          </cell>
        </row>
        <row r="22443">
          <cell r="A22443" t="str">
            <v/>
          </cell>
        </row>
        <row r="22444">
          <cell r="A22444" t="str">
            <v/>
          </cell>
        </row>
        <row r="22445">
          <cell r="A22445" t="str">
            <v/>
          </cell>
        </row>
        <row r="22446">
          <cell r="A22446" t="str">
            <v/>
          </cell>
        </row>
        <row r="22447">
          <cell r="A22447" t="str">
            <v/>
          </cell>
        </row>
        <row r="22448">
          <cell r="A22448" t="str">
            <v/>
          </cell>
        </row>
        <row r="22449">
          <cell r="A22449" t="str">
            <v/>
          </cell>
        </row>
        <row r="22450">
          <cell r="A22450" t="str">
            <v/>
          </cell>
        </row>
        <row r="22451">
          <cell r="A22451" t="str">
            <v/>
          </cell>
        </row>
        <row r="22452">
          <cell r="A22452" t="str">
            <v/>
          </cell>
        </row>
        <row r="22453">
          <cell r="A22453" t="str">
            <v/>
          </cell>
        </row>
        <row r="22454">
          <cell r="A22454" t="str">
            <v/>
          </cell>
        </row>
        <row r="22455">
          <cell r="A22455" t="str">
            <v/>
          </cell>
        </row>
        <row r="22456">
          <cell r="A22456" t="str">
            <v/>
          </cell>
        </row>
        <row r="22457">
          <cell r="A22457" t="str">
            <v/>
          </cell>
        </row>
        <row r="22458">
          <cell r="A22458" t="str">
            <v/>
          </cell>
        </row>
        <row r="22459">
          <cell r="A22459" t="str">
            <v/>
          </cell>
        </row>
        <row r="22460">
          <cell r="A22460" t="str">
            <v/>
          </cell>
        </row>
        <row r="22461">
          <cell r="A22461" t="str">
            <v/>
          </cell>
        </row>
        <row r="22462">
          <cell r="A22462" t="str">
            <v/>
          </cell>
        </row>
        <row r="22463">
          <cell r="A22463" t="str">
            <v/>
          </cell>
        </row>
        <row r="22464">
          <cell r="A22464" t="str">
            <v/>
          </cell>
        </row>
        <row r="22465">
          <cell r="A22465" t="str">
            <v/>
          </cell>
        </row>
        <row r="22466">
          <cell r="A22466" t="str">
            <v/>
          </cell>
        </row>
        <row r="22467">
          <cell r="A22467" t="str">
            <v/>
          </cell>
        </row>
        <row r="22468">
          <cell r="A22468" t="str">
            <v/>
          </cell>
        </row>
        <row r="22469">
          <cell r="A22469" t="str">
            <v/>
          </cell>
        </row>
        <row r="22470">
          <cell r="A22470" t="str">
            <v/>
          </cell>
        </row>
        <row r="22471">
          <cell r="A22471" t="str">
            <v/>
          </cell>
        </row>
        <row r="22472">
          <cell r="A22472" t="str">
            <v/>
          </cell>
        </row>
        <row r="22473">
          <cell r="A22473" t="str">
            <v/>
          </cell>
        </row>
        <row r="22474">
          <cell r="A22474" t="str">
            <v/>
          </cell>
        </row>
        <row r="22475">
          <cell r="A22475" t="str">
            <v/>
          </cell>
        </row>
        <row r="22476">
          <cell r="A22476" t="str">
            <v/>
          </cell>
        </row>
        <row r="22477">
          <cell r="A22477" t="str">
            <v/>
          </cell>
        </row>
        <row r="22478">
          <cell r="A22478" t="str">
            <v/>
          </cell>
        </row>
        <row r="22479">
          <cell r="A22479" t="str">
            <v/>
          </cell>
        </row>
        <row r="22480">
          <cell r="A22480" t="str">
            <v/>
          </cell>
        </row>
        <row r="22481">
          <cell r="A22481" t="str">
            <v/>
          </cell>
        </row>
        <row r="22482">
          <cell r="A22482" t="str">
            <v/>
          </cell>
        </row>
        <row r="22483">
          <cell r="A22483" t="str">
            <v/>
          </cell>
        </row>
        <row r="22484">
          <cell r="A22484" t="str">
            <v/>
          </cell>
        </row>
        <row r="22485">
          <cell r="A22485" t="str">
            <v/>
          </cell>
        </row>
        <row r="22486">
          <cell r="A22486" t="str">
            <v/>
          </cell>
        </row>
        <row r="22487">
          <cell r="A22487" t="str">
            <v/>
          </cell>
        </row>
        <row r="22488">
          <cell r="A22488" t="str">
            <v/>
          </cell>
        </row>
        <row r="22489">
          <cell r="A22489" t="str">
            <v/>
          </cell>
        </row>
        <row r="22490">
          <cell r="A22490" t="str">
            <v/>
          </cell>
        </row>
        <row r="22491">
          <cell r="A22491" t="str">
            <v/>
          </cell>
        </row>
        <row r="22492">
          <cell r="A22492" t="str">
            <v/>
          </cell>
        </row>
        <row r="22493">
          <cell r="A22493" t="str">
            <v/>
          </cell>
        </row>
        <row r="22494">
          <cell r="A22494" t="str">
            <v/>
          </cell>
        </row>
        <row r="22495">
          <cell r="A22495" t="str">
            <v/>
          </cell>
        </row>
        <row r="22496">
          <cell r="A22496" t="str">
            <v/>
          </cell>
        </row>
        <row r="22497">
          <cell r="A22497" t="str">
            <v/>
          </cell>
        </row>
        <row r="22498">
          <cell r="A22498" t="str">
            <v/>
          </cell>
        </row>
        <row r="22499">
          <cell r="A22499" t="str">
            <v/>
          </cell>
        </row>
        <row r="22500">
          <cell r="A22500" t="str">
            <v/>
          </cell>
        </row>
        <row r="22501">
          <cell r="A22501" t="str">
            <v/>
          </cell>
        </row>
        <row r="22502">
          <cell r="A22502" t="str">
            <v/>
          </cell>
        </row>
        <row r="22503">
          <cell r="A22503" t="str">
            <v/>
          </cell>
        </row>
        <row r="22504">
          <cell r="A22504" t="str">
            <v/>
          </cell>
        </row>
        <row r="22505">
          <cell r="A22505" t="str">
            <v/>
          </cell>
        </row>
        <row r="22506">
          <cell r="A22506" t="str">
            <v/>
          </cell>
        </row>
        <row r="22507">
          <cell r="A22507" t="str">
            <v/>
          </cell>
        </row>
        <row r="22508">
          <cell r="A22508" t="str">
            <v/>
          </cell>
        </row>
        <row r="22509">
          <cell r="A22509" t="str">
            <v/>
          </cell>
        </row>
        <row r="22510">
          <cell r="A22510" t="str">
            <v/>
          </cell>
        </row>
        <row r="22511">
          <cell r="A22511" t="str">
            <v/>
          </cell>
        </row>
        <row r="22512">
          <cell r="A22512" t="str">
            <v/>
          </cell>
        </row>
        <row r="22513">
          <cell r="A22513" t="str">
            <v/>
          </cell>
        </row>
        <row r="22514">
          <cell r="A22514" t="str">
            <v/>
          </cell>
        </row>
        <row r="22515">
          <cell r="A22515" t="str">
            <v/>
          </cell>
        </row>
        <row r="22516">
          <cell r="A22516" t="str">
            <v/>
          </cell>
        </row>
        <row r="22517">
          <cell r="A22517" t="str">
            <v/>
          </cell>
        </row>
        <row r="22518">
          <cell r="A22518" t="str">
            <v/>
          </cell>
        </row>
        <row r="22519">
          <cell r="A22519" t="str">
            <v/>
          </cell>
        </row>
        <row r="22520">
          <cell r="A22520" t="str">
            <v/>
          </cell>
        </row>
        <row r="22521">
          <cell r="A22521" t="str">
            <v/>
          </cell>
        </row>
        <row r="22522">
          <cell r="A22522" t="str">
            <v/>
          </cell>
        </row>
        <row r="22523">
          <cell r="A22523" t="str">
            <v/>
          </cell>
        </row>
        <row r="22524">
          <cell r="A22524" t="str">
            <v/>
          </cell>
        </row>
        <row r="22525">
          <cell r="A22525" t="str">
            <v/>
          </cell>
        </row>
        <row r="22526">
          <cell r="A22526" t="str">
            <v/>
          </cell>
        </row>
        <row r="22527">
          <cell r="A22527" t="str">
            <v/>
          </cell>
        </row>
        <row r="22528">
          <cell r="A22528" t="str">
            <v/>
          </cell>
        </row>
        <row r="22529">
          <cell r="A22529" t="str">
            <v/>
          </cell>
        </row>
        <row r="22530">
          <cell r="A22530" t="str">
            <v/>
          </cell>
        </row>
        <row r="22531">
          <cell r="A22531" t="str">
            <v/>
          </cell>
        </row>
        <row r="22532">
          <cell r="A22532" t="str">
            <v/>
          </cell>
        </row>
        <row r="22533">
          <cell r="A22533" t="str">
            <v/>
          </cell>
        </row>
        <row r="22534">
          <cell r="A22534" t="str">
            <v/>
          </cell>
        </row>
        <row r="22535">
          <cell r="A22535" t="str">
            <v/>
          </cell>
        </row>
        <row r="22536">
          <cell r="A22536" t="str">
            <v/>
          </cell>
        </row>
        <row r="22537">
          <cell r="A22537" t="str">
            <v/>
          </cell>
        </row>
        <row r="22538">
          <cell r="A22538" t="str">
            <v/>
          </cell>
        </row>
        <row r="22539">
          <cell r="A22539" t="str">
            <v/>
          </cell>
        </row>
        <row r="22540">
          <cell r="A22540" t="str">
            <v/>
          </cell>
        </row>
        <row r="22541">
          <cell r="A22541" t="str">
            <v/>
          </cell>
        </row>
        <row r="22542">
          <cell r="A22542" t="str">
            <v/>
          </cell>
        </row>
        <row r="22543">
          <cell r="A22543" t="str">
            <v/>
          </cell>
        </row>
        <row r="22544">
          <cell r="A22544" t="str">
            <v/>
          </cell>
        </row>
        <row r="22545">
          <cell r="A22545" t="str">
            <v/>
          </cell>
        </row>
        <row r="22546">
          <cell r="A22546" t="str">
            <v/>
          </cell>
        </row>
        <row r="22547">
          <cell r="A22547" t="str">
            <v/>
          </cell>
        </row>
        <row r="22548">
          <cell r="A22548" t="str">
            <v/>
          </cell>
        </row>
        <row r="22549">
          <cell r="A22549" t="str">
            <v/>
          </cell>
        </row>
        <row r="22550">
          <cell r="A22550" t="str">
            <v/>
          </cell>
        </row>
        <row r="22551">
          <cell r="A22551" t="str">
            <v/>
          </cell>
        </row>
        <row r="22552">
          <cell r="A22552" t="str">
            <v/>
          </cell>
        </row>
        <row r="22553">
          <cell r="A22553" t="str">
            <v/>
          </cell>
        </row>
        <row r="22554">
          <cell r="A22554" t="str">
            <v/>
          </cell>
        </row>
        <row r="22555">
          <cell r="A22555" t="str">
            <v/>
          </cell>
        </row>
        <row r="22556">
          <cell r="A22556" t="str">
            <v/>
          </cell>
        </row>
        <row r="22557">
          <cell r="A22557" t="str">
            <v/>
          </cell>
        </row>
        <row r="22558">
          <cell r="A22558" t="str">
            <v/>
          </cell>
        </row>
        <row r="22559">
          <cell r="A22559" t="str">
            <v/>
          </cell>
        </row>
        <row r="22560">
          <cell r="A22560" t="str">
            <v/>
          </cell>
        </row>
        <row r="22561">
          <cell r="A22561" t="str">
            <v/>
          </cell>
        </row>
        <row r="22562">
          <cell r="A22562" t="str">
            <v/>
          </cell>
        </row>
        <row r="22563">
          <cell r="A22563" t="str">
            <v/>
          </cell>
        </row>
        <row r="22564">
          <cell r="A22564" t="str">
            <v/>
          </cell>
        </row>
        <row r="22565">
          <cell r="A22565" t="str">
            <v/>
          </cell>
        </row>
        <row r="22566">
          <cell r="A22566" t="str">
            <v/>
          </cell>
        </row>
        <row r="22567">
          <cell r="A22567" t="str">
            <v/>
          </cell>
        </row>
        <row r="22568">
          <cell r="A22568" t="str">
            <v/>
          </cell>
        </row>
        <row r="22569">
          <cell r="A22569" t="str">
            <v/>
          </cell>
        </row>
        <row r="22570">
          <cell r="A22570" t="str">
            <v/>
          </cell>
        </row>
        <row r="22571">
          <cell r="A22571" t="str">
            <v/>
          </cell>
        </row>
        <row r="22572">
          <cell r="A22572" t="str">
            <v/>
          </cell>
        </row>
        <row r="22573">
          <cell r="A22573" t="str">
            <v/>
          </cell>
        </row>
        <row r="22574">
          <cell r="A22574" t="str">
            <v/>
          </cell>
        </row>
        <row r="22575">
          <cell r="A22575" t="str">
            <v/>
          </cell>
        </row>
        <row r="22576">
          <cell r="A22576" t="str">
            <v/>
          </cell>
        </row>
        <row r="22577">
          <cell r="A22577" t="str">
            <v/>
          </cell>
        </row>
        <row r="22578">
          <cell r="A22578" t="str">
            <v/>
          </cell>
        </row>
        <row r="22579">
          <cell r="A22579" t="str">
            <v/>
          </cell>
        </row>
        <row r="22580">
          <cell r="A22580" t="str">
            <v/>
          </cell>
        </row>
        <row r="22581">
          <cell r="A22581" t="str">
            <v/>
          </cell>
        </row>
        <row r="22582">
          <cell r="A22582" t="str">
            <v/>
          </cell>
        </row>
        <row r="22583">
          <cell r="A22583" t="str">
            <v/>
          </cell>
        </row>
        <row r="22584">
          <cell r="A22584" t="str">
            <v/>
          </cell>
        </row>
        <row r="22585">
          <cell r="A22585" t="str">
            <v/>
          </cell>
        </row>
        <row r="22586">
          <cell r="A22586" t="str">
            <v/>
          </cell>
        </row>
        <row r="22587">
          <cell r="A22587" t="str">
            <v/>
          </cell>
        </row>
        <row r="22588">
          <cell r="A22588" t="str">
            <v/>
          </cell>
        </row>
        <row r="22589">
          <cell r="A22589" t="str">
            <v/>
          </cell>
        </row>
        <row r="22590">
          <cell r="A22590" t="str">
            <v/>
          </cell>
        </row>
        <row r="22591">
          <cell r="A22591" t="str">
            <v/>
          </cell>
        </row>
        <row r="22592">
          <cell r="A22592" t="str">
            <v/>
          </cell>
        </row>
        <row r="22593">
          <cell r="A22593" t="str">
            <v/>
          </cell>
        </row>
        <row r="22594">
          <cell r="A22594" t="str">
            <v/>
          </cell>
        </row>
        <row r="22595">
          <cell r="A22595" t="str">
            <v/>
          </cell>
        </row>
        <row r="22596">
          <cell r="A22596" t="str">
            <v/>
          </cell>
        </row>
        <row r="22597">
          <cell r="A22597" t="str">
            <v/>
          </cell>
        </row>
        <row r="22598">
          <cell r="A22598" t="str">
            <v/>
          </cell>
        </row>
        <row r="22599">
          <cell r="A22599" t="str">
            <v/>
          </cell>
        </row>
        <row r="22600">
          <cell r="A22600" t="str">
            <v/>
          </cell>
        </row>
        <row r="22601">
          <cell r="A22601" t="str">
            <v/>
          </cell>
        </row>
        <row r="22602">
          <cell r="A22602" t="str">
            <v/>
          </cell>
        </row>
        <row r="22603">
          <cell r="A22603" t="str">
            <v/>
          </cell>
        </row>
        <row r="22604">
          <cell r="A22604" t="str">
            <v/>
          </cell>
        </row>
        <row r="22605">
          <cell r="A22605" t="str">
            <v/>
          </cell>
        </row>
        <row r="22606">
          <cell r="A22606" t="str">
            <v/>
          </cell>
        </row>
        <row r="22607">
          <cell r="A22607" t="str">
            <v/>
          </cell>
        </row>
        <row r="22608">
          <cell r="A22608" t="str">
            <v/>
          </cell>
        </row>
        <row r="22609">
          <cell r="A22609" t="str">
            <v/>
          </cell>
        </row>
        <row r="22610">
          <cell r="A22610" t="str">
            <v/>
          </cell>
        </row>
        <row r="22611">
          <cell r="A22611" t="str">
            <v/>
          </cell>
        </row>
        <row r="22612">
          <cell r="A22612" t="str">
            <v/>
          </cell>
        </row>
        <row r="22613">
          <cell r="A22613" t="str">
            <v/>
          </cell>
        </row>
        <row r="22614">
          <cell r="A22614" t="str">
            <v/>
          </cell>
        </row>
        <row r="22615">
          <cell r="A22615" t="str">
            <v/>
          </cell>
        </row>
        <row r="22616">
          <cell r="A22616" t="str">
            <v/>
          </cell>
        </row>
        <row r="22617">
          <cell r="A22617" t="str">
            <v/>
          </cell>
        </row>
        <row r="22618">
          <cell r="A22618" t="str">
            <v/>
          </cell>
        </row>
        <row r="22619">
          <cell r="A22619" t="str">
            <v/>
          </cell>
        </row>
        <row r="22620">
          <cell r="A22620" t="str">
            <v/>
          </cell>
        </row>
        <row r="22621">
          <cell r="A22621" t="str">
            <v/>
          </cell>
        </row>
        <row r="22622">
          <cell r="A22622" t="str">
            <v/>
          </cell>
        </row>
        <row r="22623">
          <cell r="A22623" t="str">
            <v/>
          </cell>
        </row>
        <row r="22624">
          <cell r="A22624" t="str">
            <v/>
          </cell>
        </row>
        <row r="22625">
          <cell r="A22625" t="str">
            <v/>
          </cell>
        </row>
        <row r="22626">
          <cell r="A22626" t="str">
            <v/>
          </cell>
        </row>
        <row r="22627">
          <cell r="A22627" t="str">
            <v/>
          </cell>
        </row>
        <row r="22628">
          <cell r="A22628" t="str">
            <v/>
          </cell>
        </row>
        <row r="22629">
          <cell r="A22629" t="str">
            <v/>
          </cell>
        </row>
        <row r="22630">
          <cell r="A22630" t="str">
            <v/>
          </cell>
        </row>
        <row r="22631">
          <cell r="A22631" t="str">
            <v/>
          </cell>
        </row>
        <row r="22632">
          <cell r="A22632" t="str">
            <v/>
          </cell>
        </row>
        <row r="22633">
          <cell r="A22633" t="str">
            <v/>
          </cell>
        </row>
        <row r="22634">
          <cell r="A22634" t="str">
            <v/>
          </cell>
        </row>
        <row r="22635">
          <cell r="A22635" t="str">
            <v/>
          </cell>
        </row>
        <row r="22636">
          <cell r="A22636" t="str">
            <v/>
          </cell>
        </row>
        <row r="22637">
          <cell r="A22637" t="str">
            <v/>
          </cell>
        </row>
        <row r="22638">
          <cell r="A22638" t="str">
            <v/>
          </cell>
        </row>
        <row r="22639">
          <cell r="A22639" t="str">
            <v/>
          </cell>
        </row>
        <row r="22640">
          <cell r="A22640" t="str">
            <v/>
          </cell>
        </row>
        <row r="22641">
          <cell r="A22641" t="str">
            <v/>
          </cell>
        </row>
        <row r="22642">
          <cell r="A22642" t="str">
            <v/>
          </cell>
        </row>
        <row r="22643">
          <cell r="A22643" t="str">
            <v/>
          </cell>
        </row>
        <row r="22644">
          <cell r="A22644" t="str">
            <v/>
          </cell>
        </row>
        <row r="22645">
          <cell r="A22645" t="str">
            <v/>
          </cell>
        </row>
        <row r="22646">
          <cell r="A22646" t="str">
            <v/>
          </cell>
        </row>
        <row r="22647">
          <cell r="A22647" t="str">
            <v/>
          </cell>
        </row>
        <row r="22648">
          <cell r="A22648" t="str">
            <v/>
          </cell>
        </row>
        <row r="22649">
          <cell r="A22649" t="str">
            <v/>
          </cell>
        </row>
        <row r="22650">
          <cell r="A22650" t="str">
            <v/>
          </cell>
        </row>
        <row r="22651">
          <cell r="A22651" t="str">
            <v/>
          </cell>
        </row>
        <row r="22652">
          <cell r="A22652" t="str">
            <v/>
          </cell>
        </row>
        <row r="22653">
          <cell r="A22653" t="str">
            <v/>
          </cell>
        </row>
        <row r="22654">
          <cell r="A22654" t="str">
            <v/>
          </cell>
        </row>
        <row r="22655">
          <cell r="A22655" t="str">
            <v/>
          </cell>
        </row>
        <row r="22656">
          <cell r="A22656" t="str">
            <v/>
          </cell>
        </row>
        <row r="22657">
          <cell r="A22657" t="str">
            <v/>
          </cell>
        </row>
        <row r="22658">
          <cell r="A22658" t="str">
            <v/>
          </cell>
        </row>
        <row r="22659">
          <cell r="A22659" t="str">
            <v/>
          </cell>
        </row>
        <row r="22660">
          <cell r="A22660" t="str">
            <v/>
          </cell>
        </row>
        <row r="22661">
          <cell r="A22661" t="str">
            <v/>
          </cell>
        </row>
        <row r="22662">
          <cell r="A22662" t="str">
            <v/>
          </cell>
        </row>
        <row r="22663">
          <cell r="A22663" t="str">
            <v/>
          </cell>
        </row>
        <row r="22664">
          <cell r="A22664" t="str">
            <v/>
          </cell>
        </row>
        <row r="22665">
          <cell r="A22665" t="str">
            <v/>
          </cell>
        </row>
        <row r="22666">
          <cell r="A22666" t="str">
            <v/>
          </cell>
        </row>
        <row r="22667">
          <cell r="A22667" t="str">
            <v/>
          </cell>
        </row>
        <row r="22668">
          <cell r="A22668" t="str">
            <v/>
          </cell>
        </row>
        <row r="22669">
          <cell r="A22669" t="str">
            <v/>
          </cell>
        </row>
        <row r="22670">
          <cell r="A22670" t="str">
            <v/>
          </cell>
        </row>
        <row r="22671">
          <cell r="A22671" t="str">
            <v/>
          </cell>
        </row>
        <row r="22672">
          <cell r="A22672" t="str">
            <v/>
          </cell>
        </row>
        <row r="22673">
          <cell r="A22673" t="str">
            <v/>
          </cell>
        </row>
        <row r="22674">
          <cell r="A22674" t="str">
            <v/>
          </cell>
        </row>
        <row r="22675">
          <cell r="A22675" t="str">
            <v/>
          </cell>
        </row>
        <row r="22676">
          <cell r="A22676" t="str">
            <v/>
          </cell>
        </row>
        <row r="22677">
          <cell r="A22677" t="str">
            <v/>
          </cell>
        </row>
        <row r="22678">
          <cell r="A22678" t="str">
            <v/>
          </cell>
        </row>
        <row r="22679">
          <cell r="A22679" t="str">
            <v/>
          </cell>
        </row>
        <row r="22680">
          <cell r="A22680" t="str">
            <v/>
          </cell>
        </row>
        <row r="22681">
          <cell r="A22681" t="str">
            <v/>
          </cell>
        </row>
        <row r="22682">
          <cell r="A22682" t="str">
            <v/>
          </cell>
        </row>
        <row r="22683">
          <cell r="A22683" t="str">
            <v/>
          </cell>
        </row>
        <row r="22684">
          <cell r="A22684" t="str">
            <v/>
          </cell>
        </row>
        <row r="22685">
          <cell r="A22685" t="str">
            <v/>
          </cell>
        </row>
        <row r="22686">
          <cell r="A22686" t="str">
            <v/>
          </cell>
        </row>
        <row r="22687">
          <cell r="A22687" t="str">
            <v/>
          </cell>
        </row>
        <row r="22688">
          <cell r="A22688" t="str">
            <v/>
          </cell>
        </row>
        <row r="22689">
          <cell r="A22689" t="str">
            <v/>
          </cell>
        </row>
        <row r="22690">
          <cell r="A22690" t="str">
            <v/>
          </cell>
        </row>
        <row r="22691">
          <cell r="A22691" t="str">
            <v/>
          </cell>
        </row>
        <row r="22692">
          <cell r="A22692" t="str">
            <v/>
          </cell>
        </row>
        <row r="22693">
          <cell r="A22693" t="str">
            <v/>
          </cell>
        </row>
        <row r="22694">
          <cell r="A22694" t="str">
            <v/>
          </cell>
        </row>
        <row r="22695">
          <cell r="A22695" t="str">
            <v/>
          </cell>
        </row>
        <row r="22696">
          <cell r="A22696" t="str">
            <v/>
          </cell>
        </row>
        <row r="22697">
          <cell r="A22697" t="str">
            <v/>
          </cell>
        </row>
        <row r="22698">
          <cell r="A22698" t="str">
            <v/>
          </cell>
        </row>
        <row r="22699">
          <cell r="A22699" t="str">
            <v/>
          </cell>
        </row>
        <row r="22700">
          <cell r="A22700" t="str">
            <v/>
          </cell>
        </row>
        <row r="22701">
          <cell r="A22701" t="str">
            <v/>
          </cell>
        </row>
        <row r="22702">
          <cell r="A22702" t="str">
            <v/>
          </cell>
        </row>
        <row r="22703">
          <cell r="A22703" t="str">
            <v/>
          </cell>
        </row>
        <row r="22704">
          <cell r="A22704" t="str">
            <v/>
          </cell>
        </row>
        <row r="22705">
          <cell r="A22705" t="str">
            <v/>
          </cell>
        </row>
        <row r="22706">
          <cell r="A22706" t="str">
            <v/>
          </cell>
        </row>
        <row r="22707">
          <cell r="A22707" t="str">
            <v/>
          </cell>
        </row>
        <row r="22708">
          <cell r="A22708" t="str">
            <v/>
          </cell>
        </row>
        <row r="22709">
          <cell r="A22709" t="str">
            <v/>
          </cell>
        </row>
        <row r="22710">
          <cell r="A22710" t="str">
            <v/>
          </cell>
        </row>
        <row r="22711">
          <cell r="A22711" t="str">
            <v/>
          </cell>
        </row>
        <row r="22712">
          <cell r="A22712" t="str">
            <v/>
          </cell>
        </row>
        <row r="22713">
          <cell r="A22713" t="str">
            <v/>
          </cell>
        </row>
        <row r="22714">
          <cell r="A22714" t="str">
            <v/>
          </cell>
        </row>
        <row r="22715">
          <cell r="A22715" t="str">
            <v/>
          </cell>
        </row>
        <row r="22716">
          <cell r="A22716" t="str">
            <v/>
          </cell>
        </row>
        <row r="22717">
          <cell r="A22717" t="str">
            <v/>
          </cell>
        </row>
        <row r="22718">
          <cell r="A22718" t="str">
            <v/>
          </cell>
        </row>
        <row r="22719">
          <cell r="A22719" t="str">
            <v/>
          </cell>
        </row>
        <row r="22720">
          <cell r="A22720" t="str">
            <v/>
          </cell>
        </row>
        <row r="22721">
          <cell r="A22721" t="str">
            <v/>
          </cell>
        </row>
        <row r="22722">
          <cell r="A22722" t="str">
            <v/>
          </cell>
        </row>
        <row r="22723">
          <cell r="A22723" t="str">
            <v/>
          </cell>
        </row>
        <row r="22724">
          <cell r="A22724" t="str">
            <v/>
          </cell>
        </row>
        <row r="22725">
          <cell r="A22725" t="str">
            <v/>
          </cell>
        </row>
        <row r="22726">
          <cell r="A22726" t="str">
            <v/>
          </cell>
        </row>
        <row r="22727">
          <cell r="A22727" t="str">
            <v/>
          </cell>
        </row>
        <row r="22728">
          <cell r="A22728" t="str">
            <v/>
          </cell>
        </row>
        <row r="22729">
          <cell r="A22729" t="str">
            <v/>
          </cell>
        </row>
        <row r="22730">
          <cell r="A22730" t="str">
            <v/>
          </cell>
        </row>
        <row r="22731">
          <cell r="A22731" t="str">
            <v/>
          </cell>
        </row>
        <row r="22732">
          <cell r="A22732" t="str">
            <v/>
          </cell>
        </row>
        <row r="22733">
          <cell r="A22733" t="str">
            <v/>
          </cell>
        </row>
        <row r="22734">
          <cell r="A22734" t="str">
            <v/>
          </cell>
        </row>
        <row r="22735">
          <cell r="A22735" t="str">
            <v/>
          </cell>
        </row>
        <row r="22736">
          <cell r="A22736" t="str">
            <v/>
          </cell>
        </row>
        <row r="22737">
          <cell r="A22737" t="str">
            <v/>
          </cell>
        </row>
        <row r="22738">
          <cell r="A22738" t="str">
            <v/>
          </cell>
        </row>
        <row r="22739">
          <cell r="A22739" t="str">
            <v/>
          </cell>
        </row>
        <row r="22740">
          <cell r="A22740" t="str">
            <v/>
          </cell>
        </row>
        <row r="22741">
          <cell r="A22741" t="str">
            <v/>
          </cell>
        </row>
        <row r="22742">
          <cell r="A22742" t="str">
            <v/>
          </cell>
        </row>
        <row r="22743">
          <cell r="A22743" t="str">
            <v/>
          </cell>
        </row>
        <row r="22744">
          <cell r="A22744" t="str">
            <v/>
          </cell>
        </row>
        <row r="22745">
          <cell r="A22745" t="str">
            <v/>
          </cell>
        </row>
        <row r="22746">
          <cell r="A22746" t="str">
            <v/>
          </cell>
        </row>
        <row r="22747">
          <cell r="A22747" t="str">
            <v/>
          </cell>
        </row>
        <row r="22748">
          <cell r="A22748" t="str">
            <v/>
          </cell>
        </row>
        <row r="22749">
          <cell r="A22749" t="str">
            <v/>
          </cell>
        </row>
        <row r="22750">
          <cell r="A22750" t="str">
            <v/>
          </cell>
        </row>
        <row r="22751">
          <cell r="A22751" t="str">
            <v/>
          </cell>
        </row>
        <row r="22752">
          <cell r="A22752" t="str">
            <v/>
          </cell>
        </row>
        <row r="22753">
          <cell r="A22753" t="str">
            <v/>
          </cell>
        </row>
        <row r="22754">
          <cell r="A22754" t="str">
            <v/>
          </cell>
        </row>
        <row r="22755">
          <cell r="A22755" t="str">
            <v/>
          </cell>
        </row>
        <row r="22756">
          <cell r="A22756" t="str">
            <v/>
          </cell>
        </row>
        <row r="22757">
          <cell r="A22757" t="str">
            <v/>
          </cell>
        </row>
        <row r="22758">
          <cell r="A22758" t="str">
            <v/>
          </cell>
        </row>
        <row r="22759">
          <cell r="A22759" t="str">
            <v/>
          </cell>
        </row>
        <row r="22760">
          <cell r="A22760" t="str">
            <v/>
          </cell>
        </row>
        <row r="22761">
          <cell r="A22761" t="str">
            <v/>
          </cell>
        </row>
        <row r="22762">
          <cell r="A22762" t="str">
            <v/>
          </cell>
        </row>
        <row r="22763">
          <cell r="A22763" t="str">
            <v/>
          </cell>
        </row>
        <row r="22764">
          <cell r="A22764" t="str">
            <v/>
          </cell>
        </row>
        <row r="22765">
          <cell r="A22765" t="str">
            <v/>
          </cell>
        </row>
        <row r="22766">
          <cell r="A22766" t="str">
            <v/>
          </cell>
        </row>
        <row r="22767">
          <cell r="A22767" t="str">
            <v/>
          </cell>
        </row>
        <row r="22768">
          <cell r="A22768" t="str">
            <v/>
          </cell>
        </row>
        <row r="22769">
          <cell r="A22769" t="str">
            <v/>
          </cell>
        </row>
        <row r="22770">
          <cell r="A22770" t="str">
            <v/>
          </cell>
        </row>
        <row r="22771">
          <cell r="A22771" t="str">
            <v/>
          </cell>
        </row>
        <row r="22772">
          <cell r="A22772" t="str">
            <v/>
          </cell>
        </row>
        <row r="22773">
          <cell r="A22773" t="str">
            <v/>
          </cell>
        </row>
        <row r="22774">
          <cell r="A22774" t="str">
            <v/>
          </cell>
        </row>
        <row r="22775">
          <cell r="A22775" t="str">
            <v/>
          </cell>
        </row>
        <row r="22776">
          <cell r="A22776" t="str">
            <v/>
          </cell>
        </row>
        <row r="22777">
          <cell r="A22777" t="str">
            <v/>
          </cell>
        </row>
        <row r="22778">
          <cell r="A22778" t="str">
            <v/>
          </cell>
        </row>
        <row r="22779">
          <cell r="A22779" t="str">
            <v/>
          </cell>
        </row>
        <row r="22780">
          <cell r="A22780" t="str">
            <v/>
          </cell>
        </row>
        <row r="22781">
          <cell r="A22781" t="str">
            <v/>
          </cell>
        </row>
        <row r="22782">
          <cell r="A22782" t="str">
            <v/>
          </cell>
        </row>
        <row r="22783">
          <cell r="A22783" t="str">
            <v/>
          </cell>
        </row>
        <row r="22784">
          <cell r="A22784" t="str">
            <v/>
          </cell>
        </row>
        <row r="22785">
          <cell r="A22785" t="str">
            <v/>
          </cell>
        </row>
        <row r="22786">
          <cell r="A22786" t="str">
            <v/>
          </cell>
        </row>
        <row r="22787">
          <cell r="A22787" t="str">
            <v/>
          </cell>
        </row>
        <row r="22788">
          <cell r="A22788" t="str">
            <v/>
          </cell>
        </row>
        <row r="22789">
          <cell r="A22789" t="str">
            <v/>
          </cell>
        </row>
        <row r="22790">
          <cell r="A22790" t="str">
            <v/>
          </cell>
        </row>
        <row r="22791">
          <cell r="A22791" t="str">
            <v/>
          </cell>
        </row>
        <row r="22792">
          <cell r="A22792" t="str">
            <v/>
          </cell>
        </row>
        <row r="22793">
          <cell r="A22793" t="str">
            <v/>
          </cell>
        </row>
        <row r="22794">
          <cell r="A22794" t="str">
            <v/>
          </cell>
        </row>
        <row r="22795">
          <cell r="A22795" t="str">
            <v/>
          </cell>
        </row>
        <row r="22796">
          <cell r="A22796" t="str">
            <v/>
          </cell>
        </row>
        <row r="22797">
          <cell r="A22797" t="str">
            <v/>
          </cell>
        </row>
        <row r="22798">
          <cell r="A22798" t="str">
            <v/>
          </cell>
        </row>
        <row r="22799">
          <cell r="A22799" t="str">
            <v/>
          </cell>
        </row>
        <row r="22800">
          <cell r="A22800" t="str">
            <v/>
          </cell>
        </row>
        <row r="22801">
          <cell r="A22801" t="str">
            <v/>
          </cell>
        </row>
        <row r="22802">
          <cell r="A22802" t="str">
            <v/>
          </cell>
        </row>
        <row r="22803">
          <cell r="A22803" t="str">
            <v/>
          </cell>
        </row>
        <row r="22804">
          <cell r="A22804" t="str">
            <v/>
          </cell>
        </row>
        <row r="22805">
          <cell r="A22805" t="str">
            <v/>
          </cell>
        </row>
        <row r="22806">
          <cell r="A22806" t="str">
            <v/>
          </cell>
        </row>
        <row r="22807">
          <cell r="A22807" t="str">
            <v/>
          </cell>
        </row>
        <row r="22808">
          <cell r="A22808" t="str">
            <v/>
          </cell>
        </row>
        <row r="22809">
          <cell r="A22809" t="str">
            <v/>
          </cell>
        </row>
        <row r="22810">
          <cell r="A22810" t="str">
            <v/>
          </cell>
        </row>
        <row r="22811">
          <cell r="A22811" t="str">
            <v/>
          </cell>
        </row>
        <row r="22812">
          <cell r="A22812" t="str">
            <v/>
          </cell>
        </row>
        <row r="22813">
          <cell r="A22813" t="str">
            <v/>
          </cell>
        </row>
        <row r="22814">
          <cell r="A22814" t="str">
            <v/>
          </cell>
        </row>
        <row r="22815">
          <cell r="A22815" t="str">
            <v/>
          </cell>
        </row>
        <row r="22816">
          <cell r="A22816" t="str">
            <v/>
          </cell>
        </row>
        <row r="22817">
          <cell r="A22817" t="str">
            <v/>
          </cell>
        </row>
        <row r="22818">
          <cell r="A22818" t="str">
            <v/>
          </cell>
        </row>
        <row r="22819">
          <cell r="A22819" t="str">
            <v/>
          </cell>
        </row>
        <row r="22820">
          <cell r="A22820" t="str">
            <v/>
          </cell>
        </row>
        <row r="22821">
          <cell r="A22821" t="str">
            <v/>
          </cell>
        </row>
        <row r="22822">
          <cell r="A22822" t="str">
            <v/>
          </cell>
        </row>
        <row r="22823">
          <cell r="A22823" t="str">
            <v/>
          </cell>
        </row>
        <row r="22824">
          <cell r="A22824" t="str">
            <v/>
          </cell>
        </row>
        <row r="22825">
          <cell r="A22825" t="str">
            <v/>
          </cell>
        </row>
        <row r="22826">
          <cell r="A22826" t="str">
            <v/>
          </cell>
        </row>
        <row r="22827">
          <cell r="A22827" t="str">
            <v/>
          </cell>
        </row>
        <row r="22828">
          <cell r="A22828" t="str">
            <v/>
          </cell>
        </row>
        <row r="22829">
          <cell r="A22829" t="str">
            <v/>
          </cell>
        </row>
        <row r="22830">
          <cell r="A22830" t="str">
            <v/>
          </cell>
        </row>
        <row r="22831">
          <cell r="A22831" t="str">
            <v/>
          </cell>
        </row>
        <row r="22832">
          <cell r="A22832" t="str">
            <v/>
          </cell>
        </row>
        <row r="22833">
          <cell r="A22833" t="str">
            <v/>
          </cell>
        </row>
        <row r="22834">
          <cell r="A22834" t="str">
            <v/>
          </cell>
        </row>
        <row r="22835">
          <cell r="A22835" t="str">
            <v/>
          </cell>
        </row>
        <row r="22836">
          <cell r="A22836" t="str">
            <v/>
          </cell>
        </row>
        <row r="22837">
          <cell r="A22837" t="str">
            <v/>
          </cell>
        </row>
        <row r="22838">
          <cell r="A22838" t="str">
            <v/>
          </cell>
        </row>
        <row r="22839">
          <cell r="A22839" t="str">
            <v/>
          </cell>
        </row>
        <row r="22840">
          <cell r="A22840" t="str">
            <v/>
          </cell>
        </row>
        <row r="22841">
          <cell r="A22841" t="str">
            <v/>
          </cell>
        </row>
        <row r="22842">
          <cell r="A22842" t="str">
            <v/>
          </cell>
        </row>
        <row r="22843">
          <cell r="A22843" t="str">
            <v/>
          </cell>
        </row>
        <row r="22844">
          <cell r="A22844" t="str">
            <v/>
          </cell>
        </row>
        <row r="22845">
          <cell r="A22845" t="str">
            <v/>
          </cell>
        </row>
        <row r="22846">
          <cell r="A22846" t="str">
            <v/>
          </cell>
        </row>
        <row r="22847">
          <cell r="A22847" t="str">
            <v/>
          </cell>
        </row>
        <row r="22848">
          <cell r="A22848" t="str">
            <v/>
          </cell>
        </row>
        <row r="22849">
          <cell r="A22849" t="str">
            <v/>
          </cell>
        </row>
        <row r="22850">
          <cell r="A22850" t="str">
            <v/>
          </cell>
        </row>
        <row r="22851">
          <cell r="A22851" t="str">
            <v/>
          </cell>
        </row>
        <row r="22852">
          <cell r="A22852" t="str">
            <v/>
          </cell>
        </row>
        <row r="22853">
          <cell r="A22853" t="str">
            <v/>
          </cell>
        </row>
        <row r="22854">
          <cell r="A22854" t="str">
            <v/>
          </cell>
        </row>
        <row r="22855">
          <cell r="A22855" t="str">
            <v/>
          </cell>
        </row>
        <row r="22856">
          <cell r="A22856" t="str">
            <v/>
          </cell>
        </row>
        <row r="22857">
          <cell r="A22857" t="str">
            <v/>
          </cell>
        </row>
        <row r="22858">
          <cell r="A22858" t="str">
            <v/>
          </cell>
        </row>
        <row r="22859">
          <cell r="A22859" t="str">
            <v/>
          </cell>
        </row>
        <row r="22860">
          <cell r="A22860" t="str">
            <v/>
          </cell>
        </row>
        <row r="22861">
          <cell r="A22861" t="str">
            <v/>
          </cell>
        </row>
        <row r="22862">
          <cell r="A22862" t="str">
            <v/>
          </cell>
        </row>
        <row r="22863">
          <cell r="A22863" t="str">
            <v/>
          </cell>
        </row>
        <row r="22864">
          <cell r="A22864" t="str">
            <v/>
          </cell>
        </row>
        <row r="22865">
          <cell r="A22865" t="str">
            <v/>
          </cell>
        </row>
        <row r="22866">
          <cell r="A22866" t="str">
            <v/>
          </cell>
        </row>
        <row r="22867">
          <cell r="A22867" t="str">
            <v/>
          </cell>
        </row>
        <row r="22868">
          <cell r="A22868" t="str">
            <v/>
          </cell>
        </row>
        <row r="22869">
          <cell r="A22869" t="str">
            <v/>
          </cell>
        </row>
        <row r="22870">
          <cell r="A22870" t="str">
            <v/>
          </cell>
        </row>
        <row r="22871">
          <cell r="A22871" t="str">
            <v/>
          </cell>
        </row>
        <row r="22872">
          <cell r="A22872" t="str">
            <v/>
          </cell>
        </row>
        <row r="22873">
          <cell r="A22873" t="str">
            <v/>
          </cell>
        </row>
        <row r="22874">
          <cell r="A22874" t="str">
            <v/>
          </cell>
        </row>
        <row r="22875">
          <cell r="A22875" t="str">
            <v/>
          </cell>
        </row>
        <row r="22876">
          <cell r="A22876" t="str">
            <v/>
          </cell>
        </row>
        <row r="22877">
          <cell r="A22877" t="str">
            <v/>
          </cell>
        </row>
        <row r="22878">
          <cell r="A22878" t="str">
            <v/>
          </cell>
        </row>
        <row r="22879">
          <cell r="A22879" t="str">
            <v/>
          </cell>
        </row>
        <row r="22880">
          <cell r="A22880" t="str">
            <v/>
          </cell>
        </row>
        <row r="22881">
          <cell r="A22881" t="str">
            <v/>
          </cell>
        </row>
        <row r="22882">
          <cell r="A22882" t="str">
            <v/>
          </cell>
        </row>
        <row r="22883">
          <cell r="A22883" t="str">
            <v/>
          </cell>
        </row>
        <row r="22884">
          <cell r="A22884" t="str">
            <v/>
          </cell>
        </row>
        <row r="22885">
          <cell r="A22885" t="str">
            <v/>
          </cell>
        </row>
        <row r="22886">
          <cell r="A22886" t="str">
            <v/>
          </cell>
        </row>
        <row r="22887">
          <cell r="A22887" t="str">
            <v/>
          </cell>
        </row>
        <row r="22888">
          <cell r="A22888" t="str">
            <v/>
          </cell>
        </row>
        <row r="22889">
          <cell r="A22889" t="str">
            <v/>
          </cell>
        </row>
        <row r="22890">
          <cell r="A22890" t="str">
            <v/>
          </cell>
        </row>
        <row r="22891">
          <cell r="A22891" t="str">
            <v/>
          </cell>
        </row>
        <row r="22892">
          <cell r="A22892" t="str">
            <v/>
          </cell>
        </row>
        <row r="22893">
          <cell r="A22893" t="str">
            <v/>
          </cell>
        </row>
        <row r="22894">
          <cell r="A22894" t="str">
            <v/>
          </cell>
        </row>
        <row r="22895">
          <cell r="A22895" t="str">
            <v/>
          </cell>
        </row>
        <row r="22896">
          <cell r="A22896" t="str">
            <v/>
          </cell>
        </row>
        <row r="22897">
          <cell r="A22897" t="str">
            <v/>
          </cell>
        </row>
        <row r="22898">
          <cell r="A22898" t="str">
            <v/>
          </cell>
        </row>
        <row r="22899">
          <cell r="A22899" t="str">
            <v/>
          </cell>
        </row>
        <row r="22900">
          <cell r="A22900" t="str">
            <v/>
          </cell>
        </row>
        <row r="22901">
          <cell r="A22901" t="str">
            <v/>
          </cell>
        </row>
        <row r="22902">
          <cell r="A22902" t="str">
            <v/>
          </cell>
        </row>
        <row r="22903">
          <cell r="A22903" t="str">
            <v/>
          </cell>
        </row>
        <row r="22904">
          <cell r="A22904" t="str">
            <v/>
          </cell>
        </row>
        <row r="22905">
          <cell r="A22905" t="str">
            <v/>
          </cell>
        </row>
        <row r="22906">
          <cell r="A22906" t="str">
            <v/>
          </cell>
        </row>
        <row r="22907">
          <cell r="A22907" t="str">
            <v/>
          </cell>
        </row>
        <row r="22908">
          <cell r="A22908" t="str">
            <v/>
          </cell>
        </row>
        <row r="22909">
          <cell r="A22909" t="str">
            <v/>
          </cell>
        </row>
        <row r="22910">
          <cell r="A22910" t="str">
            <v/>
          </cell>
        </row>
        <row r="22911">
          <cell r="A22911" t="str">
            <v/>
          </cell>
        </row>
        <row r="22912">
          <cell r="A22912" t="str">
            <v/>
          </cell>
        </row>
        <row r="22913">
          <cell r="A22913" t="str">
            <v/>
          </cell>
        </row>
        <row r="22914">
          <cell r="A22914" t="str">
            <v/>
          </cell>
        </row>
        <row r="22915">
          <cell r="A22915" t="str">
            <v/>
          </cell>
        </row>
        <row r="22916">
          <cell r="A22916" t="str">
            <v/>
          </cell>
        </row>
        <row r="22917">
          <cell r="A22917" t="str">
            <v/>
          </cell>
        </row>
        <row r="22918">
          <cell r="A22918" t="str">
            <v/>
          </cell>
        </row>
        <row r="22919">
          <cell r="A22919" t="str">
            <v/>
          </cell>
        </row>
        <row r="22920">
          <cell r="A22920" t="str">
            <v/>
          </cell>
        </row>
        <row r="22921">
          <cell r="A22921" t="str">
            <v/>
          </cell>
        </row>
        <row r="22922">
          <cell r="A22922" t="str">
            <v/>
          </cell>
        </row>
        <row r="22923">
          <cell r="A22923" t="str">
            <v/>
          </cell>
        </row>
        <row r="22924">
          <cell r="A22924" t="str">
            <v/>
          </cell>
        </row>
        <row r="22925">
          <cell r="A22925" t="str">
            <v/>
          </cell>
        </row>
        <row r="22926">
          <cell r="A22926" t="str">
            <v/>
          </cell>
        </row>
        <row r="22927">
          <cell r="A22927" t="str">
            <v/>
          </cell>
        </row>
        <row r="22928">
          <cell r="A22928" t="str">
            <v/>
          </cell>
        </row>
        <row r="22929">
          <cell r="A22929" t="str">
            <v/>
          </cell>
        </row>
        <row r="22930">
          <cell r="A22930" t="str">
            <v/>
          </cell>
        </row>
        <row r="22931">
          <cell r="A22931" t="str">
            <v/>
          </cell>
        </row>
        <row r="22932">
          <cell r="A22932" t="str">
            <v/>
          </cell>
        </row>
        <row r="22933">
          <cell r="A22933" t="str">
            <v/>
          </cell>
        </row>
        <row r="22934">
          <cell r="A22934" t="str">
            <v/>
          </cell>
        </row>
        <row r="22935">
          <cell r="A22935" t="str">
            <v/>
          </cell>
        </row>
        <row r="22936">
          <cell r="A22936" t="str">
            <v/>
          </cell>
        </row>
        <row r="22937">
          <cell r="A22937" t="str">
            <v/>
          </cell>
        </row>
        <row r="22938">
          <cell r="A22938" t="str">
            <v/>
          </cell>
        </row>
        <row r="22939">
          <cell r="A22939" t="str">
            <v/>
          </cell>
        </row>
        <row r="22940">
          <cell r="A22940" t="str">
            <v/>
          </cell>
        </row>
        <row r="22941">
          <cell r="A22941" t="str">
            <v/>
          </cell>
        </row>
        <row r="22942">
          <cell r="A22942" t="str">
            <v/>
          </cell>
        </row>
        <row r="22943">
          <cell r="A22943" t="str">
            <v/>
          </cell>
        </row>
        <row r="22944">
          <cell r="A22944" t="str">
            <v/>
          </cell>
        </row>
        <row r="22945">
          <cell r="A22945" t="str">
            <v/>
          </cell>
        </row>
        <row r="22946">
          <cell r="A22946" t="str">
            <v/>
          </cell>
        </row>
        <row r="22947">
          <cell r="A22947" t="str">
            <v/>
          </cell>
        </row>
        <row r="22948">
          <cell r="A22948" t="str">
            <v/>
          </cell>
        </row>
        <row r="22949">
          <cell r="A22949" t="str">
            <v/>
          </cell>
        </row>
        <row r="22950">
          <cell r="A22950" t="str">
            <v/>
          </cell>
        </row>
        <row r="22951">
          <cell r="A22951" t="str">
            <v/>
          </cell>
        </row>
        <row r="22952">
          <cell r="A22952" t="str">
            <v/>
          </cell>
        </row>
        <row r="22953">
          <cell r="A22953" t="str">
            <v/>
          </cell>
        </row>
        <row r="22954">
          <cell r="A22954" t="str">
            <v/>
          </cell>
        </row>
        <row r="22955">
          <cell r="A22955" t="str">
            <v/>
          </cell>
        </row>
        <row r="22956">
          <cell r="A22956" t="str">
            <v/>
          </cell>
        </row>
        <row r="22957">
          <cell r="A22957" t="str">
            <v/>
          </cell>
        </row>
        <row r="22958">
          <cell r="A22958" t="str">
            <v/>
          </cell>
        </row>
        <row r="22959">
          <cell r="A22959" t="str">
            <v/>
          </cell>
        </row>
        <row r="22960">
          <cell r="A22960" t="str">
            <v/>
          </cell>
        </row>
        <row r="22961">
          <cell r="A22961" t="str">
            <v/>
          </cell>
        </row>
        <row r="22962">
          <cell r="A22962" t="str">
            <v/>
          </cell>
        </row>
        <row r="22963">
          <cell r="A22963" t="str">
            <v/>
          </cell>
        </row>
        <row r="22964">
          <cell r="A22964" t="str">
            <v/>
          </cell>
        </row>
        <row r="22965">
          <cell r="A22965" t="str">
            <v/>
          </cell>
        </row>
        <row r="22966">
          <cell r="A22966" t="str">
            <v/>
          </cell>
        </row>
        <row r="22967">
          <cell r="A22967" t="str">
            <v/>
          </cell>
        </row>
        <row r="22968">
          <cell r="A22968" t="str">
            <v/>
          </cell>
        </row>
        <row r="22969">
          <cell r="A22969" t="str">
            <v/>
          </cell>
        </row>
        <row r="22970">
          <cell r="A22970" t="str">
            <v/>
          </cell>
        </row>
        <row r="22971">
          <cell r="A22971" t="str">
            <v/>
          </cell>
        </row>
        <row r="22972">
          <cell r="A22972" t="str">
            <v/>
          </cell>
        </row>
        <row r="22973">
          <cell r="A22973" t="str">
            <v/>
          </cell>
        </row>
        <row r="22974">
          <cell r="A22974" t="str">
            <v/>
          </cell>
        </row>
        <row r="22975">
          <cell r="A22975" t="str">
            <v/>
          </cell>
        </row>
        <row r="22976">
          <cell r="A22976" t="str">
            <v/>
          </cell>
        </row>
        <row r="22977">
          <cell r="A22977" t="str">
            <v/>
          </cell>
        </row>
        <row r="22978">
          <cell r="A22978" t="str">
            <v/>
          </cell>
        </row>
        <row r="22979">
          <cell r="A22979" t="str">
            <v/>
          </cell>
        </row>
        <row r="22980">
          <cell r="A22980" t="str">
            <v/>
          </cell>
        </row>
        <row r="22981">
          <cell r="A22981" t="str">
            <v/>
          </cell>
        </row>
        <row r="22982">
          <cell r="A22982" t="str">
            <v/>
          </cell>
        </row>
        <row r="22983">
          <cell r="A22983" t="str">
            <v/>
          </cell>
        </row>
        <row r="22984">
          <cell r="A22984" t="str">
            <v/>
          </cell>
        </row>
        <row r="22985">
          <cell r="A22985" t="str">
            <v/>
          </cell>
        </row>
        <row r="22986">
          <cell r="A22986" t="str">
            <v/>
          </cell>
        </row>
        <row r="22987">
          <cell r="A22987" t="str">
            <v/>
          </cell>
        </row>
        <row r="22988">
          <cell r="A22988" t="str">
            <v/>
          </cell>
        </row>
        <row r="22989">
          <cell r="A22989" t="str">
            <v/>
          </cell>
        </row>
        <row r="22990">
          <cell r="A22990" t="str">
            <v/>
          </cell>
        </row>
        <row r="22991">
          <cell r="A22991" t="str">
            <v/>
          </cell>
        </row>
        <row r="22992">
          <cell r="A22992" t="str">
            <v/>
          </cell>
        </row>
        <row r="22993">
          <cell r="A22993" t="str">
            <v/>
          </cell>
        </row>
        <row r="22994">
          <cell r="A22994" t="str">
            <v/>
          </cell>
        </row>
        <row r="22995">
          <cell r="A22995" t="str">
            <v/>
          </cell>
        </row>
        <row r="22996">
          <cell r="A22996" t="str">
            <v/>
          </cell>
        </row>
        <row r="22997">
          <cell r="A22997" t="str">
            <v/>
          </cell>
        </row>
        <row r="22998">
          <cell r="A22998" t="str">
            <v/>
          </cell>
        </row>
        <row r="22999">
          <cell r="A22999" t="str">
            <v/>
          </cell>
        </row>
        <row r="23000">
          <cell r="A23000" t="str">
            <v/>
          </cell>
        </row>
        <row r="23001">
          <cell r="A23001" t="str">
            <v/>
          </cell>
        </row>
        <row r="23002">
          <cell r="A23002" t="str">
            <v/>
          </cell>
        </row>
        <row r="23003">
          <cell r="A23003" t="str">
            <v/>
          </cell>
        </row>
        <row r="23004">
          <cell r="A23004" t="str">
            <v/>
          </cell>
        </row>
        <row r="23005">
          <cell r="A23005" t="str">
            <v/>
          </cell>
        </row>
        <row r="23006">
          <cell r="A23006" t="str">
            <v/>
          </cell>
        </row>
        <row r="23007">
          <cell r="A23007" t="str">
            <v/>
          </cell>
        </row>
        <row r="23008">
          <cell r="A23008" t="str">
            <v/>
          </cell>
        </row>
        <row r="23009">
          <cell r="A23009" t="str">
            <v/>
          </cell>
        </row>
        <row r="23010">
          <cell r="A23010" t="str">
            <v/>
          </cell>
        </row>
        <row r="23011">
          <cell r="A23011" t="str">
            <v/>
          </cell>
        </row>
        <row r="23012">
          <cell r="A23012" t="str">
            <v/>
          </cell>
        </row>
        <row r="23013">
          <cell r="A23013" t="str">
            <v/>
          </cell>
        </row>
        <row r="23014">
          <cell r="A23014" t="str">
            <v/>
          </cell>
        </row>
        <row r="23015">
          <cell r="A23015" t="str">
            <v/>
          </cell>
        </row>
        <row r="23016">
          <cell r="A23016" t="str">
            <v/>
          </cell>
        </row>
        <row r="23017">
          <cell r="A23017" t="str">
            <v/>
          </cell>
        </row>
        <row r="23018">
          <cell r="A23018" t="str">
            <v/>
          </cell>
        </row>
        <row r="23019">
          <cell r="A23019" t="str">
            <v/>
          </cell>
        </row>
        <row r="23020">
          <cell r="A23020" t="str">
            <v/>
          </cell>
        </row>
        <row r="23021">
          <cell r="A23021" t="str">
            <v/>
          </cell>
        </row>
        <row r="23022">
          <cell r="A23022" t="str">
            <v/>
          </cell>
        </row>
        <row r="23023">
          <cell r="A23023" t="str">
            <v/>
          </cell>
        </row>
        <row r="23024">
          <cell r="A23024" t="str">
            <v/>
          </cell>
        </row>
        <row r="23025">
          <cell r="A23025" t="str">
            <v/>
          </cell>
        </row>
        <row r="23026">
          <cell r="A23026" t="str">
            <v/>
          </cell>
        </row>
        <row r="23027">
          <cell r="A23027" t="str">
            <v/>
          </cell>
        </row>
        <row r="23028">
          <cell r="A23028" t="str">
            <v/>
          </cell>
        </row>
        <row r="23029">
          <cell r="A23029" t="str">
            <v/>
          </cell>
        </row>
        <row r="23030">
          <cell r="A23030" t="str">
            <v/>
          </cell>
        </row>
        <row r="23031">
          <cell r="A23031" t="str">
            <v/>
          </cell>
        </row>
        <row r="23032">
          <cell r="A23032" t="str">
            <v/>
          </cell>
        </row>
        <row r="23033">
          <cell r="A23033" t="str">
            <v/>
          </cell>
        </row>
        <row r="23034">
          <cell r="A23034" t="str">
            <v/>
          </cell>
        </row>
        <row r="23035">
          <cell r="A23035" t="str">
            <v/>
          </cell>
        </row>
        <row r="23036">
          <cell r="A23036" t="str">
            <v/>
          </cell>
        </row>
        <row r="23037">
          <cell r="A23037" t="str">
            <v/>
          </cell>
        </row>
        <row r="23038">
          <cell r="A23038" t="str">
            <v/>
          </cell>
        </row>
        <row r="23039">
          <cell r="A23039" t="str">
            <v/>
          </cell>
        </row>
        <row r="23040">
          <cell r="A23040" t="str">
            <v/>
          </cell>
        </row>
        <row r="23041">
          <cell r="A23041" t="str">
            <v/>
          </cell>
        </row>
        <row r="23042">
          <cell r="A23042" t="str">
            <v/>
          </cell>
        </row>
        <row r="23043">
          <cell r="A23043" t="str">
            <v/>
          </cell>
        </row>
        <row r="23044">
          <cell r="A23044" t="str">
            <v/>
          </cell>
        </row>
        <row r="23045">
          <cell r="A23045" t="str">
            <v/>
          </cell>
        </row>
        <row r="23046">
          <cell r="A23046" t="str">
            <v/>
          </cell>
        </row>
        <row r="23047">
          <cell r="A23047" t="str">
            <v/>
          </cell>
        </row>
        <row r="23048">
          <cell r="A23048" t="str">
            <v/>
          </cell>
        </row>
        <row r="23049">
          <cell r="A23049" t="str">
            <v/>
          </cell>
        </row>
        <row r="23050">
          <cell r="A23050" t="str">
            <v/>
          </cell>
        </row>
        <row r="23051">
          <cell r="A23051" t="str">
            <v/>
          </cell>
        </row>
        <row r="23052">
          <cell r="A23052" t="str">
            <v/>
          </cell>
        </row>
        <row r="23053">
          <cell r="A23053" t="str">
            <v/>
          </cell>
        </row>
        <row r="23054">
          <cell r="A23054" t="str">
            <v/>
          </cell>
        </row>
        <row r="23055">
          <cell r="A23055" t="str">
            <v/>
          </cell>
        </row>
        <row r="23056">
          <cell r="A23056" t="str">
            <v/>
          </cell>
        </row>
        <row r="23057">
          <cell r="A23057" t="str">
            <v/>
          </cell>
        </row>
        <row r="23058">
          <cell r="A23058" t="str">
            <v/>
          </cell>
        </row>
        <row r="23059">
          <cell r="A23059" t="str">
            <v/>
          </cell>
        </row>
        <row r="23060">
          <cell r="A23060" t="str">
            <v/>
          </cell>
        </row>
        <row r="23061">
          <cell r="A23061" t="str">
            <v/>
          </cell>
        </row>
        <row r="23062">
          <cell r="A23062" t="str">
            <v/>
          </cell>
        </row>
        <row r="23063">
          <cell r="A23063" t="str">
            <v/>
          </cell>
        </row>
        <row r="23064">
          <cell r="A23064" t="str">
            <v/>
          </cell>
        </row>
        <row r="23065">
          <cell r="A23065" t="str">
            <v/>
          </cell>
        </row>
        <row r="23066">
          <cell r="A23066" t="str">
            <v/>
          </cell>
        </row>
        <row r="23067">
          <cell r="A23067" t="str">
            <v/>
          </cell>
        </row>
        <row r="23068">
          <cell r="A23068" t="str">
            <v/>
          </cell>
        </row>
        <row r="23069">
          <cell r="A23069" t="str">
            <v/>
          </cell>
        </row>
        <row r="23070">
          <cell r="A23070" t="str">
            <v/>
          </cell>
        </row>
        <row r="23071">
          <cell r="A23071" t="str">
            <v/>
          </cell>
        </row>
        <row r="23072">
          <cell r="A23072" t="str">
            <v/>
          </cell>
        </row>
        <row r="23073">
          <cell r="A23073" t="str">
            <v/>
          </cell>
        </row>
        <row r="23074">
          <cell r="A23074" t="str">
            <v/>
          </cell>
        </row>
        <row r="23075">
          <cell r="A23075" t="str">
            <v/>
          </cell>
        </row>
        <row r="23076">
          <cell r="A23076" t="str">
            <v/>
          </cell>
        </row>
        <row r="23077">
          <cell r="A23077" t="str">
            <v/>
          </cell>
        </row>
        <row r="23078">
          <cell r="A23078" t="str">
            <v/>
          </cell>
        </row>
        <row r="23079">
          <cell r="A23079" t="str">
            <v/>
          </cell>
        </row>
        <row r="23080">
          <cell r="A23080" t="str">
            <v/>
          </cell>
        </row>
        <row r="23081">
          <cell r="A23081" t="str">
            <v/>
          </cell>
        </row>
        <row r="23082">
          <cell r="A23082" t="str">
            <v/>
          </cell>
        </row>
        <row r="23083">
          <cell r="A23083" t="str">
            <v/>
          </cell>
        </row>
        <row r="23084">
          <cell r="A23084" t="str">
            <v/>
          </cell>
        </row>
        <row r="23085">
          <cell r="A23085" t="str">
            <v/>
          </cell>
        </row>
        <row r="23086">
          <cell r="A23086" t="str">
            <v/>
          </cell>
        </row>
        <row r="23087">
          <cell r="A23087" t="str">
            <v/>
          </cell>
        </row>
        <row r="23088">
          <cell r="A23088" t="str">
            <v/>
          </cell>
        </row>
        <row r="23089">
          <cell r="A23089" t="str">
            <v/>
          </cell>
        </row>
        <row r="23090">
          <cell r="A23090" t="str">
            <v/>
          </cell>
        </row>
        <row r="23091">
          <cell r="A23091" t="str">
            <v/>
          </cell>
        </row>
        <row r="23092">
          <cell r="A23092" t="str">
            <v/>
          </cell>
        </row>
        <row r="23093">
          <cell r="A23093" t="str">
            <v/>
          </cell>
        </row>
        <row r="23094">
          <cell r="A23094" t="str">
            <v/>
          </cell>
        </row>
        <row r="23095">
          <cell r="A23095" t="str">
            <v/>
          </cell>
        </row>
        <row r="23096">
          <cell r="A23096" t="str">
            <v/>
          </cell>
        </row>
        <row r="23097">
          <cell r="A23097" t="str">
            <v/>
          </cell>
        </row>
        <row r="23098">
          <cell r="A23098" t="str">
            <v/>
          </cell>
        </row>
        <row r="23099">
          <cell r="A23099" t="str">
            <v/>
          </cell>
        </row>
        <row r="23100">
          <cell r="A23100" t="str">
            <v/>
          </cell>
        </row>
        <row r="23101">
          <cell r="A23101" t="str">
            <v/>
          </cell>
        </row>
        <row r="23102">
          <cell r="A23102" t="str">
            <v/>
          </cell>
        </row>
        <row r="23103">
          <cell r="A23103" t="str">
            <v/>
          </cell>
        </row>
        <row r="23104">
          <cell r="A23104" t="str">
            <v/>
          </cell>
        </row>
        <row r="23105">
          <cell r="A23105" t="str">
            <v/>
          </cell>
        </row>
        <row r="23106">
          <cell r="A23106" t="str">
            <v/>
          </cell>
        </row>
        <row r="23107">
          <cell r="A23107" t="str">
            <v/>
          </cell>
        </row>
        <row r="23108">
          <cell r="A23108" t="str">
            <v/>
          </cell>
        </row>
        <row r="23109">
          <cell r="A23109" t="str">
            <v/>
          </cell>
        </row>
        <row r="23110">
          <cell r="A23110" t="str">
            <v/>
          </cell>
        </row>
        <row r="23111">
          <cell r="A23111" t="str">
            <v/>
          </cell>
        </row>
        <row r="23112">
          <cell r="A23112" t="str">
            <v/>
          </cell>
        </row>
        <row r="23113">
          <cell r="A23113" t="str">
            <v/>
          </cell>
        </row>
        <row r="23114">
          <cell r="A23114" t="str">
            <v/>
          </cell>
        </row>
        <row r="23115">
          <cell r="A23115" t="str">
            <v/>
          </cell>
        </row>
        <row r="23116">
          <cell r="A23116" t="str">
            <v/>
          </cell>
        </row>
        <row r="23117">
          <cell r="A23117" t="str">
            <v/>
          </cell>
        </row>
        <row r="23118">
          <cell r="A23118" t="str">
            <v/>
          </cell>
        </row>
        <row r="23119">
          <cell r="A23119" t="str">
            <v/>
          </cell>
        </row>
        <row r="23120">
          <cell r="A23120" t="str">
            <v/>
          </cell>
        </row>
        <row r="23121">
          <cell r="A23121" t="str">
            <v/>
          </cell>
        </row>
        <row r="23122">
          <cell r="A23122" t="str">
            <v/>
          </cell>
        </row>
        <row r="23123">
          <cell r="A23123" t="str">
            <v/>
          </cell>
        </row>
        <row r="23124">
          <cell r="A23124" t="str">
            <v/>
          </cell>
        </row>
        <row r="23125">
          <cell r="A23125" t="str">
            <v/>
          </cell>
        </row>
        <row r="23126">
          <cell r="A23126" t="str">
            <v/>
          </cell>
        </row>
        <row r="23127">
          <cell r="A23127" t="str">
            <v/>
          </cell>
        </row>
        <row r="23128">
          <cell r="A23128" t="str">
            <v/>
          </cell>
        </row>
        <row r="23129">
          <cell r="A23129" t="str">
            <v/>
          </cell>
        </row>
        <row r="23130">
          <cell r="A23130" t="str">
            <v/>
          </cell>
        </row>
        <row r="23131">
          <cell r="A23131" t="str">
            <v/>
          </cell>
        </row>
        <row r="23132">
          <cell r="A23132" t="str">
            <v/>
          </cell>
        </row>
        <row r="23133">
          <cell r="A23133" t="str">
            <v/>
          </cell>
        </row>
        <row r="23134">
          <cell r="A23134" t="str">
            <v/>
          </cell>
        </row>
        <row r="23135">
          <cell r="A23135" t="str">
            <v/>
          </cell>
        </row>
        <row r="23136">
          <cell r="A23136" t="str">
            <v/>
          </cell>
        </row>
        <row r="23137">
          <cell r="A23137" t="str">
            <v/>
          </cell>
        </row>
        <row r="23138">
          <cell r="A23138" t="str">
            <v/>
          </cell>
        </row>
        <row r="23139">
          <cell r="A23139" t="str">
            <v/>
          </cell>
        </row>
        <row r="23140">
          <cell r="A23140" t="str">
            <v/>
          </cell>
        </row>
        <row r="23141">
          <cell r="A23141" t="str">
            <v/>
          </cell>
        </row>
        <row r="23142">
          <cell r="A23142" t="str">
            <v/>
          </cell>
        </row>
        <row r="23143">
          <cell r="A23143" t="str">
            <v/>
          </cell>
        </row>
        <row r="23144">
          <cell r="A23144" t="str">
            <v/>
          </cell>
        </row>
        <row r="23145">
          <cell r="A23145" t="str">
            <v/>
          </cell>
        </row>
        <row r="23146">
          <cell r="A23146" t="str">
            <v/>
          </cell>
        </row>
        <row r="23147">
          <cell r="A23147" t="str">
            <v/>
          </cell>
        </row>
        <row r="23148">
          <cell r="A23148" t="str">
            <v/>
          </cell>
        </row>
        <row r="23149">
          <cell r="A23149" t="str">
            <v/>
          </cell>
        </row>
        <row r="23150">
          <cell r="A23150" t="str">
            <v/>
          </cell>
        </row>
        <row r="23151">
          <cell r="A23151" t="str">
            <v/>
          </cell>
        </row>
        <row r="23152">
          <cell r="A23152" t="str">
            <v/>
          </cell>
        </row>
        <row r="23153">
          <cell r="A23153" t="str">
            <v/>
          </cell>
        </row>
        <row r="23154">
          <cell r="A23154" t="str">
            <v/>
          </cell>
        </row>
        <row r="23155">
          <cell r="A23155" t="str">
            <v/>
          </cell>
        </row>
        <row r="23156">
          <cell r="A23156" t="str">
            <v/>
          </cell>
        </row>
        <row r="23157">
          <cell r="A23157" t="str">
            <v/>
          </cell>
        </row>
        <row r="23158">
          <cell r="A23158" t="str">
            <v/>
          </cell>
        </row>
        <row r="23159">
          <cell r="A23159" t="str">
            <v/>
          </cell>
        </row>
        <row r="23160">
          <cell r="A23160" t="str">
            <v/>
          </cell>
        </row>
        <row r="23161">
          <cell r="A23161" t="str">
            <v/>
          </cell>
        </row>
        <row r="23162">
          <cell r="A23162" t="str">
            <v/>
          </cell>
        </row>
        <row r="23163">
          <cell r="A23163" t="str">
            <v/>
          </cell>
        </row>
        <row r="23164">
          <cell r="A23164" t="str">
            <v/>
          </cell>
        </row>
        <row r="23165">
          <cell r="A23165" t="str">
            <v/>
          </cell>
        </row>
        <row r="23166">
          <cell r="A23166" t="str">
            <v/>
          </cell>
        </row>
        <row r="23167">
          <cell r="A23167" t="str">
            <v/>
          </cell>
        </row>
        <row r="23168">
          <cell r="A23168" t="str">
            <v/>
          </cell>
        </row>
        <row r="23169">
          <cell r="A23169" t="str">
            <v/>
          </cell>
        </row>
        <row r="23170">
          <cell r="A23170" t="str">
            <v/>
          </cell>
        </row>
        <row r="23171">
          <cell r="A23171" t="str">
            <v/>
          </cell>
        </row>
        <row r="23172">
          <cell r="A23172" t="str">
            <v/>
          </cell>
        </row>
        <row r="23173">
          <cell r="A23173" t="str">
            <v/>
          </cell>
        </row>
        <row r="23174">
          <cell r="A23174" t="str">
            <v/>
          </cell>
        </row>
        <row r="23175">
          <cell r="A23175" t="str">
            <v/>
          </cell>
        </row>
        <row r="23176">
          <cell r="A23176" t="str">
            <v/>
          </cell>
        </row>
        <row r="23177">
          <cell r="A23177" t="str">
            <v/>
          </cell>
        </row>
        <row r="23178">
          <cell r="A23178" t="str">
            <v/>
          </cell>
        </row>
        <row r="23179">
          <cell r="A23179" t="str">
            <v/>
          </cell>
        </row>
        <row r="23180">
          <cell r="A23180" t="str">
            <v/>
          </cell>
        </row>
        <row r="23181">
          <cell r="A23181" t="str">
            <v/>
          </cell>
        </row>
        <row r="23182">
          <cell r="A23182" t="str">
            <v/>
          </cell>
        </row>
        <row r="23183">
          <cell r="A23183" t="str">
            <v/>
          </cell>
        </row>
        <row r="23184">
          <cell r="A23184" t="str">
            <v/>
          </cell>
        </row>
        <row r="23185">
          <cell r="A23185" t="str">
            <v/>
          </cell>
        </row>
        <row r="23186">
          <cell r="A23186" t="str">
            <v/>
          </cell>
        </row>
        <row r="23187">
          <cell r="A23187" t="str">
            <v/>
          </cell>
        </row>
        <row r="23188">
          <cell r="A23188" t="str">
            <v/>
          </cell>
        </row>
        <row r="23189">
          <cell r="A23189" t="str">
            <v/>
          </cell>
        </row>
        <row r="23190">
          <cell r="A23190" t="str">
            <v/>
          </cell>
        </row>
        <row r="23191">
          <cell r="A23191" t="str">
            <v/>
          </cell>
        </row>
        <row r="23192">
          <cell r="A23192" t="str">
            <v/>
          </cell>
        </row>
        <row r="23193">
          <cell r="A23193" t="str">
            <v/>
          </cell>
        </row>
        <row r="23194">
          <cell r="A23194" t="str">
            <v/>
          </cell>
        </row>
        <row r="23195">
          <cell r="A23195" t="str">
            <v/>
          </cell>
        </row>
        <row r="23196">
          <cell r="A23196" t="str">
            <v/>
          </cell>
        </row>
        <row r="23197">
          <cell r="A23197" t="str">
            <v/>
          </cell>
        </row>
        <row r="23198">
          <cell r="A23198" t="str">
            <v/>
          </cell>
        </row>
        <row r="23199">
          <cell r="A23199" t="str">
            <v/>
          </cell>
        </row>
        <row r="23200">
          <cell r="A23200" t="str">
            <v/>
          </cell>
        </row>
        <row r="23201">
          <cell r="A23201" t="str">
            <v/>
          </cell>
        </row>
        <row r="23202">
          <cell r="A23202" t="str">
            <v/>
          </cell>
        </row>
        <row r="23203">
          <cell r="A23203" t="str">
            <v/>
          </cell>
        </row>
        <row r="23204">
          <cell r="A23204" t="str">
            <v/>
          </cell>
        </row>
        <row r="23205">
          <cell r="A23205" t="str">
            <v/>
          </cell>
        </row>
        <row r="23206">
          <cell r="A23206" t="str">
            <v/>
          </cell>
        </row>
        <row r="23207">
          <cell r="A23207" t="str">
            <v/>
          </cell>
        </row>
        <row r="23208">
          <cell r="A23208" t="str">
            <v/>
          </cell>
        </row>
        <row r="23209">
          <cell r="A23209" t="str">
            <v/>
          </cell>
        </row>
        <row r="23210">
          <cell r="A23210" t="str">
            <v/>
          </cell>
        </row>
        <row r="23211">
          <cell r="A23211" t="str">
            <v/>
          </cell>
        </row>
        <row r="23212">
          <cell r="A23212" t="str">
            <v/>
          </cell>
        </row>
        <row r="23213">
          <cell r="A23213" t="str">
            <v/>
          </cell>
        </row>
        <row r="23214">
          <cell r="A23214" t="str">
            <v/>
          </cell>
        </row>
        <row r="23215">
          <cell r="A23215" t="str">
            <v/>
          </cell>
        </row>
        <row r="23216">
          <cell r="A23216" t="str">
            <v/>
          </cell>
        </row>
        <row r="23217">
          <cell r="A23217" t="str">
            <v/>
          </cell>
        </row>
        <row r="23218">
          <cell r="A23218" t="str">
            <v/>
          </cell>
        </row>
        <row r="23219">
          <cell r="A23219" t="str">
            <v/>
          </cell>
        </row>
        <row r="23220">
          <cell r="A23220" t="str">
            <v/>
          </cell>
        </row>
        <row r="23221">
          <cell r="A23221" t="str">
            <v/>
          </cell>
        </row>
        <row r="23222">
          <cell r="A23222" t="str">
            <v/>
          </cell>
        </row>
        <row r="23223">
          <cell r="A23223" t="str">
            <v/>
          </cell>
        </row>
        <row r="23224">
          <cell r="A23224" t="str">
            <v/>
          </cell>
        </row>
        <row r="23225">
          <cell r="A23225" t="str">
            <v/>
          </cell>
        </row>
        <row r="23226">
          <cell r="A23226" t="str">
            <v/>
          </cell>
        </row>
        <row r="23227">
          <cell r="A23227" t="str">
            <v/>
          </cell>
        </row>
        <row r="23228">
          <cell r="A23228" t="str">
            <v/>
          </cell>
        </row>
        <row r="23229">
          <cell r="A23229" t="str">
            <v/>
          </cell>
        </row>
        <row r="23230">
          <cell r="A23230" t="str">
            <v/>
          </cell>
        </row>
        <row r="23231">
          <cell r="A23231" t="str">
            <v/>
          </cell>
        </row>
        <row r="23232">
          <cell r="A23232" t="str">
            <v/>
          </cell>
        </row>
        <row r="23233">
          <cell r="A23233" t="str">
            <v/>
          </cell>
        </row>
        <row r="23234">
          <cell r="A23234" t="str">
            <v/>
          </cell>
        </row>
        <row r="23235">
          <cell r="A23235" t="str">
            <v/>
          </cell>
        </row>
        <row r="23236">
          <cell r="A23236" t="str">
            <v/>
          </cell>
        </row>
        <row r="23237">
          <cell r="A23237" t="str">
            <v/>
          </cell>
        </row>
        <row r="23238">
          <cell r="A23238" t="str">
            <v/>
          </cell>
        </row>
        <row r="23239">
          <cell r="A23239" t="str">
            <v/>
          </cell>
        </row>
        <row r="23240">
          <cell r="A23240" t="str">
            <v/>
          </cell>
        </row>
        <row r="23241">
          <cell r="A23241" t="str">
            <v/>
          </cell>
        </row>
        <row r="23242">
          <cell r="A23242" t="str">
            <v/>
          </cell>
        </row>
        <row r="23243">
          <cell r="A23243" t="str">
            <v/>
          </cell>
        </row>
        <row r="23244">
          <cell r="A23244" t="str">
            <v/>
          </cell>
        </row>
        <row r="23245">
          <cell r="A23245" t="str">
            <v/>
          </cell>
        </row>
        <row r="23246">
          <cell r="A23246" t="str">
            <v/>
          </cell>
        </row>
        <row r="23247">
          <cell r="A23247" t="str">
            <v/>
          </cell>
        </row>
        <row r="23248">
          <cell r="A23248" t="str">
            <v/>
          </cell>
        </row>
        <row r="23249">
          <cell r="A23249" t="str">
            <v/>
          </cell>
        </row>
        <row r="23250">
          <cell r="A23250" t="str">
            <v/>
          </cell>
        </row>
        <row r="23251">
          <cell r="A23251" t="str">
            <v/>
          </cell>
        </row>
        <row r="23252">
          <cell r="A23252" t="str">
            <v/>
          </cell>
        </row>
        <row r="23253">
          <cell r="A23253" t="str">
            <v/>
          </cell>
        </row>
        <row r="23254">
          <cell r="A23254" t="str">
            <v/>
          </cell>
        </row>
        <row r="23255">
          <cell r="A23255" t="str">
            <v/>
          </cell>
        </row>
        <row r="23256">
          <cell r="A23256" t="str">
            <v/>
          </cell>
        </row>
        <row r="23257">
          <cell r="A23257" t="str">
            <v/>
          </cell>
        </row>
        <row r="23258">
          <cell r="A23258" t="str">
            <v/>
          </cell>
        </row>
        <row r="23259">
          <cell r="A23259" t="str">
            <v/>
          </cell>
        </row>
        <row r="23260">
          <cell r="A23260" t="str">
            <v/>
          </cell>
        </row>
        <row r="23261">
          <cell r="A23261" t="str">
            <v/>
          </cell>
        </row>
        <row r="23262">
          <cell r="A23262" t="str">
            <v/>
          </cell>
        </row>
        <row r="23263">
          <cell r="A23263" t="str">
            <v/>
          </cell>
        </row>
        <row r="23264">
          <cell r="A23264" t="str">
            <v/>
          </cell>
        </row>
        <row r="23265">
          <cell r="A23265" t="str">
            <v/>
          </cell>
        </row>
        <row r="23266">
          <cell r="A23266" t="str">
            <v/>
          </cell>
        </row>
        <row r="23267">
          <cell r="A23267" t="str">
            <v/>
          </cell>
        </row>
        <row r="23268">
          <cell r="A23268" t="str">
            <v/>
          </cell>
        </row>
        <row r="23269">
          <cell r="A23269" t="str">
            <v/>
          </cell>
        </row>
        <row r="23270">
          <cell r="A23270" t="str">
            <v/>
          </cell>
        </row>
        <row r="23271">
          <cell r="A23271" t="str">
            <v/>
          </cell>
        </row>
        <row r="23272">
          <cell r="A23272" t="str">
            <v/>
          </cell>
        </row>
        <row r="23273">
          <cell r="A23273" t="str">
            <v/>
          </cell>
        </row>
        <row r="23274">
          <cell r="A23274" t="str">
            <v/>
          </cell>
        </row>
        <row r="23275">
          <cell r="A23275" t="str">
            <v/>
          </cell>
        </row>
        <row r="23276">
          <cell r="A23276" t="str">
            <v/>
          </cell>
        </row>
        <row r="23277">
          <cell r="A23277" t="str">
            <v/>
          </cell>
        </row>
        <row r="23278">
          <cell r="A23278" t="str">
            <v/>
          </cell>
        </row>
        <row r="23279">
          <cell r="A23279" t="str">
            <v/>
          </cell>
        </row>
        <row r="23280">
          <cell r="A23280" t="str">
            <v/>
          </cell>
        </row>
        <row r="23281">
          <cell r="A23281" t="str">
            <v/>
          </cell>
        </row>
        <row r="23282">
          <cell r="A23282" t="str">
            <v/>
          </cell>
        </row>
        <row r="23283">
          <cell r="A23283" t="str">
            <v/>
          </cell>
        </row>
        <row r="23284">
          <cell r="A23284" t="str">
            <v/>
          </cell>
        </row>
        <row r="23285">
          <cell r="A23285" t="str">
            <v/>
          </cell>
        </row>
        <row r="23286">
          <cell r="A23286" t="str">
            <v/>
          </cell>
        </row>
        <row r="23287">
          <cell r="A23287" t="str">
            <v/>
          </cell>
        </row>
        <row r="23288">
          <cell r="A23288" t="str">
            <v/>
          </cell>
        </row>
        <row r="23289">
          <cell r="A23289" t="str">
            <v/>
          </cell>
        </row>
        <row r="23290">
          <cell r="A23290" t="str">
            <v/>
          </cell>
        </row>
        <row r="23291">
          <cell r="A23291" t="str">
            <v/>
          </cell>
        </row>
        <row r="23292">
          <cell r="A23292" t="str">
            <v/>
          </cell>
        </row>
        <row r="23293">
          <cell r="A23293" t="str">
            <v/>
          </cell>
        </row>
        <row r="23294">
          <cell r="A23294" t="str">
            <v/>
          </cell>
        </row>
        <row r="23295">
          <cell r="A23295" t="str">
            <v/>
          </cell>
        </row>
        <row r="23296">
          <cell r="A23296" t="str">
            <v/>
          </cell>
        </row>
        <row r="23297">
          <cell r="A23297" t="str">
            <v/>
          </cell>
        </row>
        <row r="23298">
          <cell r="A23298" t="str">
            <v/>
          </cell>
        </row>
        <row r="23299">
          <cell r="A23299" t="str">
            <v/>
          </cell>
        </row>
        <row r="23300">
          <cell r="A23300" t="str">
            <v/>
          </cell>
        </row>
        <row r="23301">
          <cell r="A23301" t="str">
            <v/>
          </cell>
        </row>
        <row r="23302">
          <cell r="A23302" t="str">
            <v/>
          </cell>
        </row>
        <row r="23303">
          <cell r="A23303" t="str">
            <v/>
          </cell>
        </row>
        <row r="23304">
          <cell r="A23304" t="str">
            <v/>
          </cell>
        </row>
        <row r="23305">
          <cell r="A23305" t="str">
            <v/>
          </cell>
        </row>
        <row r="23306">
          <cell r="A23306" t="str">
            <v/>
          </cell>
        </row>
        <row r="23307">
          <cell r="A23307" t="str">
            <v/>
          </cell>
        </row>
        <row r="23308">
          <cell r="A23308" t="str">
            <v/>
          </cell>
        </row>
        <row r="23309">
          <cell r="A23309" t="str">
            <v/>
          </cell>
        </row>
        <row r="23310">
          <cell r="A23310" t="str">
            <v/>
          </cell>
        </row>
        <row r="23311">
          <cell r="A23311" t="str">
            <v/>
          </cell>
        </row>
        <row r="23312">
          <cell r="A23312" t="str">
            <v/>
          </cell>
        </row>
        <row r="23313">
          <cell r="A23313" t="str">
            <v/>
          </cell>
        </row>
        <row r="23314">
          <cell r="A23314" t="str">
            <v/>
          </cell>
        </row>
        <row r="23315">
          <cell r="A23315" t="str">
            <v/>
          </cell>
        </row>
        <row r="23316">
          <cell r="A23316" t="str">
            <v/>
          </cell>
        </row>
        <row r="23317">
          <cell r="A23317" t="str">
            <v/>
          </cell>
        </row>
        <row r="23318">
          <cell r="A23318" t="str">
            <v/>
          </cell>
        </row>
        <row r="23319">
          <cell r="A23319" t="str">
            <v/>
          </cell>
        </row>
        <row r="23320">
          <cell r="A23320" t="str">
            <v/>
          </cell>
        </row>
        <row r="23321">
          <cell r="A23321" t="str">
            <v/>
          </cell>
        </row>
        <row r="23322">
          <cell r="A23322" t="str">
            <v/>
          </cell>
        </row>
        <row r="23323">
          <cell r="A23323" t="str">
            <v/>
          </cell>
        </row>
        <row r="23324">
          <cell r="A23324" t="str">
            <v/>
          </cell>
        </row>
        <row r="23325">
          <cell r="A23325" t="str">
            <v/>
          </cell>
        </row>
        <row r="23326">
          <cell r="A23326" t="str">
            <v/>
          </cell>
        </row>
        <row r="23327">
          <cell r="A23327" t="str">
            <v/>
          </cell>
        </row>
        <row r="23328">
          <cell r="A23328" t="str">
            <v/>
          </cell>
        </row>
        <row r="23329">
          <cell r="A23329" t="str">
            <v/>
          </cell>
        </row>
        <row r="23330">
          <cell r="A23330" t="str">
            <v/>
          </cell>
        </row>
        <row r="23331">
          <cell r="A23331" t="str">
            <v/>
          </cell>
        </row>
        <row r="23332">
          <cell r="A23332" t="str">
            <v/>
          </cell>
        </row>
        <row r="23333">
          <cell r="A23333" t="str">
            <v/>
          </cell>
        </row>
        <row r="23334">
          <cell r="A23334" t="str">
            <v/>
          </cell>
        </row>
        <row r="23335">
          <cell r="A23335" t="str">
            <v/>
          </cell>
        </row>
        <row r="23336">
          <cell r="A23336" t="str">
            <v/>
          </cell>
        </row>
        <row r="23337">
          <cell r="A23337" t="str">
            <v/>
          </cell>
        </row>
        <row r="23338">
          <cell r="A23338" t="str">
            <v/>
          </cell>
        </row>
        <row r="23339">
          <cell r="A23339" t="str">
            <v/>
          </cell>
        </row>
        <row r="23340">
          <cell r="A23340" t="str">
            <v/>
          </cell>
        </row>
        <row r="23341">
          <cell r="A23341" t="str">
            <v/>
          </cell>
        </row>
        <row r="23342">
          <cell r="A23342" t="str">
            <v/>
          </cell>
        </row>
        <row r="23343">
          <cell r="A23343" t="str">
            <v/>
          </cell>
        </row>
        <row r="23344">
          <cell r="A23344" t="str">
            <v/>
          </cell>
        </row>
        <row r="23345">
          <cell r="A23345" t="str">
            <v/>
          </cell>
        </row>
        <row r="23346">
          <cell r="A23346" t="str">
            <v/>
          </cell>
        </row>
        <row r="23347">
          <cell r="A23347" t="str">
            <v/>
          </cell>
        </row>
        <row r="23348">
          <cell r="A23348" t="str">
            <v/>
          </cell>
        </row>
        <row r="23349">
          <cell r="A23349" t="str">
            <v/>
          </cell>
        </row>
        <row r="23350">
          <cell r="A23350" t="str">
            <v/>
          </cell>
        </row>
        <row r="23351">
          <cell r="A23351" t="str">
            <v/>
          </cell>
        </row>
        <row r="23352">
          <cell r="A23352" t="str">
            <v/>
          </cell>
        </row>
        <row r="23353">
          <cell r="A23353" t="str">
            <v/>
          </cell>
        </row>
        <row r="23354">
          <cell r="A23354" t="str">
            <v/>
          </cell>
        </row>
        <row r="23355">
          <cell r="A23355" t="str">
            <v/>
          </cell>
        </row>
        <row r="23356">
          <cell r="A23356" t="str">
            <v/>
          </cell>
        </row>
        <row r="23357">
          <cell r="A23357" t="str">
            <v/>
          </cell>
        </row>
        <row r="23358">
          <cell r="A23358" t="str">
            <v/>
          </cell>
        </row>
        <row r="23359">
          <cell r="A23359" t="str">
            <v/>
          </cell>
        </row>
        <row r="23360">
          <cell r="A23360" t="str">
            <v/>
          </cell>
        </row>
        <row r="23361">
          <cell r="A23361" t="str">
            <v/>
          </cell>
        </row>
        <row r="23362">
          <cell r="A23362" t="str">
            <v/>
          </cell>
        </row>
        <row r="23363">
          <cell r="A23363" t="str">
            <v/>
          </cell>
        </row>
        <row r="23364">
          <cell r="A23364" t="str">
            <v/>
          </cell>
        </row>
        <row r="23365">
          <cell r="A23365" t="str">
            <v/>
          </cell>
        </row>
        <row r="23366">
          <cell r="A23366" t="str">
            <v/>
          </cell>
        </row>
        <row r="23367">
          <cell r="A23367" t="str">
            <v/>
          </cell>
        </row>
        <row r="23368">
          <cell r="A23368" t="str">
            <v/>
          </cell>
        </row>
        <row r="23369">
          <cell r="A23369" t="str">
            <v/>
          </cell>
        </row>
        <row r="23370">
          <cell r="A23370" t="str">
            <v/>
          </cell>
        </row>
        <row r="23371">
          <cell r="A23371" t="str">
            <v/>
          </cell>
        </row>
        <row r="23372">
          <cell r="A23372" t="str">
            <v/>
          </cell>
        </row>
        <row r="23373">
          <cell r="A23373" t="str">
            <v/>
          </cell>
        </row>
        <row r="23374">
          <cell r="A23374" t="str">
            <v/>
          </cell>
        </row>
        <row r="23375">
          <cell r="A23375" t="str">
            <v/>
          </cell>
        </row>
        <row r="23376">
          <cell r="A23376" t="str">
            <v/>
          </cell>
        </row>
        <row r="23377">
          <cell r="A23377" t="str">
            <v/>
          </cell>
        </row>
        <row r="23378">
          <cell r="A23378" t="str">
            <v/>
          </cell>
        </row>
        <row r="23379">
          <cell r="A23379" t="str">
            <v/>
          </cell>
        </row>
        <row r="23380">
          <cell r="A23380" t="str">
            <v/>
          </cell>
        </row>
        <row r="23381">
          <cell r="A23381" t="str">
            <v/>
          </cell>
        </row>
        <row r="23382">
          <cell r="A23382" t="str">
            <v/>
          </cell>
        </row>
        <row r="23383">
          <cell r="A23383" t="str">
            <v/>
          </cell>
        </row>
        <row r="23384">
          <cell r="A23384" t="str">
            <v/>
          </cell>
        </row>
        <row r="23385">
          <cell r="A23385" t="str">
            <v/>
          </cell>
        </row>
        <row r="23386">
          <cell r="A23386" t="str">
            <v/>
          </cell>
        </row>
        <row r="23387">
          <cell r="A23387" t="str">
            <v/>
          </cell>
        </row>
        <row r="23388">
          <cell r="A23388" t="str">
            <v/>
          </cell>
        </row>
        <row r="23389">
          <cell r="A23389" t="str">
            <v/>
          </cell>
        </row>
        <row r="23390">
          <cell r="A23390" t="str">
            <v/>
          </cell>
        </row>
        <row r="23391">
          <cell r="A23391" t="str">
            <v/>
          </cell>
        </row>
        <row r="23392">
          <cell r="A23392" t="str">
            <v/>
          </cell>
        </row>
        <row r="23393">
          <cell r="A23393" t="str">
            <v/>
          </cell>
        </row>
        <row r="23394">
          <cell r="A23394" t="str">
            <v/>
          </cell>
        </row>
        <row r="23395">
          <cell r="A23395" t="str">
            <v/>
          </cell>
        </row>
        <row r="23396">
          <cell r="A23396" t="str">
            <v/>
          </cell>
        </row>
        <row r="23397">
          <cell r="A23397" t="str">
            <v/>
          </cell>
        </row>
        <row r="23398">
          <cell r="A23398" t="str">
            <v/>
          </cell>
        </row>
        <row r="23399">
          <cell r="A23399" t="str">
            <v/>
          </cell>
        </row>
        <row r="23400">
          <cell r="A23400" t="str">
            <v/>
          </cell>
        </row>
        <row r="23401">
          <cell r="A23401" t="str">
            <v/>
          </cell>
        </row>
        <row r="23402">
          <cell r="A23402" t="str">
            <v/>
          </cell>
        </row>
        <row r="23403">
          <cell r="A23403" t="str">
            <v/>
          </cell>
        </row>
        <row r="23404">
          <cell r="A23404" t="str">
            <v/>
          </cell>
        </row>
        <row r="23405">
          <cell r="A23405" t="str">
            <v/>
          </cell>
        </row>
        <row r="23406">
          <cell r="A23406" t="str">
            <v/>
          </cell>
        </row>
        <row r="23407">
          <cell r="A23407" t="str">
            <v/>
          </cell>
        </row>
        <row r="23408">
          <cell r="A23408" t="str">
            <v/>
          </cell>
        </row>
        <row r="23409">
          <cell r="A23409" t="str">
            <v/>
          </cell>
        </row>
        <row r="23410">
          <cell r="A23410" t="str">
            <v/>
          </cell>
        </row>
        <row r="23411">
          <cell r="A23411" t="str">
            <v/>
          </cell>
        </row>
        <row r="23412">
          <cell r="A23412" t="str">
            <v/>
          </cell>
        </row>
        <row r="23413">
          <cell r="A23413" t="str">
            <v/>
          </cell>
        </row>
        <row r="23414">
          <cell r="A23414" t="str">
            <v/>
          </cell>
        </row>
        <row r="23415">
          <cell r="A23415" t="str">
            <v/>
          </cell>
        </row>
        <row r="23416">
          <cell r="A23416" t="str">
            <v/>
          </cell>
        </row>
        <row r="23417">
          <cell r="A23417" t="str">
            <v/>
          </cell>
        </row>
        <row r="23418">
          <cell r="A23418" t="str">
            <v/>
          </cell>
        </row>
        <row r="23419">
          <cell r="A23419" t="str">
            <v/>
          </cell>
        </row>
        <row r="23420">
          <cell r="A23420" t="str">
            <v/>
          </cell>
        </row>
        <row r="23421">
          <cell r="A23421" t="str">
            <v/>
          </cell>
        </row>
        <row r="23422">
          <cell r="A23422" t="str">
            <v/>
          </cell>
        </row>
        <row r="23423">
          <cell r="A23423" t="str">
            <v/>
          </cell>
        </row>
        <row r="23424">
          <cell r="A23424" t="str">
            <v/>
          </cell>
        </row>
        <row r="23425">
          <cell r="A23425" t="str">
            <v/>
          </cell>
        </row>
        <row r="23426">
          <cell r="A23426" t="str">
            <v/>
          </cell>
        </row>
        <row r="23427">
          <cell r="A23427" t="str">
            <v/>
          </cell>
        </row>
        <row r="23428">
          <cell r="A23428" t="str">
            <v/>
          </cell>
        </row>
        <row r="23429">
          <cell r="A23429" t="str">
            <v/>
          </cell>
        </row>
        <row r="23430">
          <cell r="A23430" t="str">
            <v/>
          </cell>
        </row>
        <row r="23431">
          <cell r="A23431" t="str">
            <v/>
          </cell>
        </row>
        <row r="23432">
          <cell r="A23432" t="str">
            <v/>
          </cell>
        </row>
        <row r="23433">
          <cell r="A23433" t="str">
            <v/>
          </cell>
        </row>
        <row r="23434">
          <cell r="A23434" t="str">
            <v/>
          </cell>
        </row>
        <row r="23435">
          <cell r="A23435" t="str">
            <v/>
          </cell>
        </row>
        <row r="23436">
          <cell r="A23436" t="str">
            <v/>
          </cell>
        </row>
        <row r="23437">
          <cell r="A23437" t="str">
            <v/>
          </cell>
        </row>
        <row r="23438">
          <cell r="A23438" t="str">
            <v/>
          </cell>
        </row>
        <row r="23439">
          <cell r="A23439" t="str">
            <v/>
          </cell>
        </row>
        <row r="23440">
          <cell r="A23440" t="str">
            <v/>
          </cell>
        </row>
        <row r="23441">
          <cell r="A23441" t="str">
            <v/>
          </cell>
        </row>
        <row r="23442">
          <cell r="A23442" t="str">
            <v/>
          </cell>
        </row>
        <row r="23443">
          <cell r="A23443" t="str">
            <v/>
          </cell>
        </row>
        <row r="23444">
          <cell r="A23444" t="str">
            <v/>
          </cell>
        </row>
        <row r="23445">
          <cell r="A23445" t="str">
            <v/>
          </cell>
        </row>
        <row r="23446">
          <cell r="A23446" t="str">
            <v/>
          </cell>
        </row>
        <row r="23447">
          <cell r="A23447" t="str">
            <v/>
          </cell>
        </row>
        <row r="23448">
          <cell r="A23448" t="str">
            <v/>
          </cell>
        </row>
        <row r="23449">
          <cell r="A23449" t="str">
            <v/>
          </cell>
        </row>
        <row r="23450">
          <cell r="A23450" t="str">
            <v/>
          </cell>
        </row>
        <row r="23451">
          <cell r="A23451" t="str">
            <v/>
          </cell>
        </row>
        <row r="23452">
          <cell r="A23452" t="str">
            <v/>
          </cell>
        </row>
        <row r="23453">
          <cell r="A23453" t="str">
            <v/>
          </cell>
        </row>
        <row r="23454">
          <cell r="A23454" t="str">
            <v/>
          </cell>
        </row>
        <row r="23455">
          <cell r="A23455" t="str">
            <v/>
          </cell>
        </row>
        <row r="23456">
          <cell r="A23456" t="str">
            <v/>
          </cell>
        </row>
        <row r="23457">
          <cell r="A23457" t="str">
            <v/>
          </cell>
        </row>
        <row r="23458">
          <cell r="A23458" t="str">
            <v/>
          </cell>
        </row>
        <row r="23459">
          <cell r="A23459" t="str">
            <v/>
          </cell>
        </row>
        <row r="23460">
          <cell r="A23460" t="str">
            <v/>
          </cell>
        </row>
        <row r="23461">
          <cell r="A23461" t="str">
            <v/>
          </cell>
        </row>
        <row r="23462">
          <cell r="A23462" t="str">
            <v/>
          </cell>
        </row>
        <row r="23463">
          <cell r="A23463" t="str">
            <v/>
          </cell>
        </row>
        <row r="23464">
          <cell r="A23464" t="str">
            <v/>
          </cell>
        </row>
        <row r="23465">
          <cell r="A23465" t="str">
            <v/>
          </cell>
        </row>
        <row r="23466">
          <cell r="A23466" t="str">
            <v/>
          </cell>
        </row>
        <row r="23467">
          <cell r="A23467" t="str">
            <v/>
          </cell>
        </row>
        <row r="23468">
          <cell r="A23468" t="str">
            <v/>
          </cell>
        </row>
        <row r="23469">
          <cell r="A23469" t="str">
            <v/>
          </cell>
        </row>
        <row r="23470">
          <cell r="A23470" t="str">
            <v/>
          </cell>
        </row>
        <row r="23471">
          <cell r="A23471" t="str">
            <v/>
          </cell>
        </row>
        <row r="23472">
          <cell r="A23472" t="str">
            <v/>
          </cell>
        </row>
        <row r="23473">
          <cell r="A23473" t="str">
            <v/>
          </cell>
        </row>
        <row r="23474">
          <cell r="A23474" t="str">
            <v/>
          </cell>
        </row>
        <row r="23475">
          <cell r="A23475" t="str">
            <v/>
          </cell>
        </row>
        <row r="23476">
          <cell r="A23476" t="str">
            <v/>
          </cell>
        </row>
        <row r="23477">
          <cell r="A23477" t="str">
            <v/>
          </cell>
        </row>
        <row r="23478">
          <cell r="A23478" t="str">
            <v/>
          </cell>
        </row>
        <row r="23479">
          <cell r="A23479" t="str">
            <v/>
          </cell>
        </row>
        <row r="23480">
          <cell r="A23480" t="str">
            <v/>
          </cell>
        </row>
        <row r="23481">
          <cell r="A23481" t="str">
            <v/>
          </cell>
        </row>
        <row r="23482">
          <cell r="A23482" t="str">
            <v/>
          </cell>
        </row>
        <row r="23483">
          <cell r="A23483" t="str">
            <v/>
          </cell>
        </row>
        <row r="23484">
          <cell r="A23484" t="str">
            <v/>
          </cell>
        </row>
        <row r="23485">
          <cell r="A23485" t="str">
            <v/>
          </cell>
        </row>
        <row r="23486">
          <cell r="A23486" t="str">
            <v/>
          </cell>
        </row>
        <row r="23487">
          <cell r="A23487" t="str">
            <v/>
          </cell>
        </row>
        <row r="23488">
          <cell r="A23488" t="str">
            <v/>
          </cell>
        </row>
        <row r="23489">
          <cell r="A23489" t="str">
            <v/>
          </cell>
        </row>
        <row r="23490">
          <cell r="A23490" t="str">
            <v/>
          </cell>
        </row>
        <row r="23491">
          <cell r="A23491" t="str">
            <v/>
          </cell>
        </row>
        <row r="23492">
          <cell r="A23492" t="str">
            <v/>
          </cell>
        </row>
        <row r="23493">
          <cell r="A23493" t="str">
            <v/>
          </cell>
        </row>
        <row r="23494">
          <cell r="A23494" t="str">
            <v/>
          </cell>
        </row>
        <row r="23495">
          <cell r="A23495" t="str">
            <v/>
          </cell>
        </row>
        <row r="23496">
          <cell r="A23496" t="str">
            <v/>
          </cell>
        </row>
        <row r="23497">
          <cell r="A23497" t="str">
            <v/>
          </cell>
        </row>
        <row r="23498">
          <cell r="A23498" t="str">
            <v/>
          </cell>
        </row>
        <row r="23499">
          <cell r="A23499" t="str">
            <v/>
          </cell>
        </row>
        <row r="23500">
          <cell r="A23500" t="str">
            <v/>
          </cell>
        </row>
        <row r="23501">
          <cell r="A23501" t="str">
            <v/>
          </cell>
        </row>
        <row r="23502">
          <cell r="A23502" t="str">
            <v/>
          </cell>
        </row>
        <row r="23503">
          <cell r="A23503" t="str">
            <v/>
          </cell>
        </row>
        <row r="23504">
          <cell r="A23504" t="str">
            <v/>
          </cell>
        </row>
        <row r="23505">
          <cell r="A23505" t="str">
            <v/>
          </cell>
        </row>
        <row r="23506">
          <cell r="A23506" t="str">
            <v/>
          </cell>
        </row>
        <row r="23507">
          <cell r="A23507" t="str">
            <v/>
          </cell>
        </row>
        <row r="23508">
          <cell r="A23508" t="str">
            <v/>
          </cell>
        </row>
        <row r="23509">
          <cell r="A23509" t="str">
            <v/>
          </cell>
        </row>
        <row r="23510">
          <cell r="A23510" t="str">
            <v/>
          </cell>
        </row>
        <row r="23511">
          <cell r="A23511" t="str">
            <v/>
          </cell>
        </row>
        <row r="23512">
          <cell r="A23512" t="str">
            <v/>
          </cell>
        </row>
        <row r="23513">
          <cell r="A23513" t="str">
            <v/>
          </cell>
        </row>
        <row r="23514">
          <cell r="A23514" t="str">
            <v/>
          </cell>
        </row>
        <row r="23515">
          <cell r="A23515" t="str">
            <v/>
          </cell>
        </row>
        <row r="23516">
          <cell r="A23516" t="str">
            <v/>
          </cell>
        </row>
        <row r="23517">
          <cell r="A23517" t="str">
            <v/>
          </cell>
        </row>
        <row r="23518">
          <cell r="A23518" t="str">
            <v/>
          </cell>
        </row>
        <row r="23519">
          <cell r="A23519" t="str">
            <v/>
          </cell>
        </row>
        <row r="23520">
          <cell r="A23520" t="str">
            <v/>
          </cell>
        </row>
        <row r="23521">
          <cell r="A23521" t="str">
            <v/>
          </cell>
        </row>
        <row r="23522">
          <cell r="A23522" t="str">
            <v/>
          </cell>
        </row>
        <row r="23523">
          <cell r="A23523" t="str">
            <v/>
          </cell>
        </row>
        <row r="23524">
          <cell r="A23524" t="str">
            <v/>
          </cell>
        </row>
        <row r="23525">
          <cell r="A23525" t="str">
            <v/>
          </cell>
        </row>
        <row r="23526">
          <cell r="A23526" t="str">
            <v/>
          </cell>
        </row>
        <row r="23527">
          <cell r="A23527" t="str">
            <v/>
          </cell>
        </row>
        <row r="23528">
          <cell r="A23528" t="str">
            <v/>
          </cell>
        </row>
        <row r="23529">
          <cell r="A23529" t="str">
            <v/>
          </cell>
        </row>
        <row r="23530">
          <cell r="A23530" t="str">
            <v/>
          </cell>
        </row>
        <row r="23531">
          <cell r="A23531" t="str">
            <v/>
          </cell>
        </row>
        <row r="23532">
          <cell r="A23532" t="str">
            <v/>
          </cell>
        </row>
        <row r="23533">
          <cell r="A23533" t="str">
            <v/>
          </cell>
        </row>
        <row r="23534">
          <cell r="A23534" t="str">
            <v/>
          </cell>
        </row>
        <row r="23535">
          <cell r="A23535" t="str">
            <v/>
          </cell>
        </row>
        <row r="23536">
          <cell r="A23536" t="str">
            <v/>
          </cell>
        </row>
        <row r="23537">
          <cell r="A23537" t="str">
            <v/>
          </cell>
        </row>
        <row r="23538">
          <cell r="A23538" t="str">
            <v/>
          </cell>
        </row>
        <row r="23539">
          <cell r="A23539" t="str">
            <v/>
          </cell>
        </row>
        <row r="23540">
          <cell r="A23540" t="str">
            <v/>
          </cell>
        </row>
        <row r="23541">
          <cell r="A23541" t="str">
            <v/>
          </cell>
        </row>
        <row r="23542">
          <cell r="A23542" t="str">
            <v/>
          </cell>
        </row>
        <row r="23543">
          <cell r="A23543" t="str">
            <v/>
          </cell>
        </row>
        <row r="23544">
          <cell r="A23544" t="str">
            <v/>
          </cell>
        </row>
        <row r="23545">
          <cell r="A23545" t="str">
            <v/>
          </cell>
        </row>
        <row r="23546">
          <cell r="A23546" t="str">
            <v/>
          </cell>
        </row>
        <row r="23547">
          <cell r="A23547" t="str">
            <v/>
          </cell>
        </row>
        <row r="23548">
          <cell r="A23548" t="str">
            <v/>
          </cell>
        </row>
        <row r="23549">
          <cell r="A23549" t="str">
            <v/>
          </cell>
        </row>
        <row r="23550">
          <cell r="A23550" t="str">
            <v/>
          </cell>
        </row>
        <row r="23551">
          <cell r="A23551" t="str">
            <v/>
          </cell>
        </row>
        <row r="23552">
          <cell r="A23552" t="str">
            <v/>
          </cell>
        </row>
        <row r="23553">
          <cell r="A23553" t="str">
            <v/>
          </cell>
        </row>
        <row r="23554">
          <cell r="A23554" t="str">
            <v/>
          </cell>
        </row>
        <row r="23555">
          <cell r="A23555" t="str">
            <v/>
          </cell>
        </row>
        <row r="23556">
          <cell r="A23556" t="str">
            <v/>
          </cell>
        </row>
        <row r="23557">
          <cell r="A23557" t="str">
            <v/>
          </cell>
        </row>
        <row r="23558">
          <cell r="A23558" t="str">
            <v/>
          </cell>
        </row>
        <row r="23559">
          <cell r="A23559" t="str">
            <v/>
          </cell>
        </row>
        <row r="23560">
          <cell r="A23560" t="str">
            <v/>
          </cell>
        </row>
        <row r="23561">
          <cell r="A23561" t="str">
            <v/>
          </cell>
        </row>
        <row r="23562">
          <cell r="A23562" t="str">
            <v/>
          </cell>
        </row>
        <row r="23563">
          <cell r="A23563" t="str">
            <v/>
          </cell>
        </row>
        <row r="23564">
          <cell r="A23564" t="str">
            <v/>
          </cell>
        </row>
        <row r="23565">
          <cell r="A23565" t="str">
            <v/>
          </cell>
        </row>
        <row r="23566">
          <cell r="A23566" t="str">
            <v/>
          </cell>
        </row>
        <row r="23567">
          <cell r="A23567" t="str">
            <v/>
          </cell>
        </row>
        <row r="23568">
          <cell r="A23568" t="str">
            <v/>
          </cell>
        </row>
        <row r="23569">
          <cell r="A23569" t="str">
            <v/>
          </cell>
        </row>
        <row r="23570">
          <cell r="A23570" t="str">
            <v/>
          </cell>
        </row>
        <row r="23571">
          <cell r="A23571" t="str">
            <v/>
          </cell>
        </row>
        <row r="23572">
          <cell r="A23572" t="str">
            <v/>
          </cell>
        </row>
        <row r="23573">
          <cell r="A23573" t="str">
            <v/>
          </cell>
        </row>
        <row r="23574">
          <cell r="A23574" t="str">
            <v/>
          </cell>
        </row>
        <row r="23575">
          <cell r="A23575" t="str">
            <v/>
          </cell>
        </row>
        <row r="23576">
          <cell r="A23576" t="str">
            <v/>
          </cell>
        </row>
        <row r="23577">
          <cell r="A23577" t="str">
            <v/>
          </cell>
        </row>
        <row r="23578">
          <cell r="A23578" t="str">
            <v/>
          </cell>
        </row>
        <row r="23579">
          <cell r="A23579" t="str">
            <v/>
          </cell>
        </row>
        <row r="23580">
          <cell r="A23580" t="str">
            <v/>
          </cell>
        </row>
        <row r="23581">
          <cell r="A23581" t="str">
            <v/>
          </cell>
        </row>
        <row r="23582">
          <cell r="A23582" t="str">
            <v/>
          </cell>
        </row>
        <row r="23583">
          <cell r="A23583" t="str">
            <v/>
          </cell>
        </row>
        <row r="23584">
          <cell r="A23584" t="str">
            <v/>
          </cell>
        </row>
        <row r="23585">
          <cell r="A23585" t="str">
            <v/>
          </cell>
        </row>
        <row r="23586">
          <cell r="A23586" t="str">
            <v/>
          </cell>
        </row>
        <row r="23587">
          <cell r="A23587" t="str">
            <v/>
          </cell>
        </row>
        <row r="23588">
          <cell r="A23588" t="str">
            <v/>
          </cell>
        </row>
        <row r="23589">
          <cell r="A23589" t="str">
            <v/>
          </cell>
        </row>
        <row r="23590">
          <cell r="A23590" t="str">
            <v/>
          </cell>
        </row>
        <row r="23591">
          <cell r="A23591" t="str">
            <v/>
          </cell>
        </row>
        <row r="23592">
          <cell r="A23592" t="str">
            <v/>
          </cell>
        </row>
        <row r="23593">
          <cell r="A23593" t="str">
            <v/>
          </cell>
        </row>
        <row r="23594">
          <cell r="A23594" t="str">
            <v/>
          </cell>
        </row>
        <row r="23595">
          <cell r="A23595" t="str">
            <v/>
          </cell>
        </row>
        <row r="23596">
          <cell r="A23596" t="str">
            <v/>
          </cell>
        </row>
        <row r="23597">
          <cell r="A23597" t="str">
            <v/>
          </cell>
        </row>
        <row r="23598">
          <cell r="A23598" t="str">
            <v/>
          </cell>
        </row>
        <row r="23599">
          <cell r="A23599" t="str">
            <v/>
          </cell>
        </row>
        <row r="23600">
          <cell r="A23600" t="str">
            <v/>
          </cell>
        </row>
        <row r="23601">
          <cell r="A23601" t="str">
            <v/>
          </cell>
        </row>
        <row r="23602">
          <cell r="A23602" t="str">
            <v/>
          </cell>
        </row>
        <row r="23603">
          <cell r="A23603" t="str">
            <v/>
          </cell>
        </row>
        <row r="23604">
          <cell r="A23604" t="str">
            <v/>
          </cell>
        </row>
        <row r="23605">
          <cell r="A23605" t="str">
            <v/>
          </cell>
        </row>
        <row r="23606">
          <cell r="A23606" t="str">
            <v/>
          </cell>
        </row>
        <row r="23607">
          <cell r="A23607" t="str">
            <v/>
          </cell>
        </row>
        <row r="23608">
          <cell r="A23608" t="str">
            <v/>
          </cell>
        </row>
        <row r="23609">
          <cell r="A23609" t="str">
            <v/>
          </cell>
        </row>
        <row r="23610">
          <cell r="A23610" t="str">
            <v/>
          </cell>
        </row>
        <row r="23611">
          <cell r="A23611" t="str">
            <v/>
          </cell>
        </row>
        <row r="23612">
          <cell r="A23612" t="str">
            <v/>
          </cell>
        </row>
        <row r="23613">
          <cell r="A23613" t="str">
            <v/>
          </cell>
        </row>
        <row r="23614">
          <cell r="A23614" t="str">
            <v/>
          </cell>
        </row>
        <row r="23615">
          <cell r="A23615" t="str">
            <v/>
          </cell>
        </row>
        <row r="23616">
          <cell r="A23616" t="str">
            <v/>
          </cell>
        </row>
        <row r="23617">
          <cell r="A23617" t="str">
            <v/>
          </cell>
        </row>
        <row r="23618">
          <cell r="A23618" t="str">
            <v/>
          </cell>
        </row>
        <row r="23619">
          <cell r="A23619" t="str">
            <v/>
          </cell>
        </row>
        <row r="23620">
          <cell r="A23620" t="str">
            <v/>
          </cell>
        </row>
        <row r="23621">
          <cell r="A23621" t="str">
            <v/>
          </cell>
        </row>
        <row r="23622">
          <cell r="A23622" t="str">
            <v/>
          </cell>
        </row>
        <row r="23623">
          <cell r="A23623" t="str">
            <v/>
          </cell>
        </row>
        <row r="23624">
          <cell r="A23624" t="str">
            <v/>
          </cell>
        </row>
        <row r="23625">
          <cell r="A23625" t="str">
            <v/>
          </cell>
        </row>
        <row r="23626">
          <cell r="A23626" t="str">
            <v/>
          </cell>
        </row>
        <row r="23627">
          <cell r="A23627" t="str">
            <v/>
          </cell>
        </row>
        <row r="23628">
          <cell r="A23628" t="str">
            <v/>
          </cell>
        </row>
        <row r="23629">
          <cell r="A23629" t="str">
            <v/>
          </cell>
        </row>
        <row r="23630">
          <cell r="A23630" t="str">
            <v/>
          </cell>
        </row>
        <row r="23631">
          <cell r="A23631" t="str">
            <v/>
          </cell>
        </row>
        <row r="23632">
          <cell r="A23632" t="str">
            <v/>
          </cell>
        </row>
        <row r="23633">
          <cell r="A23633" t="str">
            <v/>
          </cell>
        </row>
        <row r="23634">
          <cell r="A23634" t="str">
            <v/>
          </cell>
        </row>
        <row r="23635">
          <cell r="A23635" t="str">
            <v/>
          </cell>
        </row>
        <row r="23636">
          <cell r="A23636" t="str">
            <v/>
          </cell>
        </row>
        <row r="23637">
          <cell r="A23637" t="str">
            <v/>
          </cell>
        </row>
        <row r="23638">
          <cell r="A23638" t="str">
            <v/>
          </cell>
        </row>
        <row r="23639">
          <cell r="A23639" t="str">
            <v/>
          </cell>
        </row>
        <row r="23640">
          <cell r="A23640" t="str">
            <v/>
          </cell>
        </row>
        <row r="23641">
          <cell r="A23641" t="str">
            <v/>
          </cell>
        </row>
        <row r="23642">
          <cell r="A23642" t="str">
            <v/>
          </cell>
        </row>
        <row r="23643">
          <cell r="A23643" t="str">
            <v/>
          </cell>
        </row>
        <row r="23644">
          <cell r="A23644" t="str">
            <v/>
          </cell>
        </row>
        <row r="23645">
          <cell r="A23645" t="str">
            <v/>
          </cell>
        </row>
        <row r="23646">
          <cell r="A23646" t="str">
            <v/>
          </cell>
        </row>
        <row r="23647">
          <cell r="A23647" t="str">
            <v/>
          </cell>
        </row>
        <row r="23648">
          <cell r="A23648" t="str">
            <v/>
          </cell>
        </row>
        <row r="23649">
          <cell r="A23649" t="str">
            <v/>
          </cell>
        </row>
        <row r="23650">
          <cell r="A23650" t="str">
            <v/>
          </cell>
        </row>
        <row r="23651">
          <cell r="A23651" t="str">
            <v/>
          </cell>
        </row>
        <row r="23652">
          <cell r="A23652" t="str">
            <v/>
          </cell>
        </row>
        <row r="23653">
          <cell r="A23653" t="str">
            <v/>
          </cell>
        </row>
        <row r="23654">
          <cell r="A23654" t="str">
            <v/>
          </cell>
        </row>
        <row r="23655">
          <cell r="A23655" t="str">
            <v/>
          </cell>
        </row>
        <row r="23656">
          <cell r="A23656" t="str">
            <v/>
          </cell>
        </row>
        <row r="23657">
          <cell r="A23657" t="str">
            <v/>
          </cell>
        </row>
        <row r="23658">
          <cell r="A23658" t="str">
            <v/>
          </cell>
        </row>
        <row r="23659">
          <cell r="A23659" t="str">
            <v/>
          </cell>
        </row>
        <row r="23660">
          <cell r="A23660" t="str">
            <v/>
          </cell>
        </row>
        <row r="23661">
          <cell r="A23661" t="str">
            <v/>
          </cell>
        </row>
        <row r="23662">
          <cell r="A23662" t="str">
            <v/>
          </cell>
        </row>
        <row r="23663">
          <cell r="A23663" t="str">
            <v/>
          </cell>
        </row>
        <row r="23664">
          <cell r="A23664" t="str">
            <v/>
          </cell>
        </row>
        <row r="23665">
          <cell r="A23665" t="str">
            <v/>
          </cell>
        </row>
        <row r="23666">
          <cell r="A23666" t="str">
            <v/>
          </cell>
        </row>
        <row r="23667">
          <cell r="A23667" t="str">
            <v/>
          </cell>
        </row>
        <row r="23668">
          <cell r="A23668" t="str">
            <v/>
          </cell>
        </row>
        <row r="23669">
          <cell r="A23669" t="str">
            <v/>
          </cell>
        </row>
        <row r="23670">
          <cell r="A23670" t="str">
            <v/>
          </cell>
        </row>
        <row r="23671">
          <cell r="A23671" t="str">
            <v/>
          </cell>
        </row>
        <row r="23672">
          <cell r="A23672" t="str">
            <v/>
          </cell>
        </row>
        <row r="23673">
          <cell r="A23673" t="str">
            <v/>
          </cell>
        </row>
        <row r="23674">
          <cell r="A23674" t="str">
            <v/>
          </cell>
        </row>
        <row r="23675">
          <cell r="A23675" t="str">
            <v/>
          </cell>
        </row>
        <row r="23676">
          <cell r="A23676" t="str">
            <v/>
          </cell>
        </row>
        <row r="23677">
          <cell r="A23677" t="str">
            <v/>
          </cell>
        </row>
        <row r="23678">
          <cell r="A23678" t="str">
            <v/>
          </cell>
        </row>
        <row r="23679">
          <cell r="A23679" t="str">
            <v/>
          </cell>
        </row>
        <row r="23680">
          <cell r="A23680" t="str">
            <v/>
          </cell>
        </row>
        <row r="23681">
          <cell r="A23681" t="str">
            <v/>
          </cell>
        </row>
        <row r="23682">
          <cell r="A23682" t="str">
            <v/>
          </cell>
        </row>
        <row r="23683">
          <cell r="A23683" t="str">
            <v/>
          </cell>
        </row>
        <row r="23684">
          <cell r="A23684" t="str">
            <v/>
          </cell>
        </row>
        <row r="23685">
          <cell r="A23685" t="str">
            <v/>
          </cell>
        </row>
        <row r="23686">
          <cell r="A23686" t="str">
            <v/>
          </cell>
        </row>
        <row r="23687">
          <cell r="A23687" t="str">
            <v/>
          </cell>
        </row>
        <row r="23688">
          <cell r="A23688" t="str">
            <v/>
          </cell>
        </row>
        <row r="23689">
          <cell r="A23689" t="str">
            <v/>
          </cell>
        </row>
        <row r="23690">
          <cell r="A23690" t="str">
            <v/>
          </cell>
        </row>
        <row r="23691">
          <cell r="A23691" t="str">
            <v/>
          </cell>
        </row>
        <row r="23692">
          <cell r="A23692" t="str">
            <v/>
          </cell>
        </row>
        <row r="23693">
          <cell r="A23693" t="str">
            <v/>
          </cell>
        </row>
        <row r="23694">
          <cell r="A23694" t="str">
            <v/>
          </cell>
        </row>
        <row r="23695">
          <cell r="A23695" t="str">
            <v/>
          </cell>
        </row>
        <row r="23696">
          <cell r="A23696" t="str">
            <v/>
          </cell>
        </row>
        <row r="23697">
          <cell r="A23697" t="str">
            <v/>
          </cell>
        </row>
        <row r="23698">
          <cell r="A23698" t="str">
            <v/>
          </cell>
        </row>
        <row r="23699">
          <cell r="A23699" t="str">
            <v/>
          </cell>
        </row>
        <row r="23700">
          <cell r="A23700" t="str">
            <v/>
          </cell>
        </row>
        <row r="23701">
          <cell r="A23701" t="str">
            <v/>
          </cell>
        </row>
        <row r="23702">
          <cell r="A23702" t="str">
            <v/>
          </cell>
        </row>
        <row r="23703">
          <cell r="A23703" t="str">
            <v/>
          </cell>
        </row>
        <row r="23704">
          <cell r="A23704" t="str">
            <v/>
          </cell>
        </row>
        <row r="23705">
          <cell r="A23705" t="str">
            <v/>
          </cell>
        </row>
        <row r="23706">
          <cell r="A23706" t="str">
            <v/>
          </cell>
        </row>
        <row r="23707">
          <cell r="A23707" t="str">
            <v/>
          </cell>
        </row>
        <row r="23708">
          <cell r="A23708" t="str">
            <v/>
          </cell>
        </row>
        <row r="23709">
          <cell r="A23709" t="str">
            <v/>
          </cell>
        </row>
        <row r="23710">
          <cell r="A23710" t="str">
            <v/>
          </cell>
        </row>
        <row r="23711">
          <cell r="A23711" t="str">
            <v/>
          </cell>
        </row>
        <row r="23712">
          <cell r="A23712" t="str">
            <v/>
          </cell>
        </row>
        <row r="23713">
          <cell r="A23713" t="str">
            <v/>
          </cell>
        </row>
        <row r="23714">
          <cell r="A23714" t="str">
            <v/>
          </cell>
        </row>
        <row r="23715">
          <cell r="A23715" t="str">
            <v/>
          </cell>
        </row>
        <row r="23716">
          <cell r="A23716" t="str">
            <v/>
          </cell>
        </row>
        <row r="23717">
          <cell r="A23717" t="str">
            <v/>
          </cell>
        </row>
        <row r="23718">
          <cell r="A23718" t="str">
            <v/>
          </cell>
        </row>
        <row r="23719">
          <cell r="A23719" t="str">
            <v/>
          </cell>
        </row>
        <row r="23720">
          <cell r="A23720" t="str">
            <v/>
          </cell>
        </row>
        <row r="23721">
          <cell r="A23721" t="str">
            <v/>
          </cell>
        </row>
        <row r="23722">
          <cell r="A23722" t="str">
            <v/>
          </cell>
        </row>
        <row r="23723">
          <cell r="A23723" t="str">
            <v/>
          </cell>
        </row>
        <row r="23724">
          <cell r="A23724" t="str">
            <v/>
          </cell>
        </row>
        <row r="23725">
          <cell r="A23725" t="str">
            <v/>
          </cell>
        </row>
        <row r="23726">
          <cell r="A23726" t="str">
            <v/>
          </cell>
        </row>
        <row r="23727">
          <cell r="A23727" t="str">
            <v/>
          </cell>
        </row>
        <row r="23728">
          <cell r="A23728" t="str">
            <v/>
          </cell>
        </row>
        <row r="23729">
          <cell r="A23729" t="str">
            <v/>
          </cell>
        </row>
        <row r="23730">
          <cell r="A23730" t="str">
            <v/>
          </cell>
        </row>
        <row r="23731">
          <cell r="A23731" t="str">
            <v/>
          </cell>
        </row>
        <row r="23732">
          <cell r="A23732" t="str">
            <v/>
          </cell>
        </row>
        <row r="23733">
          <cell r="A23733" t="str">
            <v/>
          </cell>
        </row>
        <row r="23734">
          <cell r="A23734" t="str">
            <v/>
          </cell>
        </row>
        <row r="23735">
          <cell r="A23735" t="str">
            <v/>
          </cell>
        </row>
        <row r="23736">
          <cell r="A23736" t="str">
            <v/>
          </cell>
        </row>
        <row r="23737">
          <cell r="A23737" t="str">
            <v/>
          </cell>
        </row>
        <row r="23738">
          <cell r="A23738" t="str">
            <v/>
          </cell>
        </row>
        <row r="23739">
          <cell r="A23739" t="str">
            <v/>
          </cell>
        </row>
        <row r="23740">
          <cell r="A23740" t="str">
            <v/>
          </cell>
        </row>
        <row r="23741">
          <cell r="A23741" t="str">
            <v/>
          </cell>
        </row>
        <row r="23742">
          <cell r="A23742" t="str">
            <v/>
          </cell>
        </row>
        <row r="23743">
          <cell r="A23743" t="str">
            <v/>
          </cell>
        </row>
        <row r="23744">
          <cell r="A23744" t="str">
            <v/>
          </cell>
        </row>
        <row r="23745">
          <cell r="A23745" t="str">
            <v/>
          </cell>
        </row>
        <row r="23746">
          <cell r="A23746" t="str">
            <v/>
          </cell>
        </row>
        <row r="23747">
          <cell r="A23747" t="str">
            <v/>
          </cell>
        </row>
        <row r="23748">
          <cell r="A23748" t="str">
            <v/>
          </cell>
        </row>
        <row r="23749">
          <cell r="A23749" t="str">
            <v/>
          </cell>
        </row>
        <row r="23750">
          <cell r="A23750" t="str">
            <v/>
          </cell>
        </row>
        <row r="23751">
          <cell r="A23751" t="str">
            <v/>
          </cell>
        </row>
        <row r="23752">
          <cell r="A23752" t="str">
            <v/>
          </cell>
        </row>
        <row r="23753">
          <cell r="A23753" t="str">
            <v/>
          </cell>
        </row>
        <row r="23754">
          <cell r="A23754" t="str">
            <v/>
          </cell>
        </row>
        <row r="23755">
          <cell r="A23755" t="str">
            <v/>
          </cell>
        </row>
        <row r="23756">
          <cell r="A23756" t="str">
            <v/>
          </cell>
        </row>
        <row r="23757">
          <cell r="A23757" t="str">
            <v/>
          </cell>
        </row>
        <row r="23758">
          <cell r="A23758" t="str">
            <v/>
          </cell>
        </row>
        <row r="23759">
          <cell r="A23759" t="str">
            <v/>
          </cell>
        </row>
        <row r="23760">
          <cell r="A23760" t="str">
            <v/>
          </cell>
        </row>
        <row r="23761">
          <cell r="A23761" t="str">
            <v/>
          </cell>
        </row>
        <row r="23762">
          <cell r="A23762" t="str">
            <v/>
          </cell>
        </row>
        <row r="23763">
          <cell r="A23763" t="str">
            <v/>
          </cell>
        </row>
        <row r="23764">
          <cell r="A23764" t="str">
            <v/>
          </cell>
        </row>
        <row r="23765">
          <cell r="A23765" t="str">
            <v/>
          </cell>
        </row>
        <row r="23766">
          <cell r="A23766" t="str">
            <v/>
          </cell>
        </row>
        <row r="23767">
          <cell r="A23767" t="str">
            <v/>
          </cell>
        </row>
        <row r="23768">
          <cell r="A23768" t="str">
            <v/>
          </cell>
        </row>
        <row r="23769">
          <cell r="A23769" t="str">
            <v/>
          </cell>
        </row>
        <row r="23770">
          <cell r="A23770" t="str">
            <v/>
          </cell>
        </row>
        <row r="23771">
          <cell r="A23771" t="str">
            <v/>
          </cell>
        </row>
        <row r="23772">
          <cell r="A23772" t="str">
            <v/>
          </cell>
        </row>
        <row r="23773">
          <cell r="A23773" t="str">
            <v/>
          </cell>
        </row>
        <row r="23774">
          <cell r="A23774" t="str">
            <v/>
          </cell>
        </row>
        <row r="23775">
          <cell r="A23775" t="str">
            <v/>
          </cell>
        </row>
        <row r="23776">
          <cell r="A23776" t="str">
            <v/>
          </cell>
        </row>
        <row r="23777">
          <cell r="A23777" t="str">
            <v/>
          </cell>
        </row>
        <row r="23778">
          <cell r="A23778" t="str">
            <v/>
          </cell>
        </row>
        <row r="23779">
          <cell r="A23779" t="str">
            <v/>
          </cell>
        </row>
        <row r="23780">
          <cell r="A23780" t="str">
            <v/>
          </cell>
        </row>
        <row r="23781">
          <cell r="A23781" t="str">
            <v/>
          </cell>
        </row>
        <row r="23782">
          <cell r="A23782" t="str">
            <v/>
          </cell>
        </row>
        <row r="23783">
          <cell r="A23783" t="str">
            <v/>
          </cell>
        </row>
        <row r="23784">
          <cell r="A23784" t="str">
            <v/>
          </cell>
        </row>
        <row r="23785">
          <cell r="A23785" t="str">
            <v/>
          </cell>
        </row>
        <row r="23786">
          <cell r="A23786" t="str">
            <v/>
          </cell>
        </row>
        <row r="23787">
          <cell r="A23787" t="str">
            <v/>
          </cell>
        </row>
        <row r="23788">
          <cell r="A23788" t="str">
            <v/>
          </cell>
        </row>
        <row r="23789">
          <cell r="A23789" t="str">
            <v/>
          </cell>
        </row>
        <row r="23790">
          <cell r="A23790" t="str">
            <v/>
          </cell>
        </row>
        <row r="23791">
          <cell r="A23791" t="str">
            <v/>
          </cell>
        </row>
        <row r="23792">
          <cell r="A23792" t="str">
            <v/>
          </cell>
        </row>
        <row r="23793">
          <cell r="A23793" t="str">
            <v/>
          </cell>
        </row>
        <row r="23794">
          <cell r="A23794" t="str">
            <v/>
          </cell>
        </row>
        <row r="23795">
          <cell r="A23795" t="str">
            <v/>
          </cell>
        </row>
        <row r="23796">
          <cell r="A23796" t="str">
            <v/>
          </cell>
        </row>
        <row r="23797">
          <cell r="A23797" t="str">
            <v/>
          </cell>
        </row>
        <row r="23798">
          <cell r="A23798" t="str">
            <v/>
          </cell>
        </row>
        <row r="23799">
          <cell r="A23799" t="str">
            <v/>
          </cell>
        </row>
        <row r="23800">
          <cell r="A23800" t="str">
            <v/>
          </cell>
        </row>
        <row r="23801">
          <cell r="A23801" t="str">
            <v/>
          </cell>
        </row>
        <row r="23802">
          <cell r="A23802" t="str">
            <v/>
          </cell>
        </row>
        <row r="23803">
          <cell r="A23803" t="str">
            <v/>
          </cell>
        </row>
        <row r="23804">
          <cell r="A23804" t="str">
            <v/>
          </cell>
        </row>
        <row r="23805">
          <cell r="A23805" t="str">
            <v/>
          </cell>
        </row>
        <row r="23806">
          <cell r="A23806" t="str">
            <v/>
          </cell>
        </row>
        <row r="23807">
          <cell r="A23807" t="str">
            <v/>
          </cell>
        </row>
        <row r="23808">
          <cell r="A23808" t="str">
            <v/>
          </cell>
        </row>
        <row r="23809">
          <cell r="A23809" t="str">
            <v/>
          </cell>
        </row>
        <row r="23810">
          <cell r="A23810" t="str">
            <v/>
          </cell>
        </row>
        <row r="23811">
          <cell r="A23811" t="str">
            <v/>
          </cell>
        </row>
        <row r="23812">
          <cell r="A23812" t="str">
            <v/>
          </cell>
        </row>
        <row r="23813">
          <cell r="A23813" t="str">
            <v/>
          </cell>
        </row>
        <row r="23814">
          <cell r="A23814" t="str">
            <v/>
          </cell>
        </row>
        <row r="23815">
          <cell r="A23815" t="str">
            <v/>
          </cell>
        </row>
        <row r="23816">
          <cell r="A23816" t="str">
            <v/>
          </cell>
        </row>
        <row r="23817">
          <cell r="A23817" t="str">
            <v/>
          </cell>
        </row>
        <row r="23818">
          <cell r="A23818" t="str">
            <v/>
          </cell>
        </row>
        <row r="23819">
          <cell r="A23819" t="str">
            <v/>
          </cell>
        </row>
        <row r="23820">
          <cell r="A23820" t="str">
            <v/>
          </cell>
        </row>
        <row r="23821">
          <cell r="A23821" t="str">
            <v/>
          </cell>
        </row>
        <row r="23822">
          <cell r="A23822" t="str">
            <v/>
          </cell>
        </row>
        <row r="23823">
          <cell r="A23823" t="str">
            <v/>
          </cell>
        </row>
        <row r="23824">
          <cell r="A23824" t="str">
            <v/>
          </cell>
        </row>
        <row r="23825">
          <cell r="A23825" t="str">
            <v/>
          </cell>
        </row>
        <row r="23826">
          <cell r="A23826" t="str">
            <v/>
          </cell>
        </row>
        <row r="23827">
          <cell r="A23827" t="str">
            <v/>
          </cell>
        </row>
        <row r="23828">
          <cell r="A23828" t="str">
            <v/>
          </cell>
        </row>
        <row r="23829">
          <cell r="A23829" t="str">
            <v/>
          </cell>
        </row>
        <row r="23830">
          <cell r="A23830" t="str">
            <v/>
          </cell>
        </row>
        <row r="23831">
          <cell r="A23831" t="str">
            <v/>
          </cell>
        </row>
        <row r="23832">
          <cell r="A23832" t="str">
            <v/>
          </cell>
        </row>
        <row r="23833">
          <cell r="A23833" t="str">
            <v/>
          </cell>
        </row>
        <row r="23834">
          <cell r="A23834" t="str">
            <v/>
          </cell>
        </row>
        <row r="23835">
          <cell r="A23835" t="str">
            <v/>
          </cell>
        </row>
        <row r="23836">
          <cell r="A23836" t="str">
            <v/>
          </cell>
        </row>
        <row r="23837">
          <cell r="A23837" t="str">
            <v/>
          </cell>
        </row>
        <row r="23838">
          <cell r="A23838" t="str">
            <v/>
          </cell>
        </row>
        <row r="23839">
          <cell r="A23839" t="str">
            <v/>
          </cell>
        </row>
        <row r="23840">
          <cell r="A23840" t="str">
            <v/>
          </cell>
        </row>
        <row r="23841">
          <cell r="A23841" t="str">
            <v/>
          </cell>
        </row>
        <row r="23842">
          <cell r="A23842" t="str">
            <v/>
          </cell>
        </row>
        <row r="23843">
          <cell r="A23843" t="str">
            <v/>
          </cell>
        </row>
        <row r="23844">
          <cell r="A23844" t="str">
            <v/>
          </cell>
        </row>
        <row r="23845">
          <cell r="A23845" t="str">
            <v/>
          </cell>
        </row>
        <row r="23846">
          <cell r="A23846" t="str">
            <v/>
          </cell>
        </row>
        <row r="23847">
          <cell r="A23847" t="str">
            <v/>
          </cell>
        </row>
        <row r="23848">
          <cell r="A23848" t="str">
            <v/>
          </cell>
        </row>
        <row r="23849">
          <cell r="A23849" t="str">
            <v/>
          </cell>
        </row>
        <row r="23850">
          <cell r="A23850" t="str">
            <v/>
          </cell>
        </row>
        <row r="23851">
          <cell r="A23851" t="str">
            <v/>
          </cell>
        </row>
        <row r="23852">
          <cell r="A23852" t="str">
            <v/>
          </cell>
        </row>
        <row r="23853">
          <cell r="A23853" t="str">
            <v/>
          </cell>
        </row>
        <row r="23854">
          <cell r="A23854" t="str">
            <v/>
          </cell>
        </row>
        <row r="23855">
          <cell r="A23855" t="str">
            <v/>
          </cell>
        </row>
        <row r="23856">
          <cell r="A23856" t="str">
            <v/>
          </cell>
        </row>
        <row r="23857">
          <cell r="A23857" t="str">
            <v/>
          </cell>
        </row>
        <row r="23858">
          <cell r="A23858" t="str">
            <v/>
          </cell>
        </row>
        <row r="23859">
          <cell r="A23859" t="str">
            <v/>
          </cell>
        </row>
        <row r="23860">
          <cell r="A23860" t="str">
            <v/>
          </cell>
        </row>
        <row r="23861">
          <cell r="A23861" t="str">
            <v/>
          </cell>
        </row>
        <row r="23862">
          <cell r="A23862" t="str">
            <v/>
          </cell>
        </row>
        <row r="23863">
          <cell r="A23863" t="str">
            <v/>
          </cell>
        </row>
        <row r="23864">
          <cell r="A23864" t="str">
            <v/>
          </cell>
        </row>
        <row r="23865">
          <cell r="A23865" t="str">
            <v/>
          </cell>
        </row>
        <row r="23866">
          <cell r="A23866" t="str">
            <v/>
          </cell>
        </row>
        <row r="23867">
          <cell r="A23867" t="str">
            <v/>
          </cell>
        </row>
        <row r="23868">
          <cell r="A23868" t="str">
            <v/>
          </cell>
        </row>
        <row r="23869">
          <cell r="A23869" t="str">
            <v/>
          </cell>
        </row>
        <row r="23870">
          <cell r="A23870" t="str">
            <v/>
          </cell>
        </row>
        <row r="23871">
          <cell r="A23871" t="str">
            <v/>
          </cell>
        </row>
        <row r="23872">
          <cell r="A23872" t="str">
            <v/>
          </cell>
        </row>
        <row r="23873">
          <cell r="A23873" t="str">
            <v/>
          </cell>
        </row>
        <row r="23874">
          <cell r="A23874" t="str">
            <v/>
          </cell>
        </row>
        <row r="23875">
          <cell r="A23875" t="str">
            <v/>
          </cell>
        </row>
        <row r="23876">
          <cell r="A23876" t="str">
            <v/>
          </cell>
        </row>
        <row r="23877">
          <cell r="A23877" t="str">
            <v/>
          </cell>
        </row>
        <row r="23878">
          <cell r="A23878" t="str">
            <v/>
          </cell>
        </row>
        <row r="23879">
          <cell r="A23879" t="str">
            <v/>
          </cell>
        </row>
        <row r="23880">
          <cell r="A23880" t="str">
            <v/>
          </cell>
        </row>
        <row r="23881">
          <cell r="A23881" t="str">
            <v/>
          </cell>
        </row>
        <row r="23882">
          <cell r="A23882" t="str">
            <v/>
          </cell>
        </row>
        <row r="23883">
          <cell r="A23883" t="str">
            <v/>
          </cell>
        </row>
        <row r="23884">
          <cell r="A23884" t="str">
            <v/>
          </cell>
        </row>
        <row r="23885">
          <cell r="A23885" t="str">
            <v/>
          </cell>
        </row>
        <row r="23886">
          <cell r="A23886" t="str">
            <v/>
          </cell>
        </row>
        <row r="23887">
          <cell r="A23887" t="str">
            <v/>
          </cell>
        </row>
        <row r="23888">
          <cell r="A23888" t="str">
            <v/>
          </cell>
        </row>
        <row r="23889">
          <cell r="A23889" t="str">
            <v/>
          </cell>
        </row>
        <row r="23890">
          <cell r="A23890" t="str">
            <v/>
          </cell>
        </row>
        <row r="23891">
          <cell r="A23891" t="str">
            <v/>
          </cell>
        </row>
        <row r="23892">
          <cell r="A23892" t="str">
            <v/>
          </cell>
        </row>
        <row r="23893">
          <cell r="A23893" t="str">
            <v/>
          </cell>
        </row>
        <row r="23894">
          <cell r="A23894" t="str">
            <v/>
          </cell>
        </row>
        <row r="23895">
          <cell r="A23895" t="str">
            <v/>
          </cell>
        </row>
        <row r="23896">
          <cell r="A23896" t="str">
            <v/>
          </cell>
        </row>
        <row r="23897">
          <cell r="A23897" t="str">
            <v/>
          </cell>
        </row>
        <row r="23898">
          <cell r="A23898" t="str">
            <v/>
          </cell>
        </row>
        <row r="23899">
          <cell r="A23899" t="str">
            <v/>
          </cell>
        </row>
        <row r="23900">
          <cell r="A23900" t="str">
            <v/>
          </cell>
        </row>
        <row r="23901">
          <cell r="A23901" t="str">
            <v/>
          </cell>
        </row>
        <row r="23902">
          <cell r="A23902" t="str">
            <v/>
          </cell>
        </row>
        <row r="23903">
          <cell r="A23903" t="str">
            <v/>
          </cell>
        </row>
        <row r="23904">
          <cell r="A23904" t="str">
            <v/>
          </cell>
        </row>
        <row r="23905">
          <cell r="A23905" t="str">
            <v/>
          </cell>
        </row>
        <row r="23906">
          <cell r="A23906" t="str">
            <v/>
          </cell>
        </row>
        <row r="23907">
          <cell r="A23907" t="str">
            <v/>
          </cell>
        </row>
        <row r="23908">
          <cell r="A23908" t="str">
            <v/>
          </cell>
        </row>
        <row r="23909">
          <cell r="A23909" t="str">
            <v/>
          </cell>
        </row>
        <row r="23910">
          <cell r="A23910" t="str">
            <v/>
          </cell>
        </row>
        <row r="23911">
          <cell r="A23911" t="str">
            <v/>
          </cell>
        </row>
        <row r="23912">
          <cell r="A23912" t="str">
            <v/>
          </cell>
        </row>
        <row r="23913">
          <cell r="A23913" t="str">
            <v/>
          </cell>
        </row>
        <row r="23914">
          <cell r="A23914" t="str">
            <v/>
          </cell>
        </row>
        <row r="23915">
          <cell r="A23915" t="str">
            <v/>
          </cell>
        </row>
        <row r="23916">
          <cell r="A23916" t="str">
            <v/>
          </cell>
        </row>
        <row r="23917">
          <cell r="A23917" t="str">
            <v/>
          </cell>
        </row>
        <row r="23918">
          <cell r="A23918" t="str">
            <v/>
          </cell>
        </row>
        <row r="23919">
          <cell r="A23919" t="str">
            <v/>
          </cell>
        </row>
        <row r="23920">
          <cell r="A23920" t="str">
            <v/>
          </cell>
        </row>
        <row r="23921">
          <cell r="A23921" t="str">
            <v/>
          </cell>
        </row>
        <row r="23922">
          <cell r="A23922" t="str">
            <v/>
          </cell>
        </row>
        <row r="23923">
          <cell r="A23923" t="str">
            <v/>
          </cell>
        </row>
        <row r="23924">
          <cell r="A23924" t="str">
            <v/>
          </cell>
        </row>
        <row r="23925">
          <cell r="A23925" t="str">
            <v/>
          </cell>
        </row>
        <row r="23926">
          <cell r="A23926" t="str">
            <v/>
          </cell>
        </row>
        <row r="23927">
          <cell r="A23927" t="str">
            <v/>
          </cell>
        </row>
        <row r="23928">
          <cell r="A23928" t="str">
            <v/>
          </cell>
        </row>
        <row r="23929">
          <cell r="A23929" t="str">
            <v/>
          </cell>
        </row>
        <row r="23930">
          <cell r="A23930" t="str">
            <v/>
          </cell>
        </row>
        <row r="23931">
          <cell r="A23931" t="str">
            <v/>
          </cell>
        </row>
        <row r="23932">
          <cell r="A23932" t="str">
            <v/>
          </cell>
        </row>
        <row r="23933">
          <cell r="A23933" t="str">
            <v/>
          </cell>
        </row>
        <row r="23934">
          <cell r="A23934" t="str">
            <v/>
          </cell>
        </row>
        <row r="23935">
          <cell r="A23935" t="str">
            <v/>
          </cell>
        </row>
        <row r="23936">
          <cell r="A23936" t="str">
            <v/>
          </cell>
        </row>
        <row r="23937">
          <cell r="A23937" t="str">
            <v/>
          </cell>
        </row>
        <row r="23938">
          <cell r="A23938" t="str">
            <v/>
          </cell>
        </row>
        <row r="23939">
          <cell r="A23939" t="str">
            <v/>
          </cell>
        </row>
        <row r="23940">
          <cell r="A23940" t="str">
            <v/>
          </cell>
        </row>
        <row r="23941">
          <cell r="A23941" t="str">
            <v/>
          </cell>
        </row>
        <row r="23942">
          <cell r="A23942" t="str">
            <v/>
          </cell>
        </row>
        <row r="23943">
          <cell r="A23943" t="str">
            <v/>
          </cell>
        </row>
        <row r="23944">
          <cell r="A23944" t="str">
            <v/>
          </cell>
        </row>
        <row r="23945">
          <cell r="A23945" t="str">
            <v/>
          </cell>
        </row>
        <row r="23946">
          <cell r="A23946" t="str">
            <v/>
          </cell>
        </row>
        <row r="23947">
          <cell r="A23947" t="str">
            <v/>
          </cell>
        </row>
        <row r="23948">
          <cell r="A23948" t="str">
            <v/>
          </cell>
        </row>
        <row r="23949">
          <cell r="A23949" t="str">
            <v/>
          </cell>
        </row>
        <row r="23950">
          <cell r="A23950" t="str">
            <v/>
          </cell>
        </row>
        <row r="23951">
          <cell r="A23951" t="str">
            <v/>
          </cell>
        </row>
        <row r="23952">
          <cell r="A23952" t="str">
            <v/>
          </cell>
        </row>
        <row r="23953">
          <cell r="A23953" t="str">
            <v/>
          </cell>
        </row>
        <row r="23954">
          <cell r="A23954" t="str">
            <v/>
          </cell>
        </row>
        <row r="23955">
          <cell r="A23955" t="str">
            <v/>
          </cell>
        </row>
        <row r="23956">
          <cell r="A23956" t="str">
            <v/>
          </cell>
        </row>
        <row r="23957">
          <cell r="A23957" t="str">
            <v/>
          </cell>
        </row>
        <row r="23958">
          <cell r="A23958" t="str">
            <v/>
          </cell>
        </row>
        <row r="23959">
          <cell r="A23959" t="str">
            <v/>
          </cell>
        </row>
        <row r="23960">
          <cell r="A23960" t="str">
            <v/>
          </cell>
        </row>
        <row r="23961">
          <cell r="A23961" t="str">
            <v/>
          </cell>
        </row>
        <row r="23962">
          <cell r="A23962" t="str">
            <v/>
          </cell>
        </row>
        <row r="23963">
          <cell r="A23963" t="str">
            <v/>
          </cell>
        </row>
        <row r="23964">
          <cell r="A23964" t="str">
            <v/>
          </cell>
        </row>
        <row r="23965">
          <cell r="A23965" t="str">
            <v/>
          </cell>
        </row>
        <row r="23966">
          <cell r="A23966" t="str">
            <v/>
          </cell>
        </row>
        <row r="23967">
          <cell r="A23967" t="str">
            <v/>
          </cell>
        </row>
        <row r="23968">
          <cell r="A23968" t="str">
            <v/>
          </cell>
        </row>
        <row r="23969">
          <cell r="A23969" t="str">
            <v/>
          </cell>
        </row>
        <row r="23970">
          <cell r="A23970" t="str">
            <v/>
          </cell>
        </row>
        <row r="23971">
          <cell r="A23971" t="str">
            <v/>
          </cell>
        </row>
        <row r="23972">
          <cell r="A23972" t="str">
            <v/>
          </cell>
        </row>
        <row r="23973">
          <cell r="A23973" t="str">
            <v/>
          </cell>
        </row>
        <row r="23974">
          <cell r="A23974" t="str">
            <v/>
          </cell>
        </row>
        <row r="23975">
          <cell r="A23975" t="str">
            <v/>
          </cell>
        </row>
        <row r="23976">
          <cell r="A23976" t="str">
            <v/>
          </cell>
        </row>
        <row r="23977">
          <cell r="A23977" t="str">
            <v/>
          </cell>
        </row>
        <row r="23978">
          <cell r="A23978" t="str">
            <v/>
          </cell>
        </row>
        <row r="23979">
          <cell r="A23979" t="str">
            <v/>
          </cell>
        </row>
        <row r="23980">
          <cell r="A23980" t="str">
            <v/>
          </cell>
        </row>
        <row r="23981">
          <cell r="A23981" t="str">
            <v/>
          </cell>
        </row>
        <row r="23982">
          <cell r="A23982" t="str">
            <v/>
          </cell>
        </row>
        <row r="23983">
          <cell r="A23983" t="str">
            <v/>
          </cell>
        </row>
        <row r="23984">
          <cell r="A23984" t="str">
            <v/>
          </cell>
        </row>
        <row r="23985">
          <cell r="A23985" t="str">
            <v/>
          </cell>
        </row>
        <row r="23986">
          <cell r="A23986" t="str">
            <v/>
          </cell>
        </row>
        <row r="23987">
          <cell r="A23987" t="str">
            <v/>
          </cell>
        </row>
        <row r="23988">
          <cell r="A23988" t="str">
            <v/>
          </cell>
        </row>
        <row r="23989">
          <cell r="A23989" t="str">
            <v/>
          </cell>
        </row>
        <row r="23990">
          <cell r="A23990" t="str">
            <v/>
          </cell>
        </row>
        <row r="23991">
          <cell r="A23991" t="str">
            <v/>
          </cell>
        </row>
        <row r="23992">
          <cell r="A23992" t="str">
            <v/>
          </cell>
        </row>
        <row r="23993">
          <cell r="A23993" t="str">
            <v/>
          </cell>
        </row>
        <row r="23994">
          <cell r="A23994" t="str">
            <v/>
          </cell>
        </row>
        <row r="23995">
          <cell r="A23995" t="str">
            <v/>
          </cell>
        </row>
        <row r="23996">
          <cell r="A23996" t="str">
            <v/>
          </cell>
        </row>
        <row r="23997">
          <cell r="A23997" t="str">
            <v/>
          </cell>
        </row>
        <row r="23998">
          <cell r="A23998" t="str">
            <v/>
          </cell>
        </row>
        <row r="23999">
          <cell r="A23999" t="str">
            <v/>
          </cell>
        </row>
        <row r="24000">
          <cell r="A24000" t="str">
            <v/>
          </cell>
        </row>
        <row r="24001">
          <cell r="A24001" t="str">
            <v/>
          </cell>
        </row>
        <row r="24002">
          <cell r="A24002" t="str">
            <v/>
          </cell>
        </row>
        <row r="24003">
          <cell r="A24003" t="str">
            <v/>
          </cell>
        </row>
        <row r="24004">
          <cell r="A24004" t="str">
            <v/>
          </cell>
        </row>
        <row r="24005">
          <cell r="A24005" t="str">
            <v/>
          </cell>
        </row>
        <row r="24006">
          <cell r="A24006" t="str">
            <v/>
          </cell>
        </row>
        <row r="24007">
          <cell r="A24007" t="str">
            <v/>
          </cell>
        </row>
        <row r="24008">
          <cell r="A24008" t="str">
            <v/>
          </cell>
        </row>
        <row r="24009">
          <cell r="A24009" t="str">
            <v/>
          </cell>
        </row>
        <row r="24010">
          <cell r="A24010" t="str">
            <v/>
          </cell>
        </row>
        <row r="24011">
          <cell r="A24011" t="str">
            <v/>
          </cell>
        </row>
        <row r="24012">
          <cell r="A24012" t="str">
            <v/>
          </cell>
        </row>
        <row r="24013">
          <cell r="A24013" t="str">
            <v/>
          </cell>
        </row>
        <row r="24014">
          <cell r="A24014" t="str">
            <v/>
          </cell>
        </row>
        <row r="24015">
          <cell r="A24015" t="str">
            <v/>
          </cell>
        </row>
        <row r="24016">
          <cell r="A24016" t="str">
            <v/>
          </cell>
        </row>
        <row r="24017">
          <cell r="A24017" t="str">
            <v/>
          </cell>
        </row>
        <row r="24018">
          <cell r="A24018" t="str">
            <v/>
          </cell>
        </row>
        <row r="24019">
          <cell r="A24019" t="str">
            <v/>
          </cell>
        </row>
        <row r="24020">
          <cell r="A24020" t="str">
            <v/>
          </cell>
        </row>
        <row r="24021">
          <cell r="A24021" t="str">
            <v/>
          </cell>
        </row>
        <row r="24022">
          <cell r="A24022" t="str">
            <v/>
          </cell>
        </row>
        <row r="24023">
          <cell r="A24023" t="str">
            <v/>
          </cell>
        </row>
        <row r="24024">
          <cell r="A24024" t="str">
            <v/>
          </cell>
        </row>
        <row r="24025">
          <cell r="A24025" t="str">
            <v/>
          </cell>
        </row>
        <row r="24026">
          <cell r="A24026" t="str">
            <v/>
          </cell>
        </row>
        <row r="24027">
          <cell r="A24027" t="str">
            <v/>
          </cell>
        </row>
        <row r="24028">
          <cell r="A24028" t="str">
            <v/>
          </cell>
        </row>
        <row r="24029">
          <cell r="A24029" t="str">
            <v/>
          </cell>
        </row>
        <row r="24030">
          <cell r="A24030" t="str">
            <v/>
          </cell>
        </row>
        <row r="24031">
          <cell r="A24031" t="str">
            <v/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 refreshError="1"/>
      <sheetData sheetId="56">
        <row r="1">
          <cell r="B1" t="str">
            <v>Material Type</v>
          </cell>
          <cell r="I1" t="str">
            <v>Quantity</v>
          </cell>
          <cell r="M1" t="str">
            <v>Pass Through Disposal</v>
          </cell>
        </row>
        <row r="2">
          <cell r="B2" t="str">
            <v>Lookup formula</v>
          </cell>
          <cell r="E2" t="str">
            <v>Month</v>
          </cell>
          <cell r="G2" t="str">
            <v>Route Format</v>
          </cell>
          <cell r="I2" t="str">
            <v>Disposal Qty</v>
          </cell>
          <cell r="K2" t="str">
            <v>Disposal Cost</v>
          </cell>
          <cell r="M2" t="str">
            <v>Customer Billed</v>
          </cell>
        </row>
        <row r="3">
          <cell r="B3" t="str">
            <v>RCY</v>
          </cell>
          <cell r="E3">
            <v>9</v>
          </cell>
          <cell r="G3" t="str">
            <v>R</v>
          </cell>
          <cell r="I3">
            <v>2.65</v>
          </cell>
          <cell r="K3">
            <v>291.74</v>
          </cell>
          <cell r="M3">
            <v>0</v>
          </cell>
        </row>
        <row r="4">
          <cell r="B4" t="str">
            <v>MSW</v>
          </cell>
          <cell r="E4">
            <v>1</v>
          </cell>
          <cell r="G4" t="str">
            <v>C</v>
          </cell>
          <cell r="I4">
            <v>208.69</v>
          </cell>
          <cell r="K4">
            <v>29387.72</v>
          </cell>
          <cell r="M4">
            <v>0</v>
          </cell>
        </row>
        <row r="5">
          <cell r="B5" t="str">
            <v>RCY</v>
          </cell>
          <cell r="E5">
            <v>5</v>
          </cell>
          <cell r="G5" t="str">
            <v>R</v>
          </cell>
          <cell r="I5">
            <v>582.33000000000004</v>
          </cell>
          <cell r="K5">
            <v>64108.69</v>
          </cell>
          <cell r="M5">
            <v>0</v>
          </cell>
        </row>
        <row r="6">
          <cell r="B6" t="str">
            <v>RCY</v>
          </cell>
          <cell r="E6">
            <v>3</v>
          </cell>
          <cell r="G6" t="str">
            <v>I</v>
          </cell>
          <cell r="I6">
            <v>16.239999999999998</v>
          </cell>
          <cell r="K6">
            <v>1822.97</v>
          </cell>
          <cell r="M6">
            <v>1792.41</v>
          </cell>
        </row>
        <row r="7">
          <cell r="B7" t="str">
            <v>RCY</v>
          </cell>
          <cell r="E7">
            <v>12</v>
          </cell>
          <cell r="G7" t="str">
            <v>R</v>
          </cell>
          <cell r="I7">
            <v>42.53</v>
          </cell>
          <cell r="K7">
            <v>4682.12</v>
          </cell>
          <cell r="M7">
            <v>0</v>
          </cell>
        </row>
        <row r="8">
          <cell r="B8" t="str">
            <v>RCY</v>
          </cell>
          <cell r="E8">
            <v>5</v>
          </cell>
          <cell r="G8" t="str">
            <v>I</v>
          </cell>
          <cell r="I8">
            <v>4.2300000000000004</v>
          </cell>
          <cell r="K8">
            <v>0</v>
          </cell>
          <cell r="M8">
            <v>0</v>
          </cell>
        </row>
        <row r="9">
          <cell r="B9" t="str">
            <v>MSW</v>
          </cell>
          <cell r="E9">
            <v>5</v>
          </cell>
          <cell r="G9" t="str">
            <v>R</v>
          </cell>
          <cell r="I9">
            <v>257.69</v>
          </cell>
          <cell r="K9">
            <v>39689.440000000002</v>
          </cell>
          <cell r="M9">
            <v>0</v>
          </cell>
        </row>
        <row r="10">
          <cell r="B10" t="str">
            <v>MSW</v>
          </cell>
          <cell r="E10">
            <v>10</v>
          </cell>
          <cell r="G10" t="str">
            <v>R</v>
          </cell>
          <cell r="I10">
            <v>41.26</v>
          </cell>
          <cell r="K10">
            <v>6354.87</v>
          </cell>
          <cell r="M10">
            <v>0</v>
          </cell>
        </row>
        <row r="11">
          <cell r="B11" t="str">
            <v>RCY</v>
          </cell>
          <cell r="E11">
            <v>8</v>
          </cell>
          <cell r="G11" t="str">
            <v>I</v>
          </cell>
          <cell r="I11">
            <v>4.37</v>
          </cell>
          <cell r="K11">
            <v>184.63</v>
          </cell>
          <cell r="M11">
            <v>267.39999999999998</v>
          </cell>
        </row>
        <row r="12">
          <cell r="B12" t="str">
            <v>YW</v>
          </cell>
          <cell r="E12">
            <v>4</v>
          </cell>
          <cell r="G12" t="str">
            <v>R</v>
          </cell>
          <cell r="I12">
            <v>62.58</v>
          </cell>
          <cell r="K12">
            <v>3300.47</v>
          </cell>
          <cell r="M12">
            <v>0</v>
          </cell>
        </row>
        <row r="13">
          <cell r="B13" t="str">
            <v>RCY</v>
          </cell>
          <cell r="E13">
            <v>5</v>
          </cell>
          <cell r="G13" t="str">
            <v>C</v>
          </cell>
          <cell r="I13">
            <v>15.16</v>
          </cell>
          <cell r="K13">
            <v>1668.96</v>
          </cell>
          <cell r="M13">
            <v>0</v>
          </cell>
        </row>
        <row r="14">
          <cell r="B14" t="str">
            <v>RCY</v>
          </cell>
          <cell r="E14">
            <v>3</v>
          </cell>
          <cell r="G14" t="str">
            <v>I</v>
          </cell>
          <cell r="I14">
            <v>4.9400000000000004</v>
          </cell>
          <cell r="K14">
            <v>543.84</v>
          </cell>
          <cell r="M14">
            <v>0</v>
          </cell>
        </row>
        <row r="15">
          <cell r="B15" t="str">
            <v>RCY</v>
          </cell>
          <cell r="E15">
            <v>10</v>
          </cell>
          <cell r="G15" t="str">
            <v>I</v>
          </cell>
          <cell r="I15">
            <v>0.95</v>
          </cell>
          <cell r="K15">
            <v>104.58</v>
          </cell>
          <cell r="M15">
            <v>0</v>
          </cell>
        </row>
        <row r="16">
          <cell r="B16" t="str">
            <v>RCY</v>
          </cell>
          <cell r="E16">
            <v>4</v>
          </cell>
          <cell r="G16" t="str">
            <v>R</v>
          </cell>
          <cell r="I16">
            <v>1.41</v>
          </cell>
          <cell r="K16">
            <v>124.58</v>
          </cell>
          <cell r="M16">
            <v>0</v>
          </cell>
        </row>
        <row r="17">
          <cell r="B17" t="str">
            <v>RCY</v>
          </cell>
          <cell r="E17">
            <v>6</v>
          </cell>
          <cell r="G17" t="str">
            <v>I</v>
          </cell>
          <cell r="I17">
            <v>65.25</v>
          </cell>
          <cell r="K17">
            <v>5765.49</v>
          </cell>
          <cell r="M17">
            <v>8831.34</v>
          </cell>
        </row>
        <row r="18">
          <cell r="B18" t="str">
            <v>RCY</v>
          </cell>
          <cell r="E18">
            <v>9</v>
          </cell>
          <cell r="G18" t="str">
            <v>I</v>
          </cell>
          <cell r="I18">
            <v>109.01</v>
          </cell>
          <cell r="K18">
            <v>11773.08</v>
          </cell>
          <cell r="M18">
            <v>16152.5</v>
          </cell>
        </row>
        <row r="19">
          <cell r="B19" t="str">
            <v>RCY</v>
          </cell>
          <cell r="E19">
            <v>11</v>
          </cell>
          <cell r="G19" t="str">
            <v>R</v>
          </cell>
          <cell r="I19">
            <v>0.44</v>
          </cell>
          <cell r="K19">
            <v>47.52</v>
          </cell>
          <cell r="M19">
            <v>0</v>
          </cell>
        </row>
        <row r="20">
          <cell r="B20" t="str">
            <v>MSW</v>
          </cell>
          <cell r="E20">
            <v>9</v>
          </cell>
          <cell r="G20" t="str">
            <v>I</v>
          </cell>
          <cell r="I20">
            <v>42.27</v>
          </cell>
          <cell r="K20">
            <v>6510.42</v>
          </cell>
          <cell r="M20">
            <v>6640.35</v>
          </cell>
        </row>
        <row r="21">
          <cell r="B21" t="str">
            <v>MSW</v>
          </cell>
          <cell r="E21">
            <v>6</v>
          </cell>
          <cell r="G21" t="str">
            <v>I</v>
          </cell>
          <cell r="I21">
            <v>21.67</v>
          </cell>
          <cell r="K21">
            <v>3337.61</v>
          </cell>
          <cell r="M21">
            <v>3337.61</v>
          </cell>
        </row>
        <row r="22">
          <cell r="B22" t="str">
            <v>RCY</v>
          </cell>
          <cell r="E22">
            <v>8</v>
          </cell>
          <cell r="G22" t="str">
            <v>R</v>
          </cell>
          <cell r="I22">
            <v>119.46</v>
          </cell>
          <cell r="K22">
            <v>13151.36</v>
          </cell>
          <cell r="M22">
            <v>0</v>
          </cell>
        </row>
        <row r="23">
          <cell r="B23" t="str">
            <v>MSW</v>
          </cell>
          <cell r="E23">
            <v>8</v>
          </cell>
          <cell r="G23" t="str">
            <v>R</v>
          </cell>
          <cell r="I23">
            <v>124.89</v>
          </cell>
          <cell r="K23">
            <v>19235.55</v>
          </cell>
          <cell r="M23">
            <v>0</v>
          </cell>
        </row>
        <row r="24">
          <cell r="B24" t="str">
            <v>RCY</v>
          </cell>
          <cell r="E24">
            <v>12</v>
          </cell>
          <cell r="G24" t="str">
            <v>I</v>
          </cell>
          <cell r="I24">
            <v>6.7</v>
          </cell>
          <cell r="K24">
            <v>723.6</v>
          </cell>
          <cell r="M24">
            <v>733.84</v>
          </cell>
        </row>
        <row r="25">
          <cell r="B25" t="str">
            <v>MSW</v>
          </cell>
          <cell r="E25">
            <v>7</v>
          </cell>
          <cell r="G25" t="str">
            <v>R</v>
          </cell>
          <cell r="I25">
            <v>658.8</v>
          </cell>
          <cell r="K25">
            <v>101468.35</v>
          </cell>
          <cell r="M25">
            <v>0</v>
          </cell>
        </row>
        <row r="26">
          <cell r="B26" t="str">
            <v>RCY</v>
          </cell>
          <cell r="E26">
            <v>10</v>
          </cell>
          <cell r="G26" t="str">
            <v>I</v>
          </cell>
          <cell r="I26">
            <v>0.45</v>
          </cell>
          <cell r="K26">
            <v>0</v>
          </cell>
          <cell r="M26">
            <v>0</v>
          </cell>
        </row>
        <row r="27">
          <cell r="B27" t="str">
            <v>RCY</v>
          </cell>
          <cell r="E27">
            <v>3</v>
          </cell>
          <cell r="G27" t="str">
            <v>I</v>
          </cell>
          <cell r="I27">
            <v>0.37</v>
          </cell>
          <cell r="K27">
            <v>0</v>
          </cell>
          <cell r="M27">
            <v>0</v>
          </cell>
        </row>
        <row r="28">
          <cell r="B28" t="str">
            <v>MSW</v>
          </cell>
          <cell r="E28">
            <v>1</v>
          </cell>
          <cell r="G28" t="str">
            <v>R</v>
          </cell>
          <cell r="I28">
            <v>11.55</v>
          </cell>
          <cell r="K28">
            <v>1626.48</v>
          </cell>
          <cell r="M28">
            <v>0</v>
          </cell>
        </row>
        <row r="29">
          <cell r="B29" t="str">
            <v>RCY</v>
          </cell>
          <cell r="E29">
            <v>12</v>
          </cell>
          <cell r="G29" t="str">
            <v>R</v>
          </cell>
          <cell r="I29">
            <v>24.27</v>
          </cell>
          <cell r="K29">
            <v>2671.88</v>
          </cell>
          <cell r="M29">
            <v>0</v>
          </cell>
        </row>
        <row r="30">
          <cell r="B30" t="str">
            <v>MSW</v>
          </cell>
          <cell r="E30">
            <v>3</v>
          </cell>
          <cell r="G30" t="str">
            <v>R</v>
          </cell>
          <cell r="I30">
            <v>91.94</v>
          </cell>
          <cell r="K30">
            <v>14160.58</v>
          </cell>
          <cell r="M30">
            <v>0</v>
          </cell>
        </row>
        <row r="31">
          <cell r="B31" t="str">
            <v>YW</v>
          </cell>
          <cell r="E31">
            <v>4</v>
          </cell>
          <cell r="G31" t="str">
            <v>R</v>
          </cell>
          <cell r="I31">
            <v>27.9</v>
          </cell>
          <cell r="K31">
            <v>1471.45</v>
          </cell>
          <cell r="M31">
            <v>0</v>
          </cell>
        </row>
        <row r="32">
          <cell r="B32" t="str">
            <v>MSW</v>
          </cell>
          <cell r="E32">
            <v>12</v>
          </cell>
          <cell r="G32" t="str">
            <v>R</v>
          </cell>
          <cell r="I32">
            <v>6.72</v>
          </cell>
          <cell r="K32">
            <v>1035.01</v>
          </cell>
          <cell r="M32">
            <v>0</v>
          </cell>
        </row>
        <row r="33">
          <cell r="B33" t="str">
            <v>MSW</v>
          </cell>
          <cell r="E33">
            <v>1</v>
          </cell>
          <cell r="G33" t="str">
            <v>C</v>
          </cell>
          <cell r="I33">
            <v>10.36</v>
          </cell>
          <cell r="K33">
            <v>1595.65</v>
          </cell>
          <cell r="M33">
            <v>0</v>
          </cell>
        </row>
        <row r="34">
          <cell r="B34" t="str">
            <v>RCY</v>
          </cell>
          <cell r="E34">
            <v>3</v>
          </cell>
          <cell r="G34" t="str">
            <v>I</v>
          </cell>
          <cell r="I34">
            <v>1</v>
          </cell>
          <cell r="K34">
            <v>10</v>
          </cell>
          <cell r="M34">
            <v>0</v>
          </cell>
        </row>
        <row r="35">
          <cell r="B35" t="str">
            <v>YW</v>
          </cell>
          <cell r="E35">
            <v>2</v>
          </cell>
          <cell r="G35" t="str">
            <v>R</v>
          </cell>
          <cell r="I35">
            <v>26.07</v>
          </cell>
          <cell r="K35">
            <v>1374.94</v>
          </cell>
          <cell r="M35">
            <v>0</v>
          </cell>
        </row>
        <row r="36">
          <cell r="B36" t="str">
            <v>RCY</v>
          </cell>
          <cell r="E36">
            <v>11</v>
          </cell>
          <cell r="G36" t="str">
            <v>C</v>
          </cell>
          <cell r="I36">
            <v>421.27</v>
          </cell>
          <cell r="K36">
            <v>46377.599999999999</v>
          </cell>
          <cell r="M36">
            <v>0</v>
          </cell>
        </row>
        <row r="37">
          <cell r="B37" t="str">
            <v>RCY</v>
          </cell>
          <cell r="E37">
            <v>8</v>
          </cell>
          <cell r="G37" t="str">
            <v>I</v>
          </cell>
          <cell r="I37">
            <v>4.78</v>
          </cell>
          <cell r="K37">
            <v>526.24</v>
          </cell>
          <cell r="M37">
            <v>0</v>
          </cell>
        </row>
        <row r="38">
          <cell r="B38" t="str">
            <v>RCY</v>
          </cell>
          <cell r="E38">
            <v>1</v>
          </cell>
          <cell r="G38" t="str">
            <v>I</v>
          </cell>
          <cell r="I38">
            <v>1.46</v>
          </cell>
          <cell r="K38">
            <v>160.72999999999999</v>
          </cell>
          <cell r="M38">
            <v>0</v>
          </cell>
        </row>
        <row r="39">
          <cell r="B39" t="str">
            <v>YW</v>
          </cell>
          <cell r="E39">
            <v>10</v>
          </cell>
          <cell r="G39" t="str">
            <v>R</v>
          </cell>
          <cell r="I39">
            <v>4.6399999999999997</v>
          </cell>
          <cell r="K39">
            <v>244.71</v>
          </cell>
          <cell r="M39">
            <v>0</v>
          </cell>
        </row>
        <row r="40">
          <cell r="B40" t="str">
            <v>MSW</v>
          </cell>
          <cell r="E40">
            <v>5</v>
          </cell>
          <cell r="G40" t="str">
            <v>C</v>
          </cell>
          <cell r="I40">
            <v>1293.5</v>
          </cell>
          <cell r="K40">
            <v>199224.88</v>
          </cell>
          <cell r="M40">
            <v>0</v>
          </cell>
        </row>
        <row r="41">
          <cell r="B41" t="str">
            <v>MSW</v>
          </cell>
          <cell r="E41">
            <v>10</v>
          </cell>
          <cell r="G41" t="str">
            <v>C</v>
          </cell>
          <cell r="I41">
            <v>284.77999999999997</v>
          </cell>
          <cell r="K41">
            <v>43861.81</v>
          </cell>
          <cell r="M41">
            <v>0</v>
          </cell>
        </row>
        <row r="42">
          <cell r="B42" t="str">
            <v>YW</v>
          </cell>
          <cell r="E42">
            <v>9</v>
          </cell>
          <cell r="G42" t="str">
            <v>R</v>
          </cell>
          <cell r="I42">
            <v>89.48</v>
          </cell>
          <cell r="K42">
            <v>4719.18</v>
          </cell>
          <cell r="M42">
            <v>0</v>
          </cell>
        </row>
        <row r="43">
          <cell r="B43" t="str">
            <v>MSW</v>
          </cell>
          <cell r="E43">
            <v>2</v>
          </cell>
          <cell r="G43" t="str">
            <v>I</v>
          </cell>
          <cell r="I43">
            <v>152.94</v>
          </cell>
          <cell r="K43">
            <v>23555.84</v>
          </cell>
          <cell r="M43">
            <v>23522.31</v>
          </cell>
        </row>
        <row r="44">
          <cell r="B44" t="str">
            <v>RCY</v>
          </cell>
          <cell r="E44">
            <v>2</v>
          </cell>
          <cell r="G44" t="str">
            <v>I</v>
          </cell>
          <cell r="I44">
            <v>6.44</v>
          </cell>
          <cell r="K44">
            <v>1191.4000000000001</v>
          </cell>
          <cell r="M44">
            <v>1450.41</v>
          </cell>
        </row>
        <row r="45">
          <cell r="B45" t="str">
            <v>RCY</v>
          </cell>
          <cell r="E45">
            <v>3</v>
          </cell>
          <cell r="G45" t="str">
            <v>I</v>
          </cell>
          <cell r="I45">
            <v>5.13</v>
          </cell>
          <cell r="K45">
            <v>554.04</v>
          </cell>
          <cell r="M45">
            <v>737.32</v>
          </cell>
        </row>
        <row r="46">
          <cell r="B46" t="str">
            <v>RCY</v>
          </cell>
          <cell r="E46">
            <v>10</v>
          </cell>
          <cell r="G46" t="str">
            <v>I</v>
          </cell>
          <cell r="I46">
            <v>57.4</v>
          </cell>
          <cell r="K46">
            <v>6212.48</v>
          </cell>
          <cell r="M46">
            <v>5069.75</v>
          </cell>
        </row>
        <row r="47">
          <cell r="B47" t="str">
            <v>RCY</v>
          </cell>
          <cell r="E47">
            <v>1</v>
          </cell>
          <cell r="G47" t="str">
            <v>C</v>
          </cell>
          <cell r="I47">
            <v>73.31</v>
          </cell>
          <cell r="K47">
            <v>8070.7</v>
          </cell>
          <cell r="M47">
            <v>0</v>
          </cell>
        </row>
        <row r="48">
          <cell r="B48" t="str">
            <v>MSW</v>
          </cell>
          <cell r="E48">
            <v>11</v>
          </cell>
          <cell r="G48" t="str">
            <v>C</v>
          </cell>
          <cell r="I48">
            <v>10.210000000000001</v>
          </cell>
          <cell r="K48">
            <v>1572.54</v>
          </cell>
          <cell r="M48">
            <v>0</v>
          </cell>
        </row>
        <row r="49">
          <cell r="B49" t="str">
            <v>RCY</v>
          </cell>
          <cell r="E49">
            <v>9</v>
          </cell>
          <cell r="G49" t="str">
            <v>C</v>
          </cell>
          <cell r="I49">
            <v>32.53</v>
          </cell>
          <cell r="K49">
            <v>3581.24</v>
          </cell>
          <cell r="M49">
            <v>0</v>
          </cell>
        </row>
        <row r="50">
          <cell r="B50" t="str">
            <v>MSW</v>
          </cell>
          <cell r="E50">
            <v>1</v>
          </cell>
          <cell r="G50" t="str">
            <v>R</v>
          </cell>
          <cell r="I50">
            <v>35.380000000000003</v>
          </cell>
          <cell r="K50">
            <v>5449.22</v>
          </cell>
          <cell r="M50">
            <v>0</v>
          </cell>
        </row>
        <row r="51">
          <cell r="B51" t="str">
            <v>MSW</v>
          </cell>
          <cell r="E51">
            <v>8</v>
          </cell>
          <cell r="G51" t="str">
            <v>C</v>
          </cell>
          <cell r="I51">
            <v>36.51</v>
          </cell>
          <cell r="K51">
            <v>5623.28</v>
          </cell>
          <cell r="M51">
            <v>0</v>
          </cell>
        </row>
        <row r="52">
          <cell r="B52" t="str">
            <v>MSW</v>
          </cell>
          <cell r="E52">
            <v>10</v>
          </cell>
          <cell r="G52" t="str">
            <v>R</v>
          </cell>
          <cell r="I52">
            <v>9.75</v>
          </cell>
          <cell r="K52">
            <v>1501.7</v>
          </cell>
          <cell r="M52">
            <v>0</v>
          </cell>
        </row>
        <row r="53">
          <cell r="B53" t="str">
            <v>MSW</v>
          </cell>
          <cell r="E53">
            <v>3</v>
          </cell>
          <cell r="G53" t="str">
            <v>R</v>
          </cell>
          <cell r="I53">
            <v>3.66</v>
          </cell>
          <cell r="K53">
            <v>563.71</v>
          </cell>
          <cell r="M53">
            <v>0</v>
          </cell>
        </row>
        <row r="54">
          <cell r="B54" t="str">
            <v>MSW</v>
          </cell>
          <cell r="E54">
            <v>3</v>
          </cell>
          <cell r="G54" t="str">
            <v>C</v>
          </cell>
          <cell r="I54">
            <v>26.18</v>
          </cell>
          <cell r="K54">
            <v>4032.24</v>
          </cell>
          <cell r="M54">
            <v>0</v>
          </cell>
        </row>
        <row r="55">
          <cell r="B55" t="str">
            <v>YW</v>
          </cell>
          <cell r="E55">
            <v>11</v>
          </cell>
          <cell r="G55" t="str">
            <v>R</v>
          </cell>
          <cell r="I55">
            <v>71.66</v>
          </cell>
          <cell r="K55">
            <v>3779.34</v>
          </cell>
          <cell r="M55">
            <v>0</v>
          </cell>
        </row>
        <row r="56">
          <cell r="B56" t="str">
            <v>MSW</v>
          </cell>
          <cell r="E56">
            <v>7</v>
          </cell>
          <cell r="G56" t="str">
            <v>C</v>
          </cell>
          <cell r="I56">
            <v>55.74</v>
          </cell>
          <cell r="K56">
            <v>8585.07</v>
          </cell>
          <cell r="M56">
            <v>0</v>
          </cell>
        </row>
        <row r="57">
          <cell r="B57" t="str">
            <v>MSW</v>
          </cell>
          <cell r="E57">
            <v>6</v>
          </cell>
          <cell r="G57" t="str">
            <v>I</v>
          </cell>
          <cell r="I57">
            <v>72.739999999999995</v>
          </cell>
          <cell r="K57">
            <v>11203.45</v>
          </cell>
          <cell r="M57">
            <v>11203.45</v>
          </cell>
        </row>
        <row r="58">
          <cell r="B58" t="str">
            <v>MSW</v>
          </cell>
          <cell r="E58">
            <v>10</v>
          </cell>
          <cell r="G58" t="str">
            <v>C</v>
          </cell>
          <cell r="I58">
            <v>7.45</v>
          </cell>
          <cell r="K58">
            <v>1147.45</v>
          </cell>
          <cell r="M58">
            <v>0</v>
          </cell>
        </row>
        <row r="59">
          <cell r="B59" t="str">
            <v>RCY</v>
          </cell>
          <cell r="E59">
            <v>5</v>
          </cell>
          <cell r="G59" t="str">
            <v>I</v>
          </cell>
          <cell r="I59">
            <v>1.75</v>
          </cell>
          <cell r="K59">
            <v>0</v>
          </cell>
          <cell r="M59">
            <v>0</v>
          </cell>
        </row>
        <row r="60">
          <cell r="B60" t="str">
            <v>RCY</v>
          </cell>
          <cell r="E60">
            <v>9</v>
          </cell>
          <cell r="G60" t="str">
            <v>I</v>
          </cell>
          <cell r="I60">
            <v>3.5</v>
          </cell>
          <cell r="K60">
            <v>0</v>
          </cell>
          <cell r="M60">
            <v>0</v>
          </cell>
        </row>
        <row r="61">
          <cell r="B61" t="str">
            <v>RCY</v>
          </cell>
          <cell r="E61">
            <v>1</v>
          </cell>
          <cell r="G61" t="str">
            <v>R</v>
          </cell>
          <cell r="I61">
            <v>706.36</v>
          </cell>
          <cell r="K61">
            <v>77763.199999999997</v>
          </cell>
          <cell r="M61">
            <v>0</v>
          </cell>
        </row>
        <row r="62">
          <cell r="B62" t="str">
            <v>RCY</v>
          </cell>
          <cell r="E62">
            <v>7</v>
          </cell>
          <cell r="G62" t="str">
            <v>I</v>
          </cell>
          <cell r="I62">
            <v>7.37</v>
          </cell>
          <cell r="K62">
            <v>0</v>
          </cell>
          <cell r="M62">
            <v>0</v>
          </cell>
        </row>
        <row r="63">
          <cell r="B63" t="str">
            <v>MSW</v>
          </cell>
          <cell r="E63">
            <v>1</v>
          </cell>
          <cell r="G63" t="str">
            <v>R</v>
          </cell>
          <cell r="I63">
            <v>268.3</v>
          </cell>
          <cell r="K63">
            <v>41093.620000000003</v>
          </cell>
          <cell r="M63">
            <v>0</v>
          </cell>
        </row>
        <row r="64">
          <cell r="B64" t="str">
            <v>MSW</v>
          </cell>
          <cell r="E64">
            <v>12</v>
          </cell>
          <cell r="G64" t="str">
            <v>R</v>
          </cell>
          <cell r="I64">
            <v>2.0699999999999998</v>
          </cell>
          <cell r="K64">
            <v>318.82</v>
          </cell>
          <cell r="M64">
            <v>0</v>
          </cell>
        </row>
        <row r="65">
          <cell r="B65" t="str">
            <v>MSW</v>
          </cell>
          <cell r="E65">
            <v>3</v>
          </cell>
          <cell r="G65" t="str">
            <v>R</v>
          </cell>
          <cell r="I65">
            <v>1.21</v>
          </cell>
          <cell r="K65">
            <v>186.36</v>
          </cell>
          <cell r="M65">
            <v>0</v>
          </cell>
        </row>
        <row r="66">
          <cell r="B66" t="str">
            <v>RCY</v>
          </cell>
          <cell r="E66">
            <v>1</v>
          </cell>
          <cell r="G66" t="str">
            <v>C</v>
          </cell>
          <cell r="I66">
            <v>15.46</v>
          </cell>
          <cell r="K66">
            <v>1701.99</v>
          </cell>
          <cell r="M66">
            <v>0</v>
          </cell>
        </row>
        <row r="67">
          <cell r="B67" t="str">
            <v>MSW</v>
          </cell>
          <cell r="E67">
            <v>2</v>
          </cell>
          <cell r="G67" t="str">
            <v>R</v>
          </cell>
          <cell r="I67">
            <v>62.56</v>
          </cell>
          <cell r="K67">
            <v>9635.49</v>
          </cell>
          <cell r="M67">
            <v>0</v>
          </cell>
        </row>
        <row r="68">
          <cell r="B68" t="str">
            <v>MSW</v>
          </cell>
          <cell r="E68">
            <v>7</v>
          </cell>
          <cell r="G68" t="str">
            <v>I</v>
          </cell>
          <cell r="I68">
            <v>1.81</v>
          </cell>
          <cell r="K68">
            <v>278.77999999999997</v>
          </cell>
          <cell r="M68">
            <v>278.77999999999997</v>
          </cell>
        </row>
        <row r="69">
          <cell r="B69" t="str">
            <v>RCY</v>
          </cell>
          <cell r="E69">
            <v>4</v>
          </cell>
          <cell r="G69" t="str">
            <v>C</v>
          </cell>
          <cell r="I69">
            <v>9.4499999999999993</v>
          </cell>
          <cell r="K69">
            <v>1040.3499999999999</v>
          </cell>
          <cell r="M69">
            <v>0</v>
          </cell>
        </row>
        <row r="70">
          <cell r="B70" t="str">
            <v>MSW</v>
          </cell>
          <cell r="E70">
            <v>4</v>
          </cell>
          <cell r="G70" t="str">
            <v>I</v>
          </cell>
          <cell r="I70">
            <v>88.66</v>
          </cell>
          <cell r="K70">
            <v>13657.12</v>
          </cell>
          <cell r="M70">
            <v>13574.9</v>
          </cell>
        </row>
        <row r="71">
          <cell r="B71" t="str">
            <v>YW</v>
          </cell>
          <cell r="E71">
            <v>10</v>
          </cell>
          <cell r="G71" t="str">
            <v>I</v>
          </cell>
          <cell r="I71">
            <v>0.94</v>
          </cell>
          <cell r="K71">
            <v>49.58</v>
          </cell>
          <cell r="M71">
            <v>0</v>
          </cell>
        </row>
        <row r="72">
          <cell r="B72" t="str">
            <v>MSW</v>
          </cell>
          <cell r="E72">
            <v>2</v>
          </cell>
          <cell r="G72" t="str">
            <v>I</v>
          </cell>
          <cell r="I72">
            <v>5.49</v>
          </cell>
          <cell r="K72">
            <v>845.58</v>
          </cell>
          <cell r="M72">
            <v>845.58</v>
          </cell>
        </row>
        <row r="73">
          <cell r="B73" t="str">
            <v>MSW</v>
          </cell>
          <cell r="E73">
            <v>11</v>
          </cell>
          <cell r="G73" t="str">
            <v>I</v>
          </cell>
          <cell r="I73">
            <v>4.8499999999999996</v>
          </cell>
          <cell r="K73">
            <v>747</v>
          </cell>
          <cell r="M73">
            <v>747</v>
          </cell>
        </row>
        <row r="74">
          <cell r="B74" t="str">
            <v>RCY</v>
          </cell>
          <cell r="E74">
            <v>12</v>
          </cell>
          <cell r="G74" t="str">
            <v>R</v>
          </cell>
          <cell r="I74">
            <v>66.33</v>
          </cell>
          <cell r="K74">
            <v>7302.27</v>
          </cell>
          <cell r="M74">
            <v>0</v>
          </cell>
        </row>
        <row r="75">
          <cell r="B75" t="str">
            <v>MSW</v>
          </cell>
          <cell r="E75">
            <v>2</v>
          </cell>
          <cell r="G75" t="str">
            <v>R</v>
          </cell>
          <cell r="I75">
            <v>0.79</v>
          </cell>
          <cell r="K75">
            <v>121.68</v>
          </cell>
          <cell r="M75">
            <v>0</v>
          </cell>
        </row>
        <row r="76">
          <cell r="B76" t="str">
            <v>RCY</v>
          </cell>
          <cell r="E76">
            <v>6</v>
          </cell>
          <cell r="G76" t="str">
            <v>I</v>
          </cell>
          <cell r="I76">
            <v>3.67</v>
          </cell>
          <cell r="K76">
            <v>373.46</v>
          </cell>
          <cell r="M76">
            <v>374.34</v>
          </cell>
        </row>
        <row r="77">
          <cell r="B77" t="str">
            <v>MSW</v>
          </cell>
          <cell r="E77">
            <v>12</v>
          </cell>
          <cell r="G77" t="str">
            <v>R</v>
          </cell>
          <cell r="I77">
            <v>2.85</v>
          </cell>
          <cell r="K77">
            <v>438.96</v>
          </cell>
          <cell r="M77">
            <v>0</v>
          </cell>
        </row>
        <row r="78">
          <cell r="B78" t="str">
            <v>MSW</v>
          </cell>
          <cell r="E78">
            <v>3</v>
          </cell>
          <cell r="G78" t="str">
            <v>R</v>
          </cell>
          <cell r="I78">
            <v>1.67</v>
          </cell>
          <cell r="K78">
            <v>257.20999999999998</v>
          </cell>
          <cell r="M78">
            <v>0</v>
          </cell>
        </row>
        <row r="79">
          <cell r="B79" t="str">
            <v>RCY</v>
          </cell>
          <cell r="E79">
            <v>10</v>
          </cell>
          <cell r="G79" t="str">
            <v>C</v>
          </cell>
          <cell r="I79">
            <v>8.57</v>
          </cell>
          <cell r="K79">
            <v>943.47</v>
          </cell>
          <cell r="M79">
            <v>0</v>
          </cell>
        </row>
        <row r="80">
          <cell r="B80" t="str">
            <v>MSW</v>
          </cell>
          <cell r="E80">
            <v>10</v>
          </cell>
          <cell r="G80" t="str">
            <v>I</v>
          </cell>
          <cell r="I80">
            <v>110.15</v>
          </cell>
          <cell r="K80">
            <v>16965.32</v>
          </cell>
          <cell r="M80">
            <v>16942.080000000002</v>
          </cell>
        </row>
        <row r="81">
          <cell r="B81" t="str">
            <v>MSW</v>
          </cell>
          <cell r="E81">
            <v>3</v>
          </cell>
          <cell r="G81" t="str">
            <v>I</v>
          </cell>
          <cell r="I81">
            <v>53.35</v>
          </cell>
          <cell r="K81">
            <v>8216.94</v>
          </cell>
          <cell r="M81">
            <v>8010.89</v>
          </cell>
        </row>
        <row r="82">
          <cell r="B82" t="str">
            <v>MSW</v>
          </cell>
          <cell r="E82">
            <v>5</v>
          </cell>
          <cell r="G82" t="str">
            <v>I</v>
          </cell>
          <cell r="I82">
            <v>10.84</v>
          </cell>
          <cell r="K82">
            <v>1669.57</v>
          </cell>
          <cell r="M82">
            <v>1669.57</v>
          </cell>
        </row>
        <row r="83">
          <cell r="B83" t="str">
            <v>MSW</v>
          </cell>
          <cell r="E83">
            <v>12</v>
          </cell>
          <cell r="G83" t="str">
            <v>I</v>
          </cell>
          <cell r="I83">
            <v>11.84</v>
          </cell>
          <cell r="K83">
            <v>1823.6</v>
          </cell>
          <cell r="M83">
            <v>1823.6</v>
          </cell>
        </row>
        <row r="84">
          <cell r="B84" t="str">
            <v>RCY</v>
          </cell>
          <cell r="E84">
            <v>2</v>
          </cell>
          <cell r="G84" t="str">
            <v>R</v>
          </cell>
          <cell r="I84">
            <v>95.43</v>
          </cell>
          <cell r="K84">
            <v>10505.92</v>
          </cell>
          <cell r="M84">
            <v>0</v>
          </cell>
        </row>
        <row r="85">
          <cell r="B85" t="str">
            <v>MSW</v>
          </cell>
          <cell r="E85">
            <v>12</v>
          </cell>
          <cell r="G85" t="str">
            <v>R</v>
          </cell>
          <cell r="I85">
            <v>134.79</v>
          </cell>
          <cell r="K85">
            <v>20760.36</v>
          </cell>
          <cell r="M85">
            <v>0</v>
          </cell>
        </row>
        <row r="86">
          <cell r="B86" t="str">
            <v>MSW</v>
          </cell>
          <cell r="E86">
            <v>3</v>
          </cell>
          <cell r="G86" t="str">
            <v>R</v>
          </cell>
          <cell r="I86">
            <v>767.88</v>
          </cell>
          <cell r="K86">
            <v>118268.86</v>
          </cell>
          <cell r="M86">
            <v>0</v>
          </cell>
        </row>
        <row r="87">
          <cell r="B87" t="str">
            <v>RCY</v>
          </cell>
          <cell r="E87">
            <v>1</v>
          </cell>
          <cell r="G87" t="str">
            <v>C</v>
          </cell>
          <cell r="I87">
            <v>12.74</v>
          </cell>
          <cell r="K87">
            <v>0</v>
          </cell>
          <cell r="M87">
            <v>0</v>
          </cell>
        </row>
        <row r="88">
          <cell r="B88" t="str">
            <v>RCY</v>
          </cell>
          <cell r="E88">
            <v>4</v>
          </cell>
          <cell r="G88" t="str">
            <v>R</v>
          </cell>
          <cell r="I88">
            <v>2.88</v>
          </cell>
          <cell r="K88">
            <v>317.06</v>
          </cell>
          <cell r="M88">
            <v>0</v>
          </cell>
        </row>
        <row r="89">
          <cell r="B89" t="str">
            <v>MSW</v>
          </cell>
          <cell r="E89">
            <v>1</v>
          </cell>
          <cell r="G89" t="str">
            <v>I</v>
          </cell>
          <cell r="I89">
            <v>128.01</v>
          </cell>
          <cell r="K89">
            <v>19716.099999999999</v>
          </cell>
          <cell r="M89">
            <v>19700</v>
          </cell>
        </row>
        <row r="90">
          <cell r="B90" t="str">
            <v>MSW</v>
          </cell>
          <cell r="E90">
            <v>8</v>
          </cell>
          <cell r="G90" t="str">
            <v>I</v>
          </cell>
          <cell r="I90">
            <v>189.48</v>
          </cell>
          <cell r="K90">
            <v>29183.72</v>
          </cell>
          <cell r="M90">
            <v>29183.72</v>
          </cell>
        </row>
        <row r="91">
          <cell r="B91" t="str">
            <v>MSW</v>
          </cell>
          <cell r="E91">
            <v>7</v>
          </cell>
          <cell r="G91" t="str">
            <v>I</v>
          </cell>
          <cell r="I91">
            <v>421.45</v>
          </cell>
          <cell r="K91">
            <v>64911.76</v>
          </cell>
          <cell r="M91">
            <v>63838.12</v>
          </cell>
        </row>
        <row r="92">
          <cell r="B92" t="str">
            <v>MSW</v>
          </cell>
          <cell r="E92">
            <v>7</v>
          </cell>
          <cell r="G92" t="str">
            <v>R</v>
          </cell>
          <cell r="I92">
            <v>75.63</v>
          </cell>
          <cell r="K92">
            <v>11648.53</v>
          </cell>
          <cell r="M92">
            <v>0</v>
          </cell>
        </row>
        <row r="93">
          <cell r="B93" t="str">
            <v>MSW</v>
          </cell>
          <cell r="E93">
            <v>9</v>
          </cell>
          <cell r="G93" t="str">
            <v>R</v>
          </cell>
          <cell r="I93">
            <v>72.7</v>
          </cell>
          <cell r="K93">
            <v>11197.26</v>
          </cell>
          <cell r="M93">
            <v>0</v>
          </cell>
        </row>
        <row r="94">
          <cell r="B94" t="str">
            <v>MSW</v>
          </cell>
          <cell r="E94">
            <v>8</v>
          </cell>
          <cell r="G94" t="str">
            <v>R</v>
          </cell>
          <cell r="I94">
            <v>5.19</v>
          </cell>
          <cell r="K94">
            <v>799.36</v>
          </cell>
          <cell r="M94">
            <v>0</v>
          </cell>
        </row>
        <row r="95">
          <cell r="B95" t="str">
            <v>RCY</v>
          </cell>
          <cell r="E95">
            <v>1</v>
          </cell>
          <cell r="G95" t="str">
            <v>I</v>
          </cell>
          <cell r="I95">
            <v>2.97</v>
          </cell>
          <cell r="K95">
            <v>262.43</v>
          </cell>
          <cell r="M95">
            <v>387.7</v>
          </cell>
        </row>
        <row r="96">
          <cell r="B96" t="str">
            <v>YW</v>
          </cell>
          <cell r="E96">
            <v>6</v>
          </cell>
          <cell r="G96" t="str">
            <v>R</v>
          </cell>
          <cell r="I96">
            <v>108.7</v>
          </cell>
          <cell r="K96">
            <v>5732.83</v>
          </cell>
          <cell r="M96">
            <v>0</v>
          </cell>
        </row>
        <row r="97">
          <cell r="B97" t="str">
            <v>YW</v>
          </cell>
          <cell r="E97">
            <v>8</v>
          </cell>
          <cell r="G97" t="str">
            <v>R</v>
          </cell>
          <cell r="I97">
            <v>33.46</v>
          </cell>
          <cell r="K97">
            <v>1764.68</v>
          </cell>
          <cell r="M97">
            <v>0</v>
          </cell>
        </row>
        <row r="98">
          <cell r="B98" t="str">
            <v>MSW</v>
          </cell>
          <cell r="E98">
            <v>6</v>
          </cell>
          <cell r="G98" t="str">
            <v>I</v>
          </cell>
          <cell r="I98">
            <v>122.07</v>
          </cell>
          <cell r="K98">
            <v>18801.25</v>
          </cell>
          <cell r="M98">
            <v>18734.18</v>
          </cell>
        </row>
        <row r="99">
          <cell r="B99" t="str">
            <v>RCY</v>
          </cell>
          <cell r="E99">
            <v>1</v>
          </cell>
          <cell r="G99" t="str">
            <v>C</v>
          </cell>
          <cell r="I99">
            <v>433.06</v>
          </cell>
          <cell r="K99">
            <v>47675.6</v>
          </cell>
          <cell r="M99">
            <v>0</v>
          </cell>
        </row>
        <row r="100">
          <cell r="B100" t="str">
            <v>MSW</v>
          </cell>
          <cell r="E100">
            <v>9</v>
          </cell>
          <cell r="G100" t="str">
            <v>I</v>
          </cell>
          <cell r="I100">
            <v>8.9499999999999993</v>
          </cell>
          <cell r="K100">
            <v>864.75</v>
          </cell>
          <cell r="M100">
            <v>1279.8499999999999</v>
          </cell>
        </row>
        <row r="101">
          <cell r="B101" t="str">
            <v>MSW</v>
          </cell>
          <cell r="E101">
            <v>9</v>
          </cell>
          <cell r="G101" t="str">
            <v>I</v>
          </cell>
          <cell r="I101">
            <v>419.51</v>
          </cell>
          <cell r="K101">
            <v>64612.94</v>
          </cell>
          <cell r="M101">
            <v>62866.34</v>
          </cell>
        </row>
        <row r="102">
          <cell r="B102" t="str">
            <v>RCY</v>
          </cell>
          <cell r="E102">
            <v>5</v>
          </cell>
          <cell r="G102" t="str">
            <v>I</v>
          </cell>
          <cell r="I102">
            <v>4.8</v>
          </cell>
          <cell r="K102">
            <v>0</v>
          </cell>
          <cell r="M102">
            <v>0</v>
          </cell>
        </row>
        <row r="103">
          <cell r="B103" t="str">
            <v>MSW</v>
          </cell>
          <cell r="E103">
            <v>12</v>
          </cell>
          <cell r="G103" t="str">
            <v>I</v>
          </cell>
          <cell r="I103">
            <v>126.73</v>
          </cell>
          <cell r="K103">
            <v>19518.96</v>
          </cell>
          <cell r="M103">
            <v>19362.14</v>
          </cell>
        </row>
        <row r="104">
          <cell r="B104" t="str">
            <v>MSW</v>
          </cell>
          <cell r="E104">
            <v>5</v>
          </cell>
          <cell r="G104" t="str">
            <v>I</v>
          </cell>
          <cell r="I104">
            <v>129.69</v>
          </cell>
          <cell r="K104">
            <v>19974.84</v>
          </cell>
          <cell r="M104">
            <v>19739.189999999999</v>
          </cell>
        </row>
        <row r="105">
          <cell r="B105" t="str">
            <v>RCY</v>
          </cell>
          <cell r="E105">
            <v>1</v>
          </cell>
          <cell r="G105" t="str">
            <v>I</v>
          </cell>
          <cell r="I105">
            <v>166.64</v>
          </cell>
          <cell r="K105">
            <v>18439.72</v>
          </cell>
          <cell r="M105">
            <v>16009.65</v>
          </cell>
        </row>
        <row r="106">
          <cell r="B106" t="str">
            <v>MSW</v>
          </cell>
          <cell r="E106">
            <v>3</v>
          </cell>
          <cell r="G106" t="str">
            <v>I</v>
          </cell>
          <cell r="I106">
            <v>6.67</v>
          </cell>
          <cell r="K106">
            <v>1027.31</v>
          </cell>
          <cell r="M106">
            <v>1027.31</v>
          </cell>
        </row>
        <row r="107">
          <cell r="B107" t="str">
            <v>MSW</v>
          </cell>
          <cell r="E107">
            <v>10</v>
          </cell>
          <cell r="G107" t="str">
            <v>I</v>
          </cell>
          <cell r="I107">
            <v>37.97</v>
          </cell>
          <cell r="K107">
            <v>5848.14</v>
          </cell>
          <cell r="M107">
            <v>5848.14</v>
          </cell>
        </row>
        <row r="108">
          <cell r="B108" t="str">
            <v>MSW</v>
          </cell>
          <cell r="E108">
            <v>7</v>
          </cell>
          <cell r="G108" t="str">
            <v>R</v>
          </cell>
          <cell r="I108">
            <v>1.05</v>
          </cell>
          <cell r="K108">
            <v>161.72</v>
          </cell>
          <cell r="M108">
            <v>0</v>
          </cell>
        </row>
        <row r="109">
          <cell r="B109" t="str">
            <v>MSW</v>
          </cell>
          <cell r="E109">
            <v>12</v>
          </cell>
          <cell r="G109" t="str">
            <v>R</v>
          </cell>
          <cell r="I109">
            <v>7.01</v>
          </cell>
          <cell r="K109">
            <v>1079.68</v>
          </cell>
          <cell r="M109">
            <v>0</v>
          </cell>
        </row>
        <row r="110">
          <cell r="B110" t="str">
            <v>MSW</v>
          </cell>
          <cell r="E110">
            <v>7</v>
          </cell>
          <cell r="G110" t="str">
            <v>C</v>
          </cell>
          <cell r="I110">
            <v>12.77</v>
          </cell>
          <cell r="K110">
            <v>1966.84</v>
          </cell>
          <cell r="M110">
            <v>0</v>
          </cell>
        </row>
        <row r="111">
          <cell r="B111" t="str">
            <v>RCY</v>
          </cell>
          <cell r="E111">
            <v>5</v>
          </cell>
          <cell r="G111" t="str">
            <v>I</v>
          </cell>
          <cell r="I111">
            <v>30</v>
          </cell>
          <cell r="K111">
            <v>382.5</v>
          </cell>
          <cell r="M111">
            <v>648</v>
          </cell>
        </row>
        <row r="112">
          <cell r="B112" t="str">
            <v>RCY</v>
          </cell>
          <cell r="E112">
            <v>9</v>
          </cell>
          <cell r="G112" t="str">
            <v>R</v>
          </cell>
          <cell r="I112">
            <v>2.87</v>
          </cell>
          <cell r="K112">
            <v>315.95999999999998</v>
          </cell>
          <cell r="M112">
            <v>0</v>
          </cell>
        </row>
        <row r="113">
          <cell r="B113" t="str">
            <v>RCY</v>
          </cell>
          <cell r="E113">
            <v>7</v>
          </cell>
          <cell r="G113" t="str">
            <v>R</v>
          </cell>
          <cell r="I113">
            <v>3.28</v>
          </cell>
          <cell r="K113">
            <v>361.1</v>
          </cell>
          <cell r="M113">
            <v>0</v>
          </cell>
        </row>
        <row r="114">
          <cell r="B114" t="str">
            <v>MSW</v>
          </cell>
          <cell r="E114">
            <v>5</v>
          </cell>
          <cell r="G114" t="str">
            <v>I</v>
          </cell>
          <cell r="I114">
            <v>6.71</v>
          </cell>
          <cell r="K114">
            <v>1033.47</v>
          </cell>
          <cell r="M114">
            <v>944.9</v>
          </cell>
        </row>
        <row r="115">
          <cell r="B115" t="str">
            <v>MSW</v>
          </cell>
          <cell r="E115">
            <v>12</v>
          </cell>
          <cell r="G115" t="str">
            <v>I</v>
          </cell>
          <cell r="I115">
            <v>0.67</v>
          </cell>
          <cell r="K115">
            <v>103.19</v>
          </cell>
          <cell r="M115">
            <v>103.19</v>
          </cell>
        </row>
        <row r="116">
          <cell r="B116" t="str">
            <v>RCY</v>
          </cell>
          <cell r="E116">
            <v>8</v>
          </cell>
          <cell r="G116" t="str">
            <v>I</v>
          </cell>
          <cell r="I116">
            <v>10.27</v>
          </cell>
          <cell r="K116">
            <v>0</v>
          </cell>
          <cell r="M116">
            <v>0</v>
          </cell>
        </row>
        <row r="117">
          <cell r="B117" t="str">
            <v>MSW</v>
          </cell>
          <cell r="E117">
            <v>9</v>
          </cell>
          <cell r="G117" t="str">
            <v>C</v>
          </cell>
          <cell r="I117">
            <v>6.16</v>
          </cell>
          <cell r="K117">
            <v>948.76</v>
          </cell>
          <cell r="M117">
            <v>0</v>
          </cell>
        </row>
        <row r="118">
          <cell r="B118" t="str">
            <v>RCY</v>
          </cell>
          <cell r="E118">
            <v>11</v>
          </cell>
          <cell r="G118" t="str">
            <v>I</v>
          </cell>
          <cell r="I118">
            <v>0.42</v>
          </cell>
          <cell r="K118">
            <v>0</v>
          </cell>
          <cell r="M118">
            <v>0</v>
          </cell>
        </row>
        <row r="119">
          <cell r="B119" t="str">
            <v>MSW</v>
          </cell>
          <cell r="E119">
            <v>11</v>
          </cell>
          <cell r="G119" t="str">
            <v>I</v>
          </cell>
          <cell r="I119">
            <v>127.15</v>
          </cell>
          <cell r="K119">
            <v>19583.64</v>
          </cell>
          <cell r="M119">
            <v>19344.91</v>
          </cell>
        </row>
        <row r="120">
          <cell r="B120" t="str">
            <v>MSW</v>
          </cell>
          <cell r="E120">
            <v>2</v>
          </cell>
          <cell r="G120" t="str">
            <v>I</v>
          </cell>
          <cell r="I120">
            <v>107.93</v>
          </cell>
          <cell r="K120">
            <v>16636</v>
          </cell>
          <cell r="M120">
            <v>16538.34</v>
          </cell>
        </row>
        <row r="121">
          <cell r="B121" t="str">
            <v>MSW</v>
          </cell>
          <cell r="E121">
            <v>11</v>
          </cell>
          <cell r="G121" t="str">
            <v>R</v>
          </cell>
          <cell r="I121">
            <v>252.63</v>
          </cell>
          <cell r="K121">
            <v>38910.04</v>
          </cell>
          <cell r="M121">
            <v>0</v>
          </cell>
        </row>
        <row r="122">
          <cell r="B122" t="str">
            <v>MSW</v>
          </cell>
          <cell r="E122">
            <v>4</v>
          </cell>
          <cell r="G122" t="str">
            <v>R</v>
          </cell>
          <cell r="I122">
            <v>62.28</v>
          </cell>
          <cell r="K122">
            <v>9592.3700000000008</v>
          </cell>
          <cell r="M122">
            <v>0</v>
          </cell>
        </row>
        <row r="123">
          <cell r="B123" t="str">
            <v>MSW</v>
          </cell>
          <cell r="E123">
            <v>4</v>
          </cell>
          <cell r="G123" t="str">
            <v>I</v>
          </cell>
          <cell r="I123">
            <v>45.68</v>
          </cell>
          <cell r="K123">
            <v>7035.63</v>
          </cell>
          <cell r="M123">
            <v>7035.63</v>
          </cell>
        </row>
        <row r="124">
          <cell r="B124" t="str">
            <v>YW</v>
          </cell>
          <cell r="E124">
            <v>10</v>
          </cell>
          <cell r="G124" t="str">
            <v>R</v>
          </cell>
          <cell r="I124">
            <v>38.56</v>
          </cell>
          <cell r="K124">
            <v>2033.67</v>
          </cell>
          <cell r="M124">
            <v>0</v>
          </cell>
        </row>
        <row r="125">
          <cell r="B125" t="str">
            <v>RCY</v>
          </cell>
          <cell r="E125">
            <v>11</v>
          </cell>
          <cell r="G125" t="str">
            <v>C</v>
          </cell>
          <cell r="I125">
            <v>16.04</v>
          </cell>
          <cell r="K125">
            <v>1765.84</v>
          </cell>
          <cell r="M125">
            <v>0</v>
          </cell>
        </row>
        <row r="126">
          <cell r="B126" t="str">
            <v>RCY</v>
          </cell>
          <cell r="E126">
            <v>2</v>
          </cell>
          <cell r="G126" t="str">
            <v>I</v>
          </cell>
          <cell r="I126">
            <v>8.26</v>
          </cell>
          <cell r="K126">
            <v>908.11</v>
          </cell>
          <cell r="M126">
            <v>865.2</v>
          </cell>
        </row>
        <row r="127">
          <cell r="B127" t="str">
            <v>MSW</v>
          </cell>
          <cell r="E127">
            <v>1</v>
          </cell>
          <cell r="G127" t="str">
            <v>P</v>
          </cell>
          <cell r="I127">
            <v>9.1300000000000008</v>
          </cell>
          <cell r="K127">
            <v>1406.2</v>
          </cell>
          <cell r="M127">
            <v>0</v>
          </cell>
        </row>
        <row r="128">
          <cell r="B128" t="str">
            <v>RCY</v>
          </cell>
          <cell r="E128">
            <v>6</v>
          </cell>
          <cell r="G128" t="str">
            <v>R</v>
          </cell>
          <cell r="I128">
            <v>2.04</v>
          </cell>
          <cell r="K128">
            <v>224.58</v>
          </cell>
          <cell r="M128">
            <v>0</v>
          </cell>
        </row>
        <row r="129">
          <cell r="B129" t="str">
            <v>RCY</v>
          </cell>
          <cell r="E129">
            <v>5</v>
          </cell>
          <cell r="G129" t="str">
            <v>I</v>
          </cell>
          <cell r="I129">
            <v>12.38</v>
          </cell>
          <cell r="K129">
            <v>0</v>
          </cell>
          <cell r="M129">
            <v>0</v>
          </cell>
        </row>
        <row r="130">
          <cell r="B130" t="str">
            <v>YW</v>
          </cell>
          <cell r="E130">
            <v>12</v>
          </cell>
          <cell r="G130" t="str">
            <v>R</v>
          </cell>
          <cell r="I130">
            <v>35.04</v>
          </cell>
          <cell r="K130">
            <v>1848.01</v>
          </cell>
          <cell r="M130">
            <v>0</v>
          </cell>
        </row>
        <row r="131">
          <cell r="B131" t="str">
            <v>MSW</v>
          </cell>
          <cell r="E131">
            <v>2</v>
          </cell>
          <cell r="G131" t="str">
            <v>R</v>
          </cell>
          <cell r="I131">
            <v>27.72</v>
          </cell>
          <cell r="K131">
            <v>4269.43</v>
          </cell>
          <cell r="M131">
            <v>0</v>
          </cell>
        </row>
        <row r="132">
          <cell r="B132" t="str">
            <v>RCY</v>
          </cell>
          <cell r="E132">
            <v>3</v>
          </cell>
          <cell r="G132" t="str">
            <v>I</v>
          </cell>
          <cell r="I132">
            <v>10.97</v>
          </cell>
          <cell r="K132">
            <v>0</v>
          </cell>
          <cell r="M132">
            <v>0</v>
          </cell>
        </row>
        <row r="133">
          <cell r="B133" t="str">
            <v>RCY</v>
          </cell>
          <cell r="E133">
            <v>10</v>
          </cell>
          <cell r="G133" t="str">
            <v>I</v>
          </cell>
          <cell r="I133">
            <v>1.95</v>
          </cell>
          <cell r="K133">
            <v>0</v>
          </cell>
          <cell r="M133">
            <v>0</v>
          </cell>
        </row>
        <row r="134">
          <cell r="B134" t="str">
            <v>RCY</v>
          </cell>
          <cell r="E134">
            <v>1</v>
          </cell>
          <cell r="G134" t="str">
            <v>I</v>
          </cell>
          <cell r="I134">
            <v>1.43</v>
          </cell>
          <cell r="K134">
            <v>132.13</v>
          </cell>
          <cell r="M134">
            <v>0</v>
          </cell>
        </row>
        <row r="135">
          <cell r="B135" t="str">
            <v>RCY</v>
          </cell>
          <cell r="E135">
            <v>11</v>
          </cell>
          <cell r="G135" t="str">
            <v>R</v>
          </cell>
          <cell r="I135">
            <v>584.71</v>
          </cell>
          <cell r="K135">
            <v>64370.720000000001</v>
          </cell>
          <cell r="M135">
            <v>0</v>
          </cell>
        </row>
        <row r="136">
          <cell r="B136" t="str">
            <v>MSW</v>
          </cell>
          <cell r="E136">
            <v>6</v>
          </cell>
          <cell r="G136" t="str">
            <v>R</v>
          </cell>
          <cell r="I136">
            <v>105.93</v>
          </cell>
          <cell r="K136">
            <v>16315.35</v>
          </cell>
          <cell r="M136">
            <v>0</v>
          </cell>
        </row>
        <row r="137">
          <cell r="B137" t="str">
            <v>MSW</v>
          </cell>
          <cell r="E137">
            <v>7</v>
          </cell>
          <cell r="G137" t="str">
            <v>I</v>
          </cell>
          <cell r="I137">
            <v>16.309999999999999</v>
          </cell>
          <cell r="K137">
            <v>2512.06</v>
          </cell>
          <cell r="M137">
            <v>2512.06</v>
          </cell>
        </row>
        <row r="138">
          <cell r="B138" t="str">
            <v>MSW</v>
          </cell>
          <cell r="E138">
            <v>8</v>
          </cell>
          <cell r="G138" t="str">
            <v>I</v>
          </cell>
          <cell r="I138">
            <v>103.94</v>
          </cell>
          <cell r="K138">
            <v>16008.86</v>
          </cell>
          <cell r="M138">
            <v>16008.86</v>
          </cell>
        </row>
        <row r="139">
          <cell r="B139" t="str">
            <v>MSW</v>
          </cell>
          <cell r="E139">
            <v>9</v>
          </cell>
          <cell r="G139" t="str">
            <v>R</v>
          </cell>
          <cell r="I139">
            <v>780.92</v>
          </cell>
          <cell r="K139">
            <v>120277.32</v>
          </cell>
          <cell r="M139">
            <v>0</v>
          </cell>
        </row>
        <row r="140">
          <cell r="B140" t="str">
            <v>MSW</v>
          </cell>
          <cell r="E140">
            <v>7</v>
          </cell>
          <cell r="G140" t="str">
            <v>I</v>
          </cell>
          <cell r="I140">
            <v>18.98</v>
          </cell>
          <cell r="K140">
            <v>2923.3</v>
          </cell>
          <cell r="M140">
            <v>2861.13</v>
          </cell>
        </row>
        <row r="141">
          <cell r="B141" t="str">
            <v>MSW</v>
          </cell>
          <cell r="E141">
            <v>1</v>
          </cell>
          <cell r="G141" t="str">
            <v>I</v>
          </cell>
          <cell r="I141">
            <v>14.39</v>
          </cell>
          <cell r="K141">
            <v>2216.36</v>
          </cell>
          <cell r="M141">
            <v>2216.36</v>
          </cell>
        </row>
        <row r="142">
          <cell r="B142" t="str">
            <v>MSW</v>
          </cell>
          <cell r="E142">
            <v>8</v>
          </cell>
          <cell r="G142" t="str">
            <v>I</v>
          </cell>
          <cell r="I142">
            <v>17.510000000000002</v>
          </cell>
          <cell r="K142">
            <v>2696.89</v>
          </cell>
          <cell r="M142">
            <v>2696.89</v>
          </cell>
        </row>
        <row r="143">
          <cell r="B143" t="str">
            <v>RCY</v>
          </cell>
          <cell r="E143">
            <v>6</v>
          </cell>
          <cell r="G143" t="str">
            <v>R</v>
          </cell>
          <cell r="I143">
            <v>79.069999999999993</v>
          </cell>
          <cell r="K143">
            <v>8704.83</v>
          </cell>
          <cell r="M143">
            <v>0</v>
          </cell>
        </row>
        <row r="144">
          <cell r="B144" t="str">
            <v>MSW</v>
          </cell>
          <cell r="E144">
            <v>8</v>
          </cell>
          <cell r="G144" t="str">
            <v>R</v>
          </cell>
          <cell r="I144">
            <v>1.7</v>
          </cell>
          <cell r="K144">
            <v>261.83</v>
          </cell>
          <cell r="M144">
            <v>0</v>
          </cell>
        </row>
        <row r="145">
          <cell r="B145" t="str">
            <v>YW</v>
          </cell>
          <cell r="E145">
            <v>1</v>
          </cell>
          <cell r="G145" t="str">
            <v>I</v>
          </cell>
          <cell r="I145">
            <v>3.91</v>
          </cell>
          <cell r="K145">
            <v>206.21</v>
          </cell>
          <cell r="M145">
            <v>0</v>
          </cell>
        </row>
        <row r="146">
          <cell r="B146" t="str">
            <v>MSW</v>
          </cell>
          <cell r="E146">
            <v>12</v>
          </cell>
          <cell r="G146" t="str">
            <v>I</v>
          </cell>
          <cell r="I146">
            <v>166.44</v>
          </cell>
          <cell r="K146">
            <v>25635.09</v>
          </cell>
          <cell r="M146">
            <v>25635.09</v>
          </cell>
        </row>
        <row r="147">
          <cell r="B147" t="str">
            <v>RCY</v>
          </cell>
          <cell r="E147">
            <v>5</v>
          </cell>
          <cell r="G147" t="str">
            <v>I</v>
          </cell>
          <cell r="I147">
            <v>1.96</v>
          </cell>
          <cell r="K147">
            <v>0</v>
          </cell>
          <cell r="M147">
            <v>0</v>
          </cell>
        </row>
        <row r="148">
          <cell r="B148" t="str">
            <v>MSW</v>
          </cell>
          <cell r="E148">
            <v>3</v>
          </cell>
          <cell r="G148" t="str">
            <v>I</v>
          </cell>
          <cell r="I148">
            <v>431.98</v>
          </cell>
          <cell r="K148">
            <v>66536.820000000007</v>
          </cell>
          <cell r="M148">
            <v>66533.58</v>
          </cell>
        </row>
        <row r="149">
          <cell r="B149" t="str">
            <v>RCY</v>
          </cell>
          <cell r="E149">
            <v>3</v>
          </cell>
          <cell r="G149" t="str">
            <v>C</v>
          </cell>
          <cell r="I149">
            <v>463.54</v>
          </cell>
          <cell r="K149">
            <v>51031.1</v>
          </cell>
          <cell r="M149">
            <v>0</v>
          </cell>
        </row>
        <row r="150">
          <cell r="B150" t="str">
            <v>YW</v>
          </cell>
          <cell r="E150">
            <v>10</v>
          </cell>
          <cell r="G150" t="str">
            <v>R</v>
          </cell>
          <cell r="I150">
            <v>29.64</v>
          </cell>
          <cell r="K150">
            <v>1563.21</v>
          </cell>
          <cell r="M150">
            <v>0</v>
          </cell>
        </row>
        <row r="151">
          <cell r="B151" t="str">
            <v>RCY</v>
          </cell>
          <cell r="E151">
            <v>2</v>
          </cell>
          <cell r="G151" t="str">
            <v>I</v>
          </cell>
          <cell r="I151">
            <v>92.250010000000003</v>
          </cell>
          <cell r="K151">
            <v>10367.11</v>
          </cell>
          <cell r="M151">
            <v>7559.85</v>
          </cell>
        </row>
        <row r="152">
          <cell r="B152" t="str">
            <v>YW</v>
          </cell>
          <cell r="E152">
            <v>12</v>
          </cell>
          <cell r="G152" t="str">
            <v>R</v>
          </cell>
          <cell r="I152">
            <v>7.52</v>
          </cell>
          <cell r="K152">
            <v>396.6</v>
          </cell>
          <cell r="M152">
            <v>0</v>
          </cell>
        </row>
        <row r="153">
          <cell r="B153" t="str">
            <v>MSW</v>
          </cell>
          <cell r="E153">
            <v>11</v>
          </cell>
          <cell r="G153" t="str">
            <v>R</v>
          </cell>
          <cell r="I153">
            <v>94.98</v>
          </cell>
          <cell r="K153">
            <v>14628.83</v>
          </cell>
          <cell r="M153">
            <v>0</v>
          </cell>
        </row>
        <row r="154">
          <cell r="B154" t="str">
            <v>RCY</v>
          </cell>
          <cell r="E154">
            <v>5</v>
          </cell>
          <cell r="G154" t="str">
            <v>C</v>
          </cell>
          <cell r="I154">
            <v>424.22</v>
          </cell>
          <cell r="K154">
            <v>46702.35</v>
          </cell>
          <cell r="M154">
            <v>0</v>
          </cell>
        </row>
        <row r="155">
          <cell r="B155" t="str">
            <v>MSW</v>
          </cell>
          <cell r="E155">
            <v>5</v>
          </cell>
          <cell r="G155" t="str">
            <v>I</v>
          </cell>
          <cell r="I155">
            <v>418.04</v>
          </cell>
          <cell r="K155">
            <v>64386.5</v>
          </cell>
          <cell r="M155">
            <v>63387.16</v>
          </cell>
        </row>
        <row r="156">
          <cell r="B156" t="str">
            <v>RCY</v>
          </cell>
          <cell r="E156">
            <v>3</v>
          </cell>
          <cell r="G156" t="str">
            <v>I</v>
          </cell>
          <cell r="I156">
            <v>7.92</v>
          </cell>
          <cell r="K156">
            <v>0</v>
          </cell>
          <cell r="M156">
            <v>0</v>
          </cell>
        </row>
        <row r="157">
          <cell r="B157" t="str">
            <v>YW</v>
          </cell>
          <cell r="E157">
            <v>10</v>
          </cell>
          <cell r="G157" t="str">
            <v>R</v>
          </cell>
          <cell r="I157">
            <v>6.42</v>
          </cell>
          <cell r="K157">
            <v>338.59</v>
          </cell>
          <cell r="M157">
            <v>0</v>
          </cell>
        </row>
        <row r="158">
          <cell r="B158" t="str">
            <v>MSW</v>
          </cell>
          <cell r="E158">
            <v>10</v>
          </cell>
          <cell r="G158" t="str">
            <v>I</v>
          </cell>
          <cell r="I158">
            <v>180.66</v>
          </cell>
          <cell r="K158">
            <v>27825.25</v>
          </cell>
          <cell r="M158">
            <v>27825.25</v>
          </cell>
        </row>
        <row r="159">
          <cell r="B159" t="str">
            <v>YW</v>
          </cell>
          <cell r="E159">
            <v>12</v>
          </cell>
          <cell r="G159" t="str">
            <v>R</v>
          </cell>
          <cell r="I159">
            <v>30.18</v>
          </cell>
          <cell r="K159">
            <v>1591.69</v>
          </cell>
          <cell r="M159">
            <v>0</v>
          </cell>
        </row>
        <row r="160">
          <cell r="B160" t="str">
            <v>MSW</v>
          </cell>
          <cell r="E160">
            <v>12</v>
          </cell>
          <cell r="G160" t="str">
            <v>R</v>
          </cell>
          <cell r="I160">
            <v>16.64</v>
          </cell>
          <cell r="K160">
            <v>2562.89</v>
          </cell>
          <cell r="M160">
            <v>0</v>
          </cell>
        </row>
        <row r="161">
          <cell r="B161" t="str">
            <v>RCY</v>
          </cell>
          <cell r="E161">
            <v>2</v>
          </cell>
          <cell r="G161" t="str">
            <v>I</v>
          </cell>
          <cell r="I161">
            <v>1.98</v>
          </cell>
          <cell r="K161">
            <v>0</v>
          </cell>
          <cell r="M161">
            <v>0</v>
          </cell>
        </row>
        <row r="162">
          <cell r="B162" t="str">
            <v>RCY</v>
          </cell>
          <cell r="E162">
            <v>9</v>
          </cell>
          <cell r="G162" t="str">
            <v>I</v>
          </cell>
          <cell r="I162">
            <v>20.23</v>
          </cell>
          <cell r="K162">
            <v>0</v>
          </cell>
          <cell r="M162">
            <v>901.28</v>
          </cell>
        </row>
        <row r="163">
          <cell r="B163" t="str">
            <v>YW</v>
          </cell>
          <cell r="E163">
            <v>3</v>
          </cell>
          <cell r="G163" t="str">
            <v>R</v>
          </cell>
          <cell r="I163">
            <v>65.33</v>
          </cell>
          <cell r="K163">
            <v>3445.5</v>
          </cell>
          <cell r="M163">
            <v>0</v>
          </cell>
        </row>
        <row r="164">
          <cell r="B164" t="str">
            <v>RCY</v>
          </cell>
          <cell r="E164">
            <v>8</v>
          </cell>
          <cell r="G164" t="str">
            <v>I</v>
          </cell>
          <cell r="I164">
            <v>1.63</v>
          </cell>
          <cell r="K164">
            <v>0</v>
          </cell>
          <cell r="M164">
            <v>0</v>
          </cell>
        </row>
        <row r="165">
          <cell r="B165" t="str">
            <v>MSW</v>
          </cell>
          <cell r="E165">
            <v>8</v>
          </cell>
          <cell r="G165" t="str">
            <v>I</v>
          </cell>
          <cell r="I165">
            <v>120.61</v>
          </cell>
          <cell r="K165">
            <v>18576.310000000001</v>
          </cell>
          <cell r="M165">
            <v>17993.72</v>
          </cell>
        </row>
        <row r="166">
          <cell r="B166" t="str">
            <v>MSW</v>
          </cell>
          <cell r="E166">
            <v>1</v>
          </cell>
          <cell r="G166" t="str">
            <v>I</v>
          </cell>
          <cell r="I166">
            <v>1.28</v>
          </cell>
          <cell r="K166">
            <v>197.15</v>
          </cell>
          <cell r="M166">
            <v>180.25</v>
          </cell>
        </row>
        <row r="167">
          <cell r="B167" t="str">
            <v>MSW</v>
          </cell>
          <cell r="E167">
            <v>7</v>
          </cell>
          <cell r="G167" t="str">
            <v>I</v>
          </cell>
          <cell r="I167">
            <v>21.25</v>
          </cell>
          <cell r="K167">
            <v>3272.94</v>
          </cell>
          <cell r="M167">
            <v>3272.94</v>
          </cell>
        </row>
        <row r="168">
          <cell r="B168" t="str">
            <v>RCY</v>
          </cell>
          <cell r="E168">
            <v>8</v>
          </cell>
          <cell r="G168" t="str">
            <v>R</v>
          </cell>
          <cell r="I168">
            <v>5.8</v>
          </cell>
          <cell r="K168">
            <v>0</v>
          </cell>
          <cell r="M168">
            <v>0</v>
          </cell>
        </row>
        <row r="169">
          <cell r="B169" t="str">
            <v>RCY</v>
          </cell>
          <cell r="E169">
            <v>5</v>
          </cell>
          <cell r="G169" t="str">
            <v>R</v>
          </cell>
          <cell r="I169">
            <v>4.41</v>
          </cell>
          <cell r="K169">
            <v>485.5</v>
          </cell>
          <cell r="M169">
            <v>0</v>
          </cell>
        </row>
        <row r="170">
          <cell r="B170" t="str">
            <v>RCY</v>
          </cell>
          <cell r="E170">
            <v>7</v>
          </cell>
          <cell r="G170" t="str">
            <v>I</v>
          </cell>
          <cell r="I170">
            <v>10</v>
          </cell>
          <cell r="K170">
            <v>141.75</v>
          </cell>
          <cell r="M170">
            <v>216</v>
          </cell>
        </row>
        <row r="171">
          <cell r="B171" t="str">
            <v>YW</v>
          </cell>
          <cell r="E171">
            <v>5</v>
          </cell>
          <cell r="G171" t="str">
            <v>R</v>
          </cell>
          <cell r="I171">
            <v>124.27</v>
          </cell>
          <cell r="K171">
            <v>6554</v>
          </cell>
          <cell r="M171">
            <v>0</v>
          </cell>
        </row>
        <row r="172">
          <cell r="B172" t="str">
            <v>RCY</v>
          </cell>
          <cell r="E172">
            <v>3</v>
          </cell>
          <cell r="G172" t="str">
            <v>R</v>
          </cell>
          <cell r="I172">
            <v>0.87</v>
          </cell>
          <cell r="K172">
            <v>95.78</v>
          </cell>
          <cell r="M172">
            <v>0</v>
          </cell>
        </row>
        <row r="173">
          <cell r="B173" t="str">
            <v>RCY</v>
          </cell>
          <cell r="E173">
            <v>4</v>
          </cell>
          <cell r="G173" t="str">
            <v>I</v>
          </cell>
          <cell r="I173">
            <v>3.67</v>
          </cell>
          <cell r="K173">
            <v>0</v>
          </cell>
          <cell r="M173">
            <v>0</v>
          </cell>
        </row>
        <row r="174">
          <cell r="B174" t="str">
            <v>MSW</v>
          </cell>
          <cell r="E174">
            <v>6</v>
          </cell>
          <cell r="G174" t="str">
            <v>I</v>
          </cell>
          <cell r="I174">
            <v>8.09</v>
          </cell>
          <cell r="K174">
            <v>1246.02</v>
          </cell>
          <cell r="M174">
            <v>1246.02</v>
          </cell>
        </row>
        <row r="175">
          <cell r="B175" t="str">
            <v>YW</v>
          </cell>
          <cell r="E175">
            <v>6</v>
          </cell>
          <cell r="G175" t="str">
            <v>R</v>
          </cell>
          <cell r="I175">
            <v>119.41</v>
          </cell>
          <cell r="K175">
            <v>6297.69</v>
          </cell>
          <cell r="M175">
            <v>0</v>
          </cell>
        </row>
        <row r="176">
          <cell r="B176" t="str">
            <v>MSW</v>
          </cell>
          <cell r="E176">
            <v>12</v>
          </cell>
          <cell r="G176" t="str">
            <v>R</v>
          </cell>
          <cell r="I176">
            <v>0.69</v>
          </cell>
          <cell r="K176">
            <v>106.27</v>
          </cell>
          <cell r="M176">
            <v>0</v>
          </cell>
        </row>
        <row r="177">
          <cell r="B177" t="str">
            <v>RCY</v>
          </cell>
          <cell r="E177">
            <v>7</v>
          </cell>
          <cell r="G177" t="str">
            <v>C</v>
          </cell>
          <cell r="I177">
            <v>9.0500000000000007</v>
          </cell>
          <cell r="K177">
            <v>996.32</v>
          </cell>
          <cell r="M177">
            <v>0</v>
          </cell>
        </row>
        <row r="178">
          <cell r="B178" t="str">
            <v>MSW</v>
          </cell>
          <cell r="E178">
            <v>8</v>
          </cell>
          <cell r="G178" t="str">
            <v>I</v>
          </cell>
          <cell r="I178">
            <v>42.74</v>
          </cell>
          <cell r="K178">
            <v>6582.82</v>
          </cell>
          <cell r="M178">
            <v>6603.23</v>
          </cell>
        </row>
        <row r="179">
          <cell r="B179" t="str">
            <v>MSW</v>
          </cell>
          <cell r="E179">
            <v>1</v>
          </cell>
          <cell r="G179" t="str">
            <v>I</v>
          </cell>
          <cell r="I179">
            <v>89.91</v>
          </cell>
          <cell r="K179">
            <v>13847.95</v>
          </cell>
          <cell r="M179">
            <v>11926.71</v>
          </cell>
        </row>
        <row r="180">
          <cell r="B180" t="str">
            <v>MSW</v>
          </cell>
          <cell r="E180">
            <v>8</v>
          </cell>
          <cell r="G180" t="str">
            <v>R</v>
          </cell>
          <cell r="I180">
            <v>62.35</v>
          </cell>
          <cell r="K180">
            <v>9603.16</v>
          </cell>
          <cell r="M180">
            <v>0</v>
          </cell>
        </row>
        <row r="181">
          <cell r="B181" t="str">
            <v>MSW</v>
          </cell>
          <cell r="E181">
            <v>7</v>
          </cell>
          <cell r="G181" t="str">
            <v>R</v>
          </cell>
          <cell r="I181">
            <v>262.74</v>
          </cell>
          <cell r="K181">
            <v>40467.230000000003</v>
          </cell>
          <cell r="M181">
            <v>0</v>
          </cell>
        </row>
        <row r="182">
          <cell r="B182" t="str">
            <v>MSW</v>
          </cell>
          <cell r="E182">
            <v>7</v>
          </cell>
          <cell r="G182" t="str">
            <v>I</v>
          </cell>
          <cell r="I182">
            <v>155.82</v>
          </cell>
          <cell r="K182">
            <v>24011.919999999998</v>
          </cell>
          <cell r="M182">
            <v>23999.439999999999</v>
          </cell>
        </row>
        <row r="183">
          <cell r="B183" t="str">
            <v>RCY</v>
          </cell>
          <cell r="E183">
            <v>7</v>
          </cell>
          <cell r="G183" t="str">
            <v>I</v>
          </cell>
          <cell r="I183">
            <v>3.71</v>
          </cell>
          <cell r="K183">
            <v>0</v>
          </cell>
          <cell r="M183">
            <v>0</v>
          </cell>
        </row>
        <row r="184">
          <cell r="B184" t="str">
            <v>RCY</v>
          </cell>
          <cell r="E184">
            <v>9</v>
          </cell>
          <cell r="G184" t="str">
            <v>R</v>
          </cell>
          <cell r="I184">
            <v>559.45000000000005</v>
          </cell>
          <cell r="K184">
            <v>61589.86</v>
          </cell>
          <cell r="M184">
            <v>0</v>
          </cell>
        </row>
        <row r="185">
          <cell r="B185" t="str">
            <v>RCY</v>
          </cell>
          <cell r="E185">
            <v>1</v>
          </cell>
          <cell r="G185" t="str">
            <v>I</v>
          </cell>
          <cell r="I185">
            <v>56.93</v>
          </cell>
          <cell r="K185">
            <v>6293.79</v>
          </cell>
          <cell r="M185">
            <v>6063.99</v>
          </cell>
        </row>
        <row r="186">
          <cell r="B186" t="str">
            <v>MSW</v>
          </cell>
          <cell r="E186">
            <v>9</v>
          </cell>
          <cell r="G186" t="str">
            <v>I</v>
          </cell>
          <cell r="I186">
            <v>14.35</v>
          </cell>
          <cell r="K186">
            <v>1386.5</v>
          </cell>
          <cell r="M186">
            <v>2052.0500000000002</v>
          </cell>
        </row>
        <row r="187">
          <cell r="B187" t="str">
            <v>RCY</v>
          </cell>
          <cell r="E187">
            <v>7</v>
          </cell>
          <cell r="G187" t="str">
            <v>R</v>
          </cell>
          <cell r="I187">
            <v>570.28</v>
          </cell>
          <cell r="K187">
            <v>62782.11</v>
          </cell>
          <cell r="M187">
            <v>0</v>
          </cell>
        </row>
        <row r="188">
          <cell r="B188" t="str">
            <v>RCY</v>
          </cell>
          <cell r="E188">
            <v>8</v>
          </cell>
          <cell r="G188" t="str">
            <v>I</v>
          </cell>
          <cell r="I188">
            <v>15</v>
          </cell>
          <cell r="K188">
            <v>181.13</v>
          </cell>
          <cell r="M188">
            <v>280</v>
          </cell>
        </row>
        <row r="189">
          <cell r="B189" t="str">
            <v>YW</v>
          </cell>
          <cell r="E189">
            <v>3</v>
          </cell>
          <cell r="G189" t="str">
            <v>R</v>
          </cell>
          <cell r="I189">
            <v>0.39</v>
          </cell>
          <cell r="K189">
            <v>20.57</v>
          </cell>
          <cell r="M189">
            <v>0</v>
          </cell>
        </row>
        <row r="190">
          <cell r="B190" t="str">
            <v>YW</v>
          </cell>
          <cell r="E190">
            <v>8</v>
          </cell>
          <cell r="G190" t="str">
            <v>R</v>
          </cell>
          <cell r="I190">
            <v>37.53</v>
          </cell>
          <cell r="K190">
            <v>1979.33</v>
          </cell>
          <cell r="M190">
            <v>0</v>
          </cell>
        </row>
        <row r="191">
          <cell r="B191" t="str">
            <v>RCY</v>
          </cell>
          <cell r="E191">
            <v>9</v>
          </cell>
          <cell r="G191" t="str">
            <v>C</v>
          </cell>
          <cell r="I191">
            <v>10.01</v>
          </cell>
          <cell r="K191">
            <v>1102</v>
          </cell>
          <cell r="M191">
            <v>0</v>
          </cell>
        </row>
        <row r="192">
          <cell r="B192" t="str">
            <v>MSW</v>
          </cell>
          <cell r="E192">
            <v>6</v>
          </cell>
          <cell r="G192" t="str">
            <v>R</v>
          </cell>
          <cell r="I192">
            <v>52.56</v>
          </cell>
          <cell r="K192">
            <v>8095.28</v>
          </cell>
          <cell r="M192">
            <v>0</v>
          </cell>
        </row>
        <row r="193">
          <cell r="B193" t="str">
            <v>MSW</v>
          </cell>
          <cell r="E193">
            <v>9</v>
          </cell>
          <cell r="G193" t="str">
            <v>R</v>
          </cell>
          <cell r="I193">
            <v>244.45</v>
          </cell>
          <cell r="K193">
            <v>37650.199999999997</v>
          </cell>
          <cell r="M193">
            <v>0</v>
          </cell>
        </row>
        <row r="194">
          <cell r="B194" t="str">
            <v>YW</v>
          </cell>
          <cell r="E194">
            <v>2</v>
          </cell>
          <cell r="G194" t="str">
            <v>I</v>
          </cell>
          <cell r="I194">
            <v>0.22</v>
          </cell>
          <cell r="K194">
            <v>11.6</v>
          </cell>
          <cell r="M194">
            <v>0</v>
          </cell>
        </row>
        <row r="195">
          <cell r="B195" t="str">
            <v>MSW</v>
          </cell>
          <cell r="E195">
            <v>5</v>
          </cell>
          <cell r="G195" t="str">
            <v>R</v>
          </cell>
          <cell r="I195">
            <v>1.85</v>
          </cell>
          <cell r="K195">
            <v>284.94</v>
          </cell>
          <cell r="M195">
            <v>0</v>
          </cell>
        </row>
        <row r="196">
          <cell r="B196" t="str">
            <v>MSW</v>
          </cell>
          <cell r="E196">
            <v>5</v>
          </cell>
          <cell r="G196" t="str">
            <v>R</v>
          </cell>
          <cell r="I196">
            <v>724.86</v>
          </cell>
          <cell r="K196">
            <v>111642.92</v>
          </cell>
          <cell r="M196">
            <v>0</v>
          </cell>
        </row>
        <row r="197">
          <cell r="B197" t="str">
            <v>MSW</v>
          </cell>
          <cell r="E197">
            <v>7</v>
          </cell>
          <cell r="G197" t="str">
            <v>C</v>
          </cell>
          <cell r="I197">
            <v>17.62</v>
          </cell>
          <cell r="K197">
            <v>2713.83</v>
          </cell>
          <cell r="M197">
            <v>0</v>
          </cell>
        </row>
        <row r="198">
          <cell r="B198" t="str">
            <v>RCY</v>
          </cell>
          <cell r="E198">
            <v>6</v>
          </cell>
          <cell r="G198" t="str">
            <v>I</v>
          </cell>
          <cell r="I198">
            <v>1.41</v>
          </cell>
          <cell r="K198">
            <v>0</v>
          </cell>
          <cell r="M198">
            <v>0</v>
          </cell>
        </row>
        <row r="199">
          <cell r="B199" t="str">
            <v>MSW</v>
          </cell>
          <cell r="E199">
            <v>10</v>
          </cell>
          <cell r="G199" t="str">
            <v>R</v>
          </cell>
          <cell r="I199">
            <v>62.32</v>
          </cell>
          <cell r="K199">
            <v>9598.5300000000007</v>
          </cell>
          <cell r="M199">
            <v>0</v>
          </cell>
        </row>
        <row r="200">
          <cell r="B200" t="str">
            <v>RCY</v>
          </cell>
          <cell r="E200">
            <v>4</v>
          </cell>
          <cell r="G200" t="str">
            <v>R</v>
          </cell>
          <cell r="I200">
            <v>96.89</v>
          </cell>
          <cell r="K200">
            <v>10666.63</v>
          </cell>
          <cell r="M200">
            <v>0</v>
          </cell>
        </row>
        <row r="201">
          <cell r="B201" t="str">
            <v>RCY</v>
          </cell>
          <cell r="E201">
            <v>10</v>
          </cell>
          <cell r="G201" t="str">
            <v>R</v>
          </cell>
          <cell r="I201">
            <v>82.94</v>
          </cell>
          <cell r="K201">
            <v>9130.8799999999992</v>
          </cell>
          <cell r="M201">
            <v>0</v>
          </cell>
        </row>
        <row r="202">
          <cell r="B202" t="str">
            <v>MSW</v>
          </cell>
          <cell r="E202">
            <v>10</v>
          </cell>
          <cell r="G202" t="str">
            <v>I</v>
          </cell>
          <cell r="I202">
            <v>12.63</v>
          </cell>
          <cell r="K202">
            <v>1945.28</v>
          </cell>
          <cell r="M202">
            <v>1945.28</v>
          </cell>
        </row>
        <row r="203">
          <cell r="B203" t="str">
            <v>MSW</v>
          </cell>
          <cell r="E203">
            <v>3</v>
          </cell>
          <cell r="G203" t="str">
            <v>I</v>
          </cell>
          <cell r="I203">
            <v>3.78</v>
          </cell>
          <cell r="K203">
            <v>582.20000000000005</v>
          </cell>
          <cell r="M203">
            <v>582.20000000000005</v>
          </cell>
        </row>
        <row r="204">
          <cell r="B204" t="str">
            <v>MSW</v>
          </cell>
          <cell r="E204">
            <v>4</v>
          </cell>
          <cell r="G204" t="str">
            <v>I</v>
          </cell>
          <cell r="I204">
            <v>26.31</v>
          </cell>
          <cell r="K204">
            <v>4052.27</v>
          </cell>
          <cell r="M204">
            <v>4052.27</v>
          </cell>
        </row>
        <row r="205">
          <cell r="B205" t="str">
            <v>MSW</v>
          </cell>
          <cell r="E205">
            <v>5</v>
          </cell>
          <cell r="G205" t="str">
            <v>I</v>
          </cell>
          <cell r="I205">
            <v>55.48</v>
          </cell>
          <cell r="K205">
            <v>8545.0499999999993</v>
          </cell>
          <cell r="M205">
            <v>8359.32</v>
          </cell>
        </row>
        <row r="206">
          <cell r="B206" t="str">
            <v>MSW</v>
          </cell>
          <cell r="E206">
            <v>12</v>
          </cell>
          <cell r="G206" t="str">
            <v>I</v>
          </cell>
          <cell r="I206">
            <v>116.51</v>
          </cell>
          <cell r="K206">
            <v>17944.89</v>
          </cell>
          <cell r="M206">
            <v>17983.66</v>
          </cell>
        </row>
        <row r="207">
          <cell r="B207" t="str">
            <v>MSW</v>
          </cell>
          <cell r="E207">
            <v>2</v>
          </cell>
          <cell r="G207" t="str">
            <v>I</v>
          </cell>
          <cell r="I207">
            <v>143.4</v>
          </cell>
          <cell r="K207">
            <v>22086.47</v>
          </cell>
          <cell r="M207">
            <v>22086.47</v>
          </cell>
        </row>
        <row r="208">
          <cell r="B208" t="str">
            <v>MSW</v>
          </cell>
          <cell r="E208">
            <v>11</v>
          </cell>
          <cell r="G208" t="str">
            <v>I</v>
          </cell>
          <cell r="I208">
            <v>38.369999999999997</v>
          </cell>
          <cell r="K208">
            <v>5909.77</v>
          </cell>
          <cell r="M208">
            <v>6064.27</v>
          </cell>
        </row>
        <row r="209">
          <cell r="B209" t="str">
            <v>MSW</v>
          </cell>
          <cell r="E209">
            <v>1</v>
          </cell>
          <cell r="G209" t="str">
            <v>C</v>
          </cell>
          <cell r="I209">
            <v>17.96</v>
          </cell>
          <cell r="K209">
            <v>2529.13</v>
          </cell>
          <cell r="M209">
            <v>0</v>
          </cell>
        </row>
        <row r="210">
          <cell r="B210" t="str">
            <v>MSW</v>
          </cell>
          <cell r="E210">
            <v>11</v>
          </cell>
          <cell r="G210" t="str">
            <v>R</v>
          </cell>
          <cell r="I210">
            <v>709.22</v>
          </cell>
          <cell r="K210">
            <v>109234.1</v>
          </cell>
          <cell r="M210">
            <v>0</v>
          </cell>
        </row>
        <row r="211">
          <cell r="B211" t="str">
            <v>RCY</v>
          </cell>
          <cell r="E211">
            <v>8</v>
          </cell>
          <cell r="G211" t="str">
            <v>I</v>
          </cell>
          <cell r="I211">
            <v>3.69</v>
          </cell>
          <cell r="K211">
            <v>0</v>
          </cell>
          <cell r="M211">
            <v>0</v>
          </cell>
        </row>
        <row r="212">
          <cell r="B212" t="str">
            <v>MSW</v>
          </cell>
          <cell r="E212">
            <v>4</v>
          </cell>
          <cell r="G212" t="str">
            <v>R</v>
          </cell>
          <cell r="I212">
            <v>96.22</v>
          </cell>
          <cell r="K212">
            <v>14819.83</v>
          </cell>
          <cell r="M212">
            <v>0</v>
          </cell>
        </row>
        <row r="213">
          <cell r="B213" t="str">
            <v>MSW</v>
          </cell>
          <cell r="E213">
            <v>4</v>
          </cell>
          <cell r="G213" t="str">
            <v>R</v>
          </cell>
          <cell r="I213">
            <v>0.59</v>
          </cell>
          <cell r="K213">
            <v>90.87</v>
          </cell>
          <cell r="M213">
            <v>0</v>
          </cell>
        </row>
        <row r="214">
          <cell r="B214" t="str">
            <v>YW</v>
          </cell>
          <cell r="E214">
            <v>8</v>
          </cell>
          <cell r="G214" t="str">
            <v>R</v>
          </cell>
          <cell r="I214">
            <v>14.74</v>
          </cell>
          <cell r="K214">
            <v>777.4</v>
          </cell>
          <cell r="M214">
            <v>0</v>
          </cell>
        </row>
        <row r="215">
          <cell r="B215" t="str">
            <v>RCY</v>
          </cell>
          <cell r="E215">
            <v>8</v>
          </cell>
          <cell r="G215" t="str">
            <v>I</v>
          </cell>
          <cell r="I215">
            <v>3.64</v>
          </cell>
          <cell r="K215">
            <v>321.48</v>
          </cell>
          <cell r="M215">
            <v>285.81</v>
          </cell>
        </row>
        <row r="216">
          <cell r="B216" t="str">
            <v>RCY</v>
          </cell>
          <cell r="E216">
            <v>1</v>
          </cell>
          <cell r="G216" t="str">
            <v>R</v>
          </cell>
          <cell r="I216">
            <v>6.49</v>
          </cell>
          <cell r="K216">
            <v>0</v>
          </cell>
          <cell r="M216">
            <v>0</v>
          </cell>
        </row>
        <row r="217">
          <cell r="B217" t="str">
            <v>RCY</v>
          </cell>
          <cell r="E217">
            <v>3</v>
          </cell>
          <cell r="G217" t="str">
            <v>I</v>
          </cell>
          <cell r="I217">
            <v>4.53</v>
          </cell>
          <cell r="K217">
            <v>0</v>
          </cell>
          <cell r="M217">
            <v>0</v>
          </cell>
        </row>
        <row r="218">
          <cell r="B218" t="str">
            <v>RCY</v>
          </cell>
          <cell r="E218">
            <v>7</v>
          </cell>
          <cell r="G218" t="str">
            <v>C</v>
          </cell>
          <cell r="I218">
            <v>337.52</v>
          </cell>
          <cell r="K218">
            <v>37157.54</v>
          </cell>
          <cell r="M218">
            <v>0</v>
          </cell>
        </row>
        <row r="219">
          <cell r="B219" t="str">
            <v>RCY</v>
          </cell>
          <cell r="E219">
            <v>4</v>
          </cell>
          <cell r="G219" t="str">
            <v>C</v>
          </cell>
          <cell r="I219">
            <v>3.2</v>
          </cell>
          <cell r="K219">
            <v>0</v>
          </cell>
          <cell r="M219">
            <v>0</v>
          </cell>
        </row>
        <row r="220">
          <cell r="B220" t="str">
            <v>RCY</v>
          </cell>
          <cell r="E220">
            <v>9</v>
          </cell>
          <cell r="G220" t="str">
            <v>C</v>
          </cell>
          <cell r="I220">
            <v>369.23</v>
          </cell>
          <cell r="K220">
            <v>40648.53</v>
          </cell>
          <cell r="M220">
            <v>0</v>
          </cell>
        </row>
        <row r="221">
          <cell r="B221" t="str">
            <v>RCY</v>
          </cell>
          <cell r="E221">
            <v>12</v>
          </cell>
          <cell r="G221" t="str">
            <v>R</v>
          </cell>
          <cell r="I221">
            <v>4.24</v>
          </cell>
          <cell r="K221">
            <v>466.78</v>
          </cell>
          <cell r="M221">
            <v>0</v>
          </cell>
        </row>
        <row r="222">
          <cell r="B222" t="str">
            <v>RCY</v>
          </cell>
          <cell r="E222">
            <v>6</v>
          </cell>
          <cell r="G222" t="str">
            <v>R</v>
          </cell>
          <cell r="I222">
            <v>4.5599999999999996</v>
          </cell>
          <cell r="K222">
            <v>502.01</v>
          </cell>
          <cell r="M222">
            <v>0</v>
          </cell>
        </row>
        <row r="223">
          <cell r="B223" t="str">
            <v>RCY</v>
          </cell>
          <cell r="E223">
            <v>2</v>
          </cell>
          <cell r="G223" t="str">
            <v>R</v>
          </cell>
          <cell r="I223">
            <v>6.08</v>
          </cell>
          <cell r="K223">
            <v>669.36</v>
          </cell>
          <cell r="M223">
            <v>0</v>
          </cell>
        </row>
        <row r="224">
          <cell r="B224" t="str">
            <v>YW</v>
          </cell>
          <cell r="E224">
            <v>6</v>
          </cell>
          <cell r="G224" t="str">
            <v>R</v>
          </cell>
          <cell r="I224">
            <v>4.5999999999999996</v>
          </cell>
          <cell r="K224">
            <v>242.6</v>
          </cell>
          <cell r="M224">
            <v>0</v>
          </cell>
        </row>
        <row r="225">
          <cell r="B225" t="str">
            <v>YW</v>
          </cell>
          <cell r="E225">
            <v>6</v>
          </cell>
          <cell r="G225" t="str">
            <v>R</v>
          </cell>
          <cell r="I225">
            <v>33</v>
          </cell>
          <cell r="K225">
            <v>1740.44</v>
          </cell>
          <cell r="M225">
            <v>0</v>
          </cell>
        </row>
        <row r="226">
          <cell r="B226" t="str">
            <v>MSW</v>
          </cell>
          <cell r="E226">
            <v>1</v>
          </cell>
          <cell r="G226" t="str">
            <v>R</v>
          </cell>
          <cell r="I226">
            <v>73.36</v>
          </cell>
          <cell r="K226">
            <v>11124.81</v>
          </cell>
          <cell r="M226">
            <v>0</v>
          </cell>
        </row>
        <row r="227">
          <cell r="B227" t="str">
            <v>RCY</v>
          </cell>
          <cell r="E227">
            <v>7</v>
          </cell>
          <cell r="G227" t="str">
            <v>I</v>
          </cell>
          <cell r="I227">
            <v>3.72</v>
          </cell>
          <cell r="K227">
            <v>0</v>
          </cell>
          <cell r="M227">
            <v>0</v>
          </cell>
        </row>
        <row r="228">
          <cell r="B228" t="str">
            <v>MSW</v>
          </cell>
          <cell r="E228">
            <v>7</v>
          </cell>
          <cell r="G228" t="str">
            <v>C</v>
          </cell>
          <cell r="I228">
            <v>3.23</v>
          </cell>
          <cell r="K228">
            <v>497.48</v>
          </cell>
          <cell r="M228">
            <v>0</v>
          </cell>
        </row>
        <row r="229">
          <cell r="B229" t="str">
            <v>MSW</v>
          </cell>
          <cell r="E229">
            <v>11</v>
          </cell>
          <cell r="G229" t="str">
            <v>I</v>
          </cell>
          <cell r="I229">
            <v>8.69</v>
          </cell>
          <cell r="K229">
            <v>1338.43</v>
          </cell>
          <cell r="M229">
            <v>1338.43</v>
          </cell>
        </row>
        <row r="230">
          <cell r="B230" t="str">
            <v>MSW</v>
          </cell>
          <cell r="E230">
            <v>2</v>
          </cell>
          <cell r="G230" t="str">
            <v>I</v>
          </cell>
          <cell r="I230">
            <v>26.11</v>
          </cell>
          <cell r="K230">
            <v>4021.47</v>
          </cell>
          <cell r="M230">
            <v>4021.47</v>
          </cell>
        </row>
        <row r="231">
          <cell r="B231" t="str">
            <v>MSW</v>
          </cell>
          <cell r="E231">
            <v>4</v>
          </cell>
          <cell r="G231" t="str">
            <v>I</v>
          </cell>
          <cell r="I231">
            <v>100.77</v>
          </cell>
          <cell r="K231">
            <v>15533.09</v>
          </cell>
          <cell r="M231">
            <v>15394.29</v>
          </cell>
        </row>
        <row r="232">
          <cell r="B232" t="str">
            <v>RCY</v>
          </cell>
          <cell r="E232">
            <v>3</v>
          </cell>
          <cell r="G232" t="str">
            <v>I</v>
          </cell>
          <cell r="I232">
            <v>10</v>
          </cell>
          <cell r="K232">
            <v>120.75</v>
          </cell>
          <cell r="M232">
            <v>140</v>
          </cell>
        </row>
        <row r="233">
          <cell r="B233" t="str">
            <v>YW</v>
          </cell>
          <cell r="E233">
            <v>7</v>
          </cell>
          <cell r="G233" t="str">
            <v>R</v>
          </cell>
          <cell r="I233">
            <v>91.85</v>
          </cell>
          <cell r="K233">
            <v>4844.17</v>
          </cell>
          <cell r="M233">
            <v>0</v>
          </cell>
        </row>
        <row r="234">
          <cell r="B234" t="str">
            <v>MSW</v>
          </cell>
          <cell r="E234">
            <v>1</v>
          </cell>
          <cell r="G234" t="str">
            <v>C</v>
          </cell>
          <cell r="I234">
            <v>9.3699999999999992</v>
          </cell>
          <cell r="K234">
            <v>1443.16</v>
          </cell>
          <cell r="M234">
            <v>0</v>
          </cell>
        </row>
        <row r="235">
          <cell r="B235" t="str">
            <v>YW</v>
          </cell>
          <cell r="E235">
            <v>9</v>
          </cell>
          <cell r="G235" t="str">
            <v>R</v>
          </cell>
          <cell r="I235">
            <v>61.99</v>
          </cell>
          <cell r="K235">
            <v>3269.36</v>
          </cell>
          <cell r="M235">
            <v>0</v>
          </cell>
        </row>
        <row r="236">
          <cell r="B236" t="str">
            <v>RCY</v>
          </cell>
          <cell r="E236">
            <v>12</v>
          </cell>
          <cell r="G236" t="str">
            <v>C</v>
          </cell>
          <cell r="I236">
            <v>8.59</v>
          </cell>
          <cell r="K236">
            <v>945.67</v>
          </cell>
          <cell r="M236">
            <v>0</v>
          </cell>
        </row>
        <row r="237">
          <cell r="B237" t="str">
            <v>MSW</v>
          </cell>
          <cell r="E237">
            <v>12</v>
          </cell>
          <cell r="G237" t="str">
            <v>I</v>
          </cell>
          <cell r="I237">
            <v>30.2</v>
          </cell>
          <cell r="K237">
            <v>4651.41</v>
          </cell>
          <cell r="M237">
            <v>4651.41</v>
          </cell>
        </row>
        <row r="238">
          <cell r="B238" t="str">
            <v>MSW</v>
          </cell>
          <cell r="E238">
            <v>5</v>
          </cell>
          <cell r="G238" t="str">
            <v>I</v>
          </cell>
          <cell r="I238">
            <v>13.66</v>
          </cell>
          <cell r="K238">
            <v>2103.92</v>
          </cell>
          <cell r="M238">
            <v>2103.92</v>
          </cell>
        </row>
        <row r="239">
          <cell r="B239" t="str">
            <v>MSW</v>
          </cell>
          <cell r="E239">
            <v>10</v>
          </cell>
          <cell r="G239" t="str">
            <v>I</v>
          </cell>
          <cell r="I239">
            <v>5.31</v>
          </cell>
          <cell r="K239">
            <v>817.85</v>
          </cell>
          <cell r="M239">
            <v>817.85</v>
          </cell>
        </row>
        <row r="240">
          <cell r="B240" t="str">
            <v>MSW</v>
          </cell>
          <cell r="E240">
            <v>3</v>
          </cell>
          <cell r="G240" t="str">
            <v>I</v>
          </cell>
          <cell r="I240">
            <v>118.38</v>
          </cell>
          <cell r="K240">
            <v>18232.900000000001</v>
          </cell>
          <cell r="M240">
            <v>18118.71</v>
          </cell>
        </row>
        <row r="241">
          <cell r="B241" t="str">
            <v>MSW</v>
          </cell>
          <cell r="E241">
            <v>10</v>
          </cell>
          <cell r="G241" t="str">
            <v>I</v>
          </cell>
          <cell r="I241">
            <v>125.11</v>
          </cell>
          <cell r="K241">
            <v>19269.45</v>
          </cell>
          <cell r="M241">
            <v>19084.52</v>
          </cell>
        </row>
        <row r="242">
          <cell r="B242" t="str">
            <v>RCY</v>
          </cell>
          <cell r="E242">
            <v>3</v>
          </cell>
          <cell r="G242" t="str">
            <v>I</v>
          </cell>
          <cell r="I242">
            <v>1.5</v>
          </cell>
          <cell r="K242">
            <v>0</v>
          </cell>
          <cell r="M242">
            <v>0</v>
          </cell>
        </row>
        <row r="243">
          <cell r="B243" t="str">
            <v>RCY</v>
          </cell>
          <cell r="E243">
            <v>2</v>
          </cell>
          <cell r="G243" t="str">
            <v>I</v>
          </cell>
          <cell r="I243">
            <v>10</v>
          </cell>
          <cell r="K243">
            <v>108.68</v>
          </cell>
          <cell r="M243">
            <v>140</v>
          </cell>
        </row>
        <row r="244">
          <cell r="B244" t="str">
            <v>RCY</v>
          </cell>
          <cell r="E244">
            <v>3</v>
          </cell>
          <cell r="G244" t="str">
            <v>C</v>
          </cell>
          <cell r="I244">
            <v>12.8</v>
          </cell>
          <cell r="K244">
            <v>1409.15</v>
          </cell>
          <cell r="M244">
            <v>0</v>
          </cell>
        </row>
        <row r="245">
          <cell r="B245" t="str">
            <v>MSW</v>
          </cell>
          <cell r="E245">
            <v>4</v>
          </cell>
          <cell r="G245" t="str">
            <v>R</v>
          </cell>
          <cell r="I245">
            <v>0.52</v>
          </cell>
          <cell r="K245">
            <v>80.09</v>
          </cell>
          <cell r="M245">
            <v>0</v>
          </cell>
        </row>
        <row r="246">
          <cell r="B246" t="str">
            <v>YW</v>
          </cell>
          <cell r="E246">
            <v>2</v>
          </cell>
          <cell r="G246" t="str">
            <v>R</v>
          </cell>
          <cell r="I246">
            <v>29.3</v>
          </cell>
          <cell r="K246">
            <v>1545.3</v>
          </cell>
          <cell r="M246">
            <v>0</v>
          </cell>
        </row>
        <row r="247">
          <cell r="B247" t="str">
            <v>MSW</v>
          </cell>
          <cell r="E247">
            <v>12</v>
          </cell>
          <cell r="G247" t="str">
            <v>R</v>
          </cell>
          <cell r="I247">
            <v>60.36</v>
          </cell>
          <cell r="K247">
            <v>9296.66</v>
          </cell>
          <cell r="M247">
            <v>0</v>
          </cell>
        </row>
        <row r="248">
          <cell r="B248" t="str">
            <v>RCY</v>
          </cell>
          <cell r="E248">
            <v>2</v>
          </cell>
          <cell r="G248" t="str">
            <v>C</v>
          </cell>
          <cell r="I248">
            <v>2.93</v>
          </cell>
          <cell r="K248">
            <v>322.56</v>
          </cell>
          <cell r="M248">
            <v>0</v>
          </cell>
        </row>
        <row r="249">
          <cell r="B249" t="str">
            <v>MSW</v>
          </cell>
          <cell r="E249">
            <v>3</v>
          </cell>
          <cell r="G249" t="str">
            <v>R</v>
          </cell>
          <cell r="I249">
            <v>240.81</v>
          </cell>
          <cell r="K249">
            <v>37089.54</v>
          </cell>
          <cell r="M249">
            <v>0</v>
          </cell>
        </row>
        <row r="250">
          <cell r="B250" t="str">
            <v>RCY</v>
          </cell>
          <cell r="E250">
            <v>7</v>
          </cell>
          <cell r="G250" t="str">
            <v>I</v>
          </cell>
          <cell r="I250">
            <v>13.04</v>
          </cell>
          <cell r="K250">
            <v>1408.32</v>
          </cell>
          <cell r="M250">
            <v>1514.23</v>
          </cell>
        </row>
        <row r="251">
          <cell r="B251" t="str">
            <v>RCY</v>
          </cell>
          <cell r="E251">
            <v>3</v>
          </cell>
          <cell r="G251" t="str">
            <v>R</v>
          </cell>
          <cell r="I251">
            <v>648.28</v>
          </cell>
          <cell r="K251">
            <v>71369.13</v>
          </cell>
          <cell r="M251">
            <v>0</v>
          </cell>
        </row>
        <row r="252">
          <cell r="B252" t="str">
            <v>RCY</v>
          </cell>
          <cell r="E252">
            <v>11</v>
          </cell>
          <cell r="G252" t="str">
            <v>I</v>
          </cell>
          <cell r="I252">
            <v>3.41</v>
          </cell>
          <cell r="K252">
            <v>0</v>
          </cell>
          <cell r="M252">
            <v>0</v>
          </cell>
        </row>
        <row r="253">
          <cell r="B253" t="str">
            <v>RCY</v>
          </cell>
          <cell r="E253">
            <v>3</v>
          </cell>
          <cell r="G253" t="str">
            <v>I</v>
          </cell>
          <cell r="I253">
            <v>6.74</v>
          </cell>
          <cell r="K253">
            <v>0</v>
          </cell>
          <cell r="M253">
            <v>457.8</v>
          </cell>
        </row>
        <row r="254">
          <cell r="B254" t="str">
            <v>RCY</v>
          </cell>
          <cell r="E254">
            <v>10</v>
          </cell>
          <cell r="G254" t="str">
            <v>R</v>
          </cell>
          <cell r="I254">
            <v>30.52</v>
          </cell>
          <cell r="K254">
            <v>3359.95</v>
          </cell>
          <cell r="M254">
            <v>0</v>
          </cell>
        </row>
        <row r="255">
          <cell r="B255" t="str">
            <v>RCY</v>
          </cell>
          <cell r="E255">
            <v>6</v>
          </cell>
          <cell r="G255" t="str">
            <v>I</v>
          </cell>
          <cell r="I255">
            <v>2.04</v>
          </cell>
          <cell r="K255">
            <v>224.58</v>
          </cell>
          <cell r="M255">
            <v>0</v>
          </cell>
        </row>
        <row r="256">
          <cell r="B256" t="str">
            <v>YW</v>
          </cell>
          <cell r="E256">
            <v>4</v>
          </cell>
          <cell r="G256" t="str">
            <v>I</v>
          </cell>
          <cell r="I256">
            <v>10.78</v>
          </cell>
          <cell r="K256">
            <v>820.14</v>
          </cell>
          <cell r="M256">
            <v>961.57</v>
          </cell>
        </row>
        <row r="257">
          <cell r="B257" t="str">
            <v>YW</v>
          </cell>
          <cell r="E257">
            <v>7</v>
          </cell>
          <cell r="G257" t="str">
            <v>R</v>
          </cell>
          <cell r="I257">
            <v>3.23</v>
          </cell>
          <cell r="K257">
            <v>170.35</v>
          </cell>
          <cell r="M257">
            <v>0</v>
          </cell>
        </row>
        <row r="258">
          <cell r="B258" t="str">
            <v>MSW</v>
          </cell>
          <cell r="E258">
            <v>1</v>
          </cell>
          <cell r="G258" t="str">
            <v>R</v>
          </cell>
          <cell r="I258">
            <v>661.62</v>
          </cell>
          <cell r="K258">
            <v>101902.71</v>
          </cell>
          <cell r="M258">
            <v>0</v>
          </cell>
        </row>
        <row r="259">
          <cell r="B259" t="str">
            <v>RCY</v>
          </cell>
          <cell r="E259">
            <v>9</v>
          </cell>
          <cell r="G259" t="str">
            <v>C</v>
          </cell>
          <cell r="I259">
            <v>13.55</v>
          </cell>
          <cell r="K259">
            <v>1491.72</v>
          </cell>
          <cell r="M259">
            <v>0</v>
          </cell>
        </row>
        <row r="260">
          <cell r="B260" t="str">
            <v>MSW</v>
          </cell>
          <cell r="E260">
            <v>1</v>
          </cell>
          <cell r="G260" t="str">
            <v>R</v>
          </cell>
          <cell r="I260">
            <v>8.11</v>
          </cell>
          <cell r="K260">
            <v>1249.0999999999999</v>
          </cell>
          <cell r="M260">
            <v>0</v>
          </cell>
        </row>
        <row r="261">
          <cell r="B261" t="str">
            <v>RCY</v>
          </cell>
          <cell r="E261">
            <v>10</v>
          </cell>
          <cell r="G261" t="str">
            <v>I</v>
          </cell>
          <cell r="I261">
            <v>30.5</v>
          </cell>
          <cell r="K261">
            <v>3296.48</v>
          </cell>
          <cell r="M261">
            <v>4447.1499999999996</v>
          </cell>
        </row>
        <row r="262">
          <cell r="B262" t="str">
            <v>RCY</v>
          </cell>
          <cell r="E262">
            <v>3</v>
          </cell>
          <cell r="G262" t="str">
            <v>I</v>
          </cell>
          <cell r="I262">
            <v>40.58</v>
          </cell>
          <cell r="K262">
            <v>4382.6400000000003</v>
          </cell>
          <cell r="M262">
            <v>4179.8999999999996</v>
          </cell>
        </row>
        <row r="263">
          <cell r="B263" t="str">
            <v>RCY</v>
          </cell>
          <cell r="E263">
            <v>12</v>
          </cell>
          <cell r="G263" t="str">
            <v>I</v>
          </cell>
          <cell r="I263">
            <v>5.53</v>
          </cell>
          <cell r="K263">
            <v>0</v>
          </cell>
          <cell r="M263">
            <v>0</v>
          </cell>
        </row>
        <row r="264">
          <cell r="B264" t="str">
            <v>MSW</v>
          </cell>
          <cell r="E264">
            <v>6</v>
          </cell>
          <cell r="G264" t="str">
            <v>I</v>
          </cell>
          <cell r="I264">
            <v>90.97</v>
          </cell>
          <cell r="K264">
            <v>14011.17</v>
          </cell>
          <cell r="M264">
            <v>13978.41</v>
          </cell>
        </row>
        <row r="265">
          <cell r="B265" t="str">
            <v>RCY</v>
          </cell>
          <cell r="E265">
            <v>2</v>
          </cell>
          <cell r="G265" t="str">
            <v>R</v>
          </cell>
          <cell r="I265">
            <v>0.73</v>
          </cell>
          <cell r="K265">
            <v>64.5</v>
          </cell>
          <cell r="M265">
            <v>0</v>
          </cell>
        </row>
        <row r="266">
          <cell r="B266" t="str">
            <v>RCY</v>
          </cell>
          <cell r="E266">
            <v>3</v>
          </cell>
          <cell r="G266" t="str">
            <v>I</v>
          </cell>
          <cell r="I266">
            <v>1.48</v>
          </cell>
          <cell r="K266">
            <v>166.14</v>
          </cell>
          <cell r="M266">
            <v>157.26</v>
          </cell>
        </row>
        <row r="267">
          <cell r="B267" t="str">
            <v>MSW</v>
          </cell>
          <cell r="E267">
            <v>7</v>
          </cell>
          <cell r="G267" t="str">
            <v>R</v>
          </cell>
          <cell r="I267">
            <v>76.569999999999993</v>
          </cell>
          <cell r="K267">
            <v>11793.31</v>
          </cell>
          <cell r="M267">
            <v>0</v>
          </cell>
        </row>
        <row r="268">
          <cell r="B268" t="str">
            <v>RCY</v>
          </cell>
          <cell r="E268">
            <v>11</v>
          </cell>
          <cell r="G268" t="str">
            <v>I</v>
          </cell>
          <cell r="I268">
            <v>1.08</v>
          </cell>
          <cell r="K268">
            <v>118.9</v>
          </cell>
          <cell r="M268">
            <v>0</v>
          </cell>
        </row>
        <row r="269">
          <cell r="B269" t="str">
            <v>MSW</v>
          </cell>
          <cell r="E269">
            <v>8</v>
          </cell>
          <cell r="G269" t="str">
            <v>R</v>
          </cell>
          <cell r="I269">
            <v>5.54</v>
          </cell>
          <cell r="K269">
            <v>853.27</v>
          </cell>
          <cell r="M269">
            <v>0</v>
          </cell>
        </row>
        <row r="270">
          <cell r="B270" t="str">
            <v>RCY</v>
          </cell>
          <cell r="E270">
            <v>12</v>
          </cell>
          <cell r="G270" t="str">
            <v>I</v>
          </cell>
          <cell r="I270">
            <v>1.1499999999999999</v>
          </cell>
          <cell r="K270">
            <v>126.6</v>
          </cell>
          <cell r="M270">
            <v>0</v>
          </cell>
        </row>
        <row r="271">
          <cell r="B271" t="str">
            <v>RCY</v>
          </cell>
          <cell r="E271">
            <v>7</v>
          </cell>
          <cell r="G271" t="str">
            <v>I</v>
          </cell>
          <cell r="I271">
            <v>14.72</v>
          </cell>
          <cell r="K271">
            <v>0</v>
          </cell>
          <cell r="M271">
            <v>0</v>
          </cell>
        </row>
        <row r="272">
          <cell r="B272" t="str">
            <v>MSW</v>
          </cell>
          <cell r="E272">
            <v>11</v>
          </cell>
          <cell r="G272" t="str">
            <v>I</v>
          </cell>
          <cell r="I272">
            <v>366</v>
          </cell>
          <cell r="K272">
            <v>56371.33</v>
          </cell>
          <cell r="M272">
            <v>56371.33</v>
          </cell>
        </row>
        <row r="273">
          <cell r="B273" t="str">
            <v>RCY</v>
          </cell>
          <cell r="E273">
            <v>4</v>
          </cell>
          <cell r="G273" t="str">
            <v>I</v>
          </cell>
          <cell r="I273">
            <v>5.07</v>
          </cell>
          <cell r="K273">
            <v>0</v>
          </cell>
          <cell r="M273">
            <v>0</v>
          </cell>
        </row>
        <row r="274">
          <cell r="B274" t="str">
            <v>RCY</v>
          </cell>
          <cell r="E274">
            <v>9</v>
          </cell>
          <cell r="G274" t="str">
            <v>I</v>
          </cell>
          <cell r="I274">
            <v>9.51</v>
          </cell>
          <cell r="K274">
            <v>1046.95</v>
          </cell>
          <cell r="M274">
            <v>0</v>
          </cell>
        </row>
        <row r="275">
          <cell r="B275" t="str">
            <v>MSW</v>
          </cell>
          <cell r="E275">
            <v>4</v>
          </cell>
          <cell r="G275" t="str">
            <v>I</v>
          </cell>
          <cell r="I275">
            <v>187.63</v>
          </cell>
          <cell r="K275">
            <v>28898.75</v>
          </cell>
          <cell r="M275">
            <v>28898.75</v>
          </cell>
        </row>
        <row r="276">
          <cell r="B276" t="str">
            <v>YW</v>
          </cell>
          <cell r="E276">
            <v>4</v>
          </cell>
          <cell r="G276" t="str">
            <v>R</v>
          </cell>
          <cell r="I276">
            <v>38.08</v>
          </cell>
          <cell r="K276">
            <v>2008.35</v>
          </cell>
          <cell r="M276">
            <v>0</v>
          </cell>
        </row>
        <row r="277">
          <cell r="B277" t="str">
            <v>YW</v>
          </cell>
          <cell r="E277">
            <v>11</v>
          </cell>
          <cell r="G277" t="str">
            <v>R</v>
          </cell>
          <cell r="I277">
            <v>1078.2</v>
          </cell>
          <cell r="K277">
            <v>56864.28</v>
          </cell>
          <cell r="M277">
            <v>0</v>
          </cell>
        </row>
        <row r="278">
          <cell r="B278" t="str">
            <v>YW</v>
          </cell>
          <cell r="E278">
            <v>11</v>
          </cell>
          <cell r="G278" t="str">
            <v>I</v>
          </cell>
          <cell r="I278">
            <v>9.6199999999999992</v>
          </cell>
          <cell r="K278">
            <v>731.89</v>
          </cell>
          <cell r="M278">
            <v>1209</v>
          </cell>
        </row>
        <row r="279">
          <cell r="B279" t="str">
            <v>MSW</v>
          </cell>
          <cell r="E279">
            <v>12</v>
          </cell>
          <cell r="G279" t="str">
            <v>C</v>
          </cell>
          <cell r="I279">
            <v>389.42</v>
          </cell>
          <cell r="K279">
            <v>59978.47</v>
          </cell>
          <cell r="M279">
            <v>0</v>
          </cell>
        </row>
        <row r="280">
          <cell r="B280" t="str">
            <v>MSW</v>
          </cell>
          <cell r="E280">
            <v>10</v>
          </cell>
          <cell r="G280" t="str">
            <v>R</v>
          </cell>
          <cell r="I280">
            <v>8.1999999999999993</v>
          </cell>
          <cell r="K280">
            <v>1262.96</v>
          </cell>
          <cell r="M280">
            <v>0</v>
          </cell>
        </row>
        <row r="281">
          <cell r="B281" t="str">
            <v>MSW</v>
          </cell>
          <cell r="E281">
            <v>3</v>
          </cell>
          <cell r="G281" t="str">
            <v>C</v>
          </cell>
          <cell r="I281">
            <v>1411.27</v>
          </cell>
          <cell r="K281">
            <v>217363.9</v>
          </cell>
          <cell r="M281">
            <v>0</v>
          </cell>
        </row>
        <row r="282">
          <cell r="B282" t="str">
            <v>MSW</v>
          </cell>
          <cell r="E282">
            <v>5</v>
          </cell>
          <cell r="G282" t="str">
            <v>R</v>
          </cell>
          <cell r="I282">
            <v>83.01</v>
          </cell>
          <cell r="K282">
            <v>12785.21</v>
          </cell>
          <cell r="M282">
            <v>0</v>
          </cell>
        </row>
        <row r="283">
          <cell r="B283" t="str">
            <v>YW</v>
          </cell>
          <cell r="E283">
            <v>2</v>
          </cell>
          <cell r="G283" t="str">
            <v>R</v>
          </cell>
          <cell r="I283">
            <v>11.61</v>
          </cell>
          <cell r="K283">
            <v>612.30999999999995</v>
          </cell>
          <cell r="M283">
            <v>0</v>
          </cell>
        </row>
        <row r="284">
          <cell r="B284" t="str">
            <v>RCY</v>
          </cell>
          <cell r="E284">
            <v>10</v>
          </cell>
          <cell r="G284" t="str">
            <v>R</v>
          </cell>
          <cell r="I284">
            <v>27.14</v>
          </cell>
          <cell r="K284">
            <v>2987.86</v>
          </cell>
          <cell r="M284">
            <v>0</v>
          </cell>
        </row>
        <row r="285">
          <cell r="B285" t="str">
            <v>RCY</v>
          </cell>
          <cell r="E285">
            <v>1</v>
          </cell>
          <cell r="G285" t="str">
            <v>R</v>
          </cell>
          <cell r="I285">
            <v>4.46</v>
          </cell>
          <cell r="K285">
            <v>491</v>
          </cell>
          <cell r="M285">
            <v>0</v>
          </cell>
        </row>
        <row r="286">
          <cell r="B286" t="str">
            <v>RCY</v>
          </cell>
          <cell r="E286">
            <v>2</v>
          </cell>
          <cell r="G286" t="str">
            <v>R</v>
          </cell>
          <cell r="I286">
            <v>0.55000000000000004</v>
          </cell>
          <cell r="K286">
            <v>60.55</v>
          </cell>
          <cell r="M286">
            <v>0</v>
          </cell>
        </row>
        <row r="287">
          <cell r="B287" t="str">
            <v>RCY</v>
          </cell>
          <cell r="E287">
            <v>5</v>
          </cell>
          <cell r="G287" t="str">
            <v>I</v>
          </cell>
          <cell r="I287">
            <v>2.61</v>
          </cell>
          <cell r="K287">
            <v>0</v>
          </cell>
          <cell r="M287">
            <v>0</v>
          </cell>
        </row>
        <row r="288">
          <cell r="B288" t="str">
            <v>RCY</v>
          </cell>
          <cell r="E288">
            <v>12</v>
          </cell>
          <cell r="G288" t="str">
            <v>I</v>
          </cell>
          <cell r="I288">
            <v>0.87</v>
          </cell>
          <cell r="K288">
            <v>0</v>
          </cell>
          <cell r="M288">
            <v>0</v>
          </cell>
        </row>
        <row r="289">
          <cell r="B289" t="str">
            <v>RCY</v>
          </cell>
          <cell r="E289">
            <v>6</v>
          </cell>
          <cell r="G289" t="str">
            <v>R</v>
          </cell>
          <cell r="I289">
            <v>9.91</v>
          </cell>
          <cell r="K289">
            <v>1090.99</v>
          </cell>
          <cell r="M289">
            <v>0</v>
          </cell>
        </row>
        <row r="290">
          <cell r="B290" t="str">
            <v>MSW</v>
          </cell>
          <cell r="E290">
            <v>7</v>
          </cell>
          <cell r="G290" t="str">
            <v>C</v>
          </cell>
          <cell r="I290">
            <v>5.38</v>
          </cell>
          <cell r="K290">
            <v>828.63</v>
          </cell>
          <cell r="M290">
            <v>0</v>
          </cell>
        </row>
        <row r="291">
          <cell r="B291" t="str">
            <v>MSW</v>
          </cell>
          <cell r="E291">
            <v>6</v>
          </cell>
          <cell r="G291" t="str">
            <v>I</v>
          </cell>
          <cell r="I291">
            <v>58.24</v>
          </cell>
          <cell r="K291">
            <v>8970.14</v>
          </cell>
          <cell r="M291">
            <v>9067.84</v>
          </cell>
        </row>
        <row r="292">
          <cell r="B292" t="str">
            <v>MSW</v>
          </cell>
          <cell r="E292">
            <v>9</v>
          </cell>
          <cell r="G292" t="str">
            <v>I</v>
          </cell>
          <cell r="I292">
            <v>152.41999999999999</v>
          </cell>
          <cell r="K292">
            <v>23475.73</v>
          </cell>
          <cell r="M292">
            <v>23475.73</v>
          </cell>
        </row>
        <row r="293">
          <cell r="B293" t="str">
            <v>RCY</v>
          </cell>
          <cell r="E293">
            <v>9</v>
          </cell>
          <cell r="G293" t="str">
            <v>I</v>
          </cell>
          <cell r="I293">
            <v>0.54</v>
          </cell>
          <cell r="K293">
            <v>0</v>
          </cell>
          <cell r="M293">
            <v>0</v>
          </cell>
        </row>
        <row r="294">
          <cell r="B294" t="str">
            <v>MSW</v>
          </cell>
          <cell r="E294">
            <v>1</v>
          </cell>
          <cell r="G294" t="str">
            <v>P</v>
          </cell>
          <cell r="I294">
            <v>10.130000000000001</v>
          </cell>
          <cell r="K294">
            <v>1560.22</v>
          </cell>
          <cell r="M294">
            <v>0</v>
          </cell>
        </row>
        <row r="295">
          <cell r="B295" t="str">
            <v>MSW</v>
          </cell>
          <cell r="E295">
            <v>1</v>
          </cell>
          <cell r="G295" t="str">
            <v>C</v>
          </cell>
          <cell r="I295">
            <v>91.46</v>
          </cell>
          <cell r="K295">
            <v>14086.68</v>
          </cell>
          <cell r="M295">
            <v>0</v>
          </cell>
        </row>
        <row r="296">
          <cell r="B296" t="str">
            <v>YW</v>
          </cell>
          <cell r="E296">
            <v>6</v>
          </cell>
          <cell r="G296" t="str">
            <v>I</v>
          </cell>
          <cell r="I296">
            <v>9.8800000000000008</v>
          </cell>
          <cell r="K296">
            <v>751.67</v>
          </cell>
          <cell r="M296">
            <v>0</v>
          </cell>
        </row>
        <row r="297">
          <cell r="B297" t="str">
            <v>RCY</v>
          </cell>
          <cell r="E297">
            <v>6</v>
          </cell>
          <cell r="G297" t="str">
            <v>I</v>
          </cell>
          <cell r="I297">
            <v>256.39999999999998</v>
          </cell>
          <cell r="K297">
            <v>22655.54</v>
          </cell>
          <cell r="M297">
            <v>25256.33</v>
          </cell>
        </row>
        <row r="298">
          <cell r="B298" t="str">
            <v>MSW</v>
          </cell>
          <cell r="E298">
            <v>8</v>
          </cell>
          <cell r="G298" t="str">
            <v>R</v>
          </cell>
          <cell r="I298">
            <v>4.93</v>
          </cell>
          <cell r="K298">
            <v>759.32</v>
          </cell>
          <cell r="M298">
            <v>0</v>
          </cell>
        </row>
        <row r="299">
          <cell r="B299" t="str">
            <v>RCY</v>
          </cell>
          <cell r="E299">
            <v>6</v>
          </cell>
          <cell r="G299" t="str">
            <v>I</v>
          </cell>
          <cell r="I299">
            <v>10</v>
          </cell>
          <cell r="K299">
            <v>157.5</v>
          </cell>
          <cell r="M299">
            <v>140</v>
          </cell>
        </row>
        <row r="300">
          <cell r="B300" t="str">
            <v>YW</v>
          </cell>
          <cell r="E300">
            <v>6</v>
          </cell>
          <cell r="G300" t="str">
            <v>R</v>
          </cell>
          <cell r="I300">
            <v>29.34</v>
          </cell>
          <cell r="K300">
            <v>1547.4</v>
          </cell>
          <cell r="M300">
            <v>0</v>
          </cell>
        </row>
        <row r="301">
          <cell r="B301" t="str">
            <v>RCY</v>
          </cell>
          <cell r="E301">
            <v>10</v>
          </cell>
          <cell r="G301" t="str">
            <v>I</v>
          </cell>
          <cell r="I301">
            <v>6.47</v>
          </cell>
          <cell r="K301">
            <v>712.28</v>
          </cell>
          <cell r="M301">
            <v>0</v>
          </cell>
        </row>
        <row r="302">
          <cell r="B302" t="str">
            <v>MSW</v>
          </cell>
          <cell r="E302">
            <v>12</v>
          </cell>
          <cell r="G302" t="str">
            <v>R</v>
          </cell>
          <cell r="I302">
            <v>5.28</v>
          </cell>
          <cell r="K302">
            <v>813.22</v>
          </cell>
          <cell r="M302">
            <v>0</v>
          </cell>
        </row>
        <row r="303">
          <cell r="B303" t="str">
            <v>MSW</v>
          </cell>
          <cell r="E303">
            <v>7</v>
          </cell>
          <cell r="G303" t="str">
            <v>R</v>
          </cell>
          <cell r="I303">
            <v>89.68</v>
          </cell>
          <cell r="K303">
            <v>13812.5</v>
          </cell>
          <cell r="M303">
            <v>0</v>
          </cell>
        </row>
        <row r="304">
          <cell r="B304" t="str">
            <v>RCY</v>
          </cell>
          <cell r="E304">
            <v>8</v>
          </cell>
          <cell r="G304" t="str">
            <v>I</v>
          </cell>
          <cell r="I304">
            <v>7.42</v>
          </cell>
          <cell r="K304">
            <v>313.51</v>
          </cell>
          <cell r="M304">
            <v>454.03</v>
          </cell>
        </row>
        <row r="305">
          <cell r="B305" t="str">
            <v>RCY</v>
          </cell>
          <cell r="E305">
            <v>11</v>
          </cell>
          <cell r="G305" t="str">
            <v>R</v>
          </cell>
          <cell r="I305">
            <v>4.55</v>
          </cell>
          <cell r="K305">
            <v>500.91</v>
          </cell>
          <cell r="M305">
            <v>0</v>
          </cell>
        </row>
        <row r="306">
          <cell r="B306" t="str">
            <v>RCY</v>
          </cell>
          <cell r="E306">
            <v>9</v>
          </cell>
          <cell r="G306" t="str">
            <v>I</v>
          </cell>
          <cell r="I306">
            <v>10</v>
          </cell>
          <cell r="K306">
            <v>120.75</v>
          </cell>
          <cell r="M306">
            <v>286</v>
          </cell>
        </row>
        <row r="307">
          <cell r="B307" t="str">
            <v>RCY</v>
          </cell>
          <cell r="E307">
            <v>7</v>
          </cell>
          <cell r="G307" t="str">
            <v>C</v>
          </cell>
          <cell r="I307">
            <v>41.95</v>
          </cell>
          <cell r="K307">
            <v>4618.28</v>
          </cell>
          <cell r="M307">
            <v>0</v>
          </cell>
        </row>
        <row r="308">
          <cell r="B308" t="str">
            <v>RCY</v>
          </cell>
          <cell r="E308">
            <v>12</v>
          </cell>
          <cell r="G308" t="str">
            <v>I</v>
          </cell>
          <cell r="I308">
            <v>50.28</v>
          </cell>
          <cell r="K308">
            <v>5430.24</v>
          </cell>
          <cell r="M308">
            <v>3657.77</v>
          </cell>
        </row>
        <row r="309">
          <cell r="B309" t="str">
            <v>RCY</v>
          </cell>
          <cell r="E309">
            <v>4</v>
          </cell>
          <cell r="G309" t="str">
            <v>I</v>
          </cell>
          <cell r="I309">
            <v>11.17</v>
          </cell>
          <cell r="K309">
            <v>2066.4499999999998</v>
          </cell>
          <cell r="M309">
            <v>2515.71</v>
          </cell>
        </row>
        <row r="310">
          <cell r="B310" t="str">
            <v>RCY</v>
          </cell>
          <cell r="E310">
            <v>8</v>
          </cell>
          <cell r="G310" t="str">
            <v>I</v>
          </cell>
          <cell r="I310">
            <v>0.41</v>
          </cell>
          <cell r="K310">
            <v>0</v>
          </cell>
          <cell r="M310">
            <v>0</v>
          </cell>
        </row>
        <row r="311">
          <cell r="B311" t="str">
            <v>RCY</v>
          </cell>
          <cell r="E311">
            <v>9</v>
          </cell>
          <cell r="G311" t="str">
            <v>I</v>
          </cell>
          <cell r="I311">
            <v>187.06</v>
          </cell>
          <cell r="K311">
            <v>20202.48</v>
          </cell>
          <cell r="M311">
            <v>19868.560000000001</v>
          </cell>
        </row>
        <row r="312">
          <cell r="B312" t="str">
            <v>RCY</v>
          </cell>
          <cell r="E312">
            <v>7</v>
          </cell>
          <cell r="G312" t="str">
            <v>I</v>
          </cell>
          <cell r="I312">
            <v>9.6</v>
          </cell>
          <cell r="K312">
            <v>0</v>
          </cell>
          <cell r="M312">
            <v>511.02</v>
          </cell>
        </row>
        <row r="313">
          <cell r="B313" t="str">
            <v>RCY</v>
          </cell>
          <cell r="E313">
            <v>3</v>
          </cell>
          <cell r="G313" t="str">
            <v>I</v>
          </cell>
          <cell r="I313">
            <v>4.45</v>
          </cell>
          <cell r="K313">
            <v>480.6</v>
          </cell>
          <cell r="M313">
            <v>475.77</v>
          </cell>
        </row>
        <row r="314">
          <cell r="B314" t="str">
            <v>RCY</v>
          </cell>
          <cell r="E314">
            <v>2</v>
          </cell>
          <cell r="G314" t="str">
            <v>I</v>
          </cell>
          <cell r="I314">
            <v>4.29</v>
          </cell>
          <cell r="K314">
            <v>472.29</v>
          </cell>
          <cell r="M314">
            <v>0</v>
          </cell>
        </row>
        <row r="315">
          <cell r="B315" t="str">
            <v>RCY</v>
          </cell>
          <cell r="E315">
            <v>7</v>
          </cell>
          <cell r="G315" t="str">
            <v>I</v>
          </cell>
          <cell r="I315">
            <v>57.27</v>
          </cell>
          <cell r="K315">
            <v>6238.28</v>
          </cell>
          <cell r="M315">
            <v>5858.15</v>
          </cell>
        </row>
        <row r="316">
          <cell r="B316" t="str">
            <v>RCY</v>
          </cell>
          <cell r="E316">
            <v>11</v>
          </cell>
          <cell r="G316" t="str">
            <v>I</v>
          </cell>
          <cell r="I316">
            <v>86.21</v>
          </cell>
          <cell r="K316">
            <v>9310.68</v>
          </cell>
          <cell r="M316">
            <v>11630.71</v>
          </cell>
        </row>
        <row r="317">
          <cell r="B317" t="str">
            <v>RCY</v>
          </cell>
          <cell r="E317">
            <v>4</v>
          </cell>
          <cell r="G317" t="str">
            <v>I</v>
          </cell>
          <cell r="I317">
            <v>102.62</v>
          </cell>
          <cell r="K317">
            <v>9067.49</v>
          </cell>
          <cell r="M317">
            <v>12646.35</v>
          </cell>
        </row>
        <row r="318">
          <cell r="B318" t="str">
            <v>MSW</v>
          </cell>
          <cell r="E318">
            <v>3</v>
          </cell>
          <cell r="G318" t="str">
            <v>R</v>
          </cell>
          <cell r="I318">
            <v>52.8</v>
          </cell>
          <cell r="K318">
            <v>8132.28</v>
          </cell>
          <cell r="M318">
            <v>0</v>
          </cell>
        </row>
        <row r="319">
          <cell r="B319" t="str">
            <v>RCY</v>
          </cell>
          <cell r="E319">
            <v>8</v>
          </cell>
          <cell r="G319" t="str">
            <v>I</v>
          </cell>
          <cell r="I319">
            <v>3.13</v>
          </cell>
          <cell r="K319">
            <v>344.58</v>
          </cell>
          <cell r="M319">
            <v>0</v>
          </cell>
        </row>
        <row r="320">
          <cell r="B320" t="str">
            <v>MSW</v>
          </cell>
          <cell r="E320">
            <v>12</v>
          </cell>
          <cell r="G320" t="str">
            <v>R</v>
          </cell>
          <cell r="I320">
            <v>77.510000000000005</v>
          </cell>
          <cell r="K320">
            <v>11938.08</v>
          </cell>
          <cell r="M320">
            <v>0</v>
          </cell>
        </row>
        <row r="321">
          <cell r="B321" t="str">
            <v>MSW</v>
          </cell>
          <cell r="E321">
            <v>12</v>
          </cell>
          <cell r="G321" t="str">
            <v>C</v>
          </cell>
          <cell r="I321">
            <v>22.26</v>
          </cell>
          <cell r="K321">
            <v>3428.48</v>
          </cell>
          <cell r="M321">
            <v>0</v>
          </cell>
        </row>
        <row r="322">
          <cell r="B322" t="str">
            <v>MSW</v>
          </cell>
          <cell r="E322">
            <v>8</v>
          </cell>
          <cell r="G322" t="str">
            <v>C</v>
          </cell>
          <cell r="I322">
            <v>454.57</v>
          </cell>
          <cell r="K322">
            <v>70012.899999999994</v>
          </cell>
          <cell r="M322">
            <v>0</v>
          </cell>
        </row>
        <row r="323">
          <cell r="B323" t="str">
            <v>YW</v>
          </cell>
          <cell r="E323">
            <v>11</v>
          </cell>
          <cell r="G323" t="str">
            <v>R</v>
          </cell>
          <cell r="I323">
            <v>102.4</v>
          </cell>
          <cell r="K323">
            <v>5400.59</v>
          </cell>
          <cell r="M323">
            <v>0</v>
          </cell>
        </row>
        <row r="324">
          <cell r="B324" t="str">
            <v>MSW</v>
          </cell>
          <cell r="E324">
            <v>7</v>
          </cell>
          <cell r="G324" t="str">
            <v>C</v>
          </cell>
          <cell r="I324">
            <v>1199.96</v>
          </cell>
          <cell r="K324">
            <v>184817.87</v>
          </cell>
          <cell r="M324">
            <v>0</v>
          </cell>
        </row>
        <row r="325">
          <cell r="B325" t="str">
            <v>RCY</v>
          </cell>
          <cell r="E325">
            <v>10</v>
          </cell>
          <cell r="G325" t="str">
            <v>I</v>
          </cell>
          <cell r="I325">
            <v>0.25</v>
          </cell>
          <cell r="K325">
            <v>27.52</v>
          </cell>
          <cell r="M325">
            <v>0</v>
          </cell>
        </row>
        <row r="326">
          <cell r="B326" t="str">
            <v>RCY</v>
          </cell>
          <cell r="E326">
            <v>3</v>
          </cell>
          <cell r="G326" t="str">
            <v>I</v>
          </cell>
          <cell r="I326">
            <v>4.25</v>
          </cell>
          <cell r="K326">
            <v>0</v>
          </cell>
          <cell r="M326">
            <v>0</v>
          </cell>
        </row>
        <row r="327">
          <cell r="B327" t="str">
            <v>RCY</v>
          </cell>
          <cell r="E327">
            <v>5</v>
          </cell>
          <cell r="G327" t="str">
            <v>R</v>
          </cell>
          <cell r="I327">
            <v>0.91</v>
          </cell>
          <cell r="K327">
            <v>100.18</v>
          </cell>
          <cell r="M327">
            <v>0</v>
          </cell>
        </row>
        <row r="328">
          <cell r="B328" t="str">
            <v>RCY</v>
          </cell>
          <cell r="E328">
            <v>12</v>
          </cell>
          <cell r="G328" t="str">
            <v>I</v>
          </cell>
          <cell r="I328">
            <v>5.47</v>
          </cell>
          <cell r="K328">
            <v>231.11</v>
          </cell>
          <cell r="M328">
            <v>334.71</v>
          </cell>
        </row>
        <row r="329">
          <cell r="B329" t="str">
            <v>RCY</v>
          </cell>
          <cell r="E329">
            <v>6</v>
          </cell>
          <cell r="G329" t="str">
            <v>I</v>
          </cell>
          <cell r="I329">
            <v>27.39</v>
          </cell>
          <cell r="K329">
            <v>3101.39</v>
          </cell>
          <cell r="M329">
            <v>1103.75</v>
          </cell>
        </row>
        <row r="330">
          <cell r="B330" t="str">
            <v>RCY</v>
          </cell>
          <cell r="E330">
            <v>2</v>
          </cell>
          <cell r="G330" t="str">
            <v>I</v>
          </cell>
          <cell r="I330">
            <v>111.06</v>
          </cell>
          <cell r="K330">
            <v>9813.2199999999993</v>
          </cell>
          <cell r="M330">
            <v>12494.52</v>
          </cell>
        </row>
        <row r="331">
          <cell r="B331" t="str">
            <v>YW</v>
          </cell>
          <cell r="E331">
            <v>2</v>
          </cell>
          <cell r="G331" t="str">
            <v>I</v>
          </cell>
          <cell r="I331">
            <v>7.55</v>
          </cell>
          <cell r="K331">
            <v>574.4</v>
          </cell>
          <cell r="M331">
            <v>404.5</v>
          </cell>
        </row>
        <row r="332">
          <cell r="B332" t="str">
            <v>MSW</v>
          </cell>
          <cell r="E332">
            <v>5</v>
          </cell>
          <cell r="G332" t="str">
            <v>C</v>
          </cell>
          <cell r="I332">
            <v>121.32</v>
          </cell>
          <cell r="K332">
            <v>18685.72</v>
          </cell>
          <cell r="M332">
            <v>0</v>
          </cell>
        </row>
        <row r="333">
          <cell r="B333" t="str">
            <v>YW</v>
          </cell>
          <cell r="E333">
            <v>2</v>
          </cell>
          <cell r="G333" t="str">
            <v>R</v>
          </cell>
          <cell r="I333">
            <v>6.9</v>
          </cell>
          <cell r="K333">
            <v>363.91</v>
          </cell>
          <cell r="M333">
            <v>0</v>
          </cell>
        </row>
        <row r="334">
          <cell r="B334" t="str">
            <v>MSW</v>
          </cell>
          <cell r="E334">
            <v>3</v>
          </cell>
          <cell r="G334" t="str">
            <v>R</v>
          </cell>
          <cell r="I334">
            <v>66.11</v>
          </cell>
          <cell r="K334">
            <v>10182.26</v>
          </cell>
          <cell r="M334">
            <v>0</v>
          </cell>
        </row>
        <row r="335">
          <cell r="B335" t="str">
            <v>RCY</v>
          </cell>
          <cell r="E335">
            <v>11</v>
          </cell>
          <cell r="G335" t="str">
            <v>C</v>
          </cell>
          <cell r="I335">
            <v>38.97</v>
          </cell>
          <cell r="K335">
            <v>4290.21</v>
          </cell>
          <cell r="M335">
            <v>0</v>
          </cell>
        </row>
        <row r="336">
          <cell r="B336" t="str">
            <v>RCY</v>
          </cell>
          <cell r="E336">
            <v>12</v>
          </cell>
          <cell r="G336" t="str">
            <v>I</v>
          </cell>
          <cell r="I336">
            <v>1.02</v>
          </cell>
          <cell r="K336">
            <v>0</v>
          </cell>
          <cell r="M336">
            <v>0</v>
          </cell>
        </row>
        <row r="337">
          <cell r="B337" t="str">
            <v>MSW</v>
          </cell>
          <cell r="E337">
            <v>1</v>
          </cell>
          <cell r="G337" t="str">
            <v>R</v>
          </cell>
          <cell r="I337">
            <v>68.47</v>
          </cell>
          <cell r="K337">
            <v>9641.9500000000007</v>
          </cell>
          <cell r="M337">
            <v>0</v>
          </cell>
        </row>
        <row r="338">
          <cell r="B338" t="str">
            <v>RCY</v>
          </cell>
          <cell r="E338">
            <v>3</v>
          </cell>
          <cell r="G338" t="str">
            <v>C</v>
          </cell>
          <cell r="I338">
            <v>55.45</v>
          </cell>
          <cell r="K338">
            <v>6104.48</v>
          </cell>
          <cell r="M338">
            <v>0</v>
          </cell>
        </row>
        <row r="339">
          <cell r="B339" t="str">
            <v>RCY</v>
          </cell>
          <cell r="E339">
            <v>8</v>
          </cell>
          <cell r="G339" t="str">
            <v>I</v>
          </cell>
          <cell r="I339">
            <v>120.21</v>
          </cell>
          <cell r="K339">
            <v>13022.52</v>
          </cell>
          <cell r="M339">
            <v>10145.94</v>
          </cell>
        </row>
        <row r="340">
          <cell r="B340" t="str">
            <v>RCY</v>
          </cell>
          <cell r="E340">
            <v>2</v>
          </cell>
          <cell r="G340" t="str">
            <v>R</v>
          </cell>
          <cell r="I340">
            <v>33.630000000000003</v>
          </cell>
          <cell r="K340">
            <v>3702.34</v>
          </cell>
          <cell r="M340">
            <v>0</v>
          </cell>
        </row>
        <row r="341">
          <cell r="B341" t="str">
            <v>RCY</v>
          </cell>
          <cell r="E341">
            <v>11</v>
          </cell>
          <cell r="G341" t="str">
            <v>I</v>
          </cell>
          <cell r="I341">
            <v>26.18</v>
          </cell>
          <cell r="K341">
            <v>0</v>
          </cell>
          <cell r="M341">
            <v>0</v>
          </cell>
        </row>
        <row r="342">
          <cell r="B342" t="str">
            <v>RCY</v>
          </cell>
          <cell r="E342">
            <v>10</v>
          </cell>
          <cell r="G342" t="str">
            <v>I</v>
          </cell>
          <cell r="I342">
            <v>121.08</v>
          </cell>
          <cell r="K342">
            <v>13076.64</v>
          </cell>
          <cell r="M342">
            <v>12880.11</v>
          </cell>
        </row>
        <row r="343">
          <cell r="B343" t="str">
            <v>RCY</v>
          </cell>
          <cell r="E343">
            <v>2</v>
          </cell>
          <cell r="G343" t="str">
            <v>C</v>
          </cell>
          <cell r="I343">
            <v>8.19</v>
          </cell>
          <cell r="K343">
            <v>901.63</v>
          </cell>
          <cell r="M343">
            <v>0</v>
          </cell>
        </row>
        <row r="344">
          <cell r="B344" t="str">
            <v>YW</v>
          </cell>
          <cell r="E344">
            <v>6</v>
          </cell>
          <cell r="G344" t="str">
            <v>R</v>
          </cell>
          <cell r="I344">
            <v>14.17</v>
          </cell>
          <cell r="K344">
            <v>747.33</v>
          </cell>
          <cell r="M344">
            <v>0</v>
          </cell>
        </row>
        <row r="345">
          <cell r="B345" t="str">
            <v>RCY</v>
          </cell>
          <cell r="E345">
            <v>2</v>
          </cell>
          <cell r="G345" t="str">
            <v>I</v>
          </cell>
          <cell r="I345">
            <v>1</v>
          </cell>
          <cell r="K345">
            <v>1135</v>
          </cell>
          <cell r="M345">
            <v>0</v>
          </cell>
        </row>
        <row r="346">
          <cell r="B346" t="str">
            <v>YW</v>
          </cell>
          <cell r="E346">
            <v>5</v>
          </cell>
          <cell r="G346" t="str">
            <v>I</v>
          </cell>
          <cell r="I346">
            <v>5.19</v>
          </cell>
          <cell r="K346">
            <v>394.86</v>
          </cell>
          <cell r="M346">
            <v>658.51</v>
          </cell>
        </row>
        <row r="347">
          <cell r="B347" t="str">
            <v>YW</v>
          </cell>
          <cell r="E347">
            <v>12</v>
          </cell>
          <cell r="G347" t="str">
            <v>I</v>
          </cell>
          <cell r="I347">
            <v>4.03</v>
          </cell>
          <cell r="K347">
            <v>306.60000000000002</v>
          </cell>
          <cell r="M347">
            <v>359.48</v>
          </cell>
        </row>
        <row r="348">
          <cell r="B348" t="str">
            <v>RCY</v>
          </cell>
          <cell r="E348">
            <v>5</v>
          </cell>
          <cell r="G348" t="str">
            <v>I</v>
          </cell>
          <cell r="I348">
            <v>198.95</v>
          </cell>
          <cell r="K348">
            <v>17579.240000000002</v>
          </cell>
          <cell r="M348">
            <v>17301.810000000001</v>
          </cell>
        </row>
        <row r="349">
          <cell r="B349" t="str">
            <v>RCY</v>
          </cell>
          <cell r="E349">
            <v>5</v>
          </cell>
          <cell r="G349" t="str">
            <v>I</v>
          </cell>
          <cell r="I349">
            <v>60</v>
          </cell>
          <cell r="K349">
            <v>1061.25</v>
          </cell>
          <cell r="M349">
            <v>1296</v>
          </cell>
        </row>
        <row r="350">
          <cell r="B350" t="str">
            <v>MSW</v>
          </cell>
          <cell r="E350">
            <v>1</v>
          </cell>
          <cell r="G350" t="str">
            <v>I</v>
          </cell>
          <cell r="I350">
            <v>16.7</v>
          </cell>
          <cell r="K350">
            <v>2351.6999999999998</v>
          </cell>
          <cell r="M350">
            <v>2556.6799999999998</v>
          </cell>
        </row>
        <row r="351">
          <cell r="B351" t="str">
            <v>RCY</v>
          </cell>
          <cell r="E351">
            <v>7</v>
          </cell>
          <cell r="G351" t="str">
            <v>I</v>
          </cell>
          <cell r="I351">
            <v>7.43</v>
          </cell>
          <cell r="K351">
            <v>817.97</v>
          </cell>
          <cell r="M351">
            <v>0</v>
          </cell>
        </row>
        <row r="352">
          <cell r="B352" t="str">
            <v>RCY</v>
          </cell>
          <cell r="E352">
            <v>2</v>
          </cell>
          <cell r="G352" t="str">
            <v>I</v>
          </cell>
          <cell r="I352">
            <v>0.57999999999999996</v>
          </cell>
          <cell r="K352">
            <v>100</v>
          </cell>
          <cell r="M352">
            <v>33.4</v>
          </cell>
        </row>
        <row r="353">
          <cell r="B353" t="str">
            <v>RCY</v>
          </cell>
          <cell r="E353">
            <v>11</v>
          </cell>
          <cell r="G353" t="str">
            <v>I</v>
          </cell>
          <cell r="I353">
            <v>60.45</v>
          </cell>
          <cell r="K353">
            <v>6547.6</v>
          </cell>
          <cell r="M353">
            <v>6665.5</v>
          </cell>
        </row>
        <row r="354">
          <cell r="B354" t="str">
            <v>MSW</v>
          </cell>
          <cell r="E354">
            <v>1</v>
          </cell>
          <cell r="G354" t="str">
            <v>R</v>
          </cell>
          <cell r="I354">
            <v>29.64</v>
          </cell>
          <cell r="K354">
            <v>4565.1499999999996</v>
          </cell>
          <cell r="M354">
            <v>0</v>
          </cell>
        </row>
        <row r="355">
          <cell r="B355" t="str">
            <v>RCY</v>
          </cell>
          <cell r="E355">
            <v>1</v>
          </cell>
          <cell r="G355" t="str">
            <v>C</v>
          </cell>
          <cell r="I355">
            <v>21.4</v>
          </cell>
          <cell r="K355">
            <v>2355.9299999999998</v>
          </cell>
          <cell r="M355">
            <v>0</v>
          </cell>
        </row>
        <row r="356">
          <cell r="B356" t="str">
            <v>RCY</v>
          </cell>
          <cell r="E356">
            <v>4</v>
          </cell>
          <cell r="G356" t="str">
            <v>I</v>
          </cell>
          <cell r="I356">
            <v>1.31</v>
          </cell>
          <cell r="K356">
            <v>144.22</v>
          </cell>
          <cell r="M356">
            <v>0</v>
          </cell>
        </row>
        <row r="357">
          <cell r="B357" t="str">
            <v>RCY</v>
          </cell>
          <cell r="E357">
            <v>3</v>
          </cell>
          <cell r="G357" t="str">
            <v>I</v>
          </cell>
          <cell r="I357">
            <v>3.6</v>
          </cell>
          <cell r="K357">
            <v>396.32</v>
          </cell>
          <cell r="M357">
            <v>0</v>
          </cell>
        </row>
        <row r="358">
          <cell r="B358" t="str">
            <v>RCY</v>
          </cell>
          <cell r="E358">
            <v>8</v>
          </cell>
          <cell r="G358" t="str">
            <v>I</v>
          </cell>
          <cell r="I358">
            <v>48.53</v>
          </cell>
          <cell r="K358">
            <v>4288.12</v>
          </cell>
          <cell r="M358">
            <v>6894.56</v>
          </cell>
        </row>
        <row r="359">
          <cell r="B359" t="str">
            <v>RCY</v>
          </cell>
          <cell r="E359">
            <v>1</v>
          </cell>
          <cell r="G359" t="str">
            <v>I</v>
          </cell>
          <cell r="I359">
            <v>141.15</v>
          </cell>
          <cell r="K359">
            <v>12472.02</v>
          </cell>
          <cell r="M359">
            <v>17145.830000000002</v>
          </cell>
        </row>
        <row r="360">
          <cell r="B360" t="str">
            <v>RCY</v>
          </cell>
          <cell r="E360">
            <v>6</v>
          </cell>
          <cell r="G360" t="str">
            <v>I</v>
          </cell>
          <cell r="I360">
            <v>4.9000000000000004</v>
          </cell>
          <cell r="K360">
            <v>207.03</v>
          </cell>
          <cell r="M360">
            <v>291.10000000000002</v>
          </cell>
        </row>
        <row r="361">
          <cell r="B361" t="str">
            <v>RCY</v>
          </cell>
          <cell r="E361">
            <v>5</v>
          </cell>
          <cell r="G361" t="str">
            <v>I</v>
          </cell>
          <cell r="I361">
            <v>45.31</v>
          </cell>
          <cell r="K361">
            <v>4978.5600000000004</v>
          </cell>
          <cell r="M361">
            <v>4493.46</v>
          </cell>
        </row>
        <row r="362">
          <cell r="B362" t="str">
            <v>RCY</v>
          </cell>
          <cell r="E362">
            <v>6</v>
          </cell>
          <cell r="G362" t="str">
            <v>I</v>
          </cell>
          <cell r="I362">
            <v>2.36</v>
          </cell>
          <cell r="K362">
            <v>259.81</v>
          </cell>
          <cell r="M362">
            <v>0</v>
          </cell>
        </row>
        <row r="363">
          <cell r="B363" t="str">
            <v>MSW</v>
          </cell>
          <cell r="E363">
            <v>11</v>
          </cell>
          <cell r="G363" t="str">
            <v>C</v>
          </cell>
          <cell r="I363">
            <v>1550.62</v>
          </cell>
          <cell r="K363">
            <v>238826.42</v>
          </cell>
          <cell r="M363">
            <v>0</v>
          </cell>
        </row>
        <row r="364">
          <cell r="B364" t="str">
            <v>MSW</v>
          </cell>
          <cell r="E364">
            <v>4</v>
          </cell>
          <cell r="G364" t="str">
            <v>C</v>
          </cell>
          <cell r="I364">
            <v>362.8</v>
          </cell>
          <cell r="K364">
            <v>55878.48</v>
          </cell>
          <cell r="M364">
            <v>0</v>
          </cell>
        </row>
        <row r="365">
          <cell r="B365" t="str">
            <v>YW</v>
          </cell>
          <cell r="E365">
            <v>3</v>
          </cell>
          <cell r="G365" t="str">
            <v>I</v>
          </cell>
          <cell r="I365">
            <v>4.4800000000000004</v>
          </cell>
          <cell r="K365">
            <v>340.84</v>
          </cell>
          <cell r="M365">
            <v>0</v>
          </cell>
        </row>
        <row r="366">
          <cell r="B366" t="str">
            <v>YW</v>
          </cell>
          <cell r="E366">
            <v>10</v>
          </cell>
          <cell r="G366" t="str">
            <v>I</v>
          </cell>
          <cell r="I366">
            <v>6.13</v>
          </cell>
          <cell r="K366">
            <v>466.37</v>
          </cell>
          <cell r="M366">
            <v>546.79999999999995</v>
          </cell>
        </row>
        <row r="367">
          <cell r="B367" t="str">
            <v>YW</v>
          </cell>
          <cell r="E367">
            <v>7</v>
          </cell>
          <cell r="G367" t="str">
            <v>R</v>
          </cell>
          <cell r="I367">
            <v>107.81</v>
          </cell>
          <cell r="K367">
            <v>5685.89</v>
          </cell>
          <cell r="M367">
            <v>0</v>
          </cell>
        </row>
        <row r="368">
          <cell r="B368" t="str">
            <v>YW</v>
          </cell>
          <cell r="E368">
            <v>3</v>
          </cell>
          <cell r="G368" t="str">
            <v>R</v>
          </cell>
          <cell r="I368">
            <v>886.83</v>
          </cell>
          <cell r="K368">
            <v>46771.42</v>
          </cell>
          <cell r="M368">
            <v>0</v>
          </cell>
        </row>
        <row r="369">
          <cell r="B369" t="str">
            <v>RCY</v>
          </cell>
          <cell r="E369">
            <v>1</v>
          </cell>
          <cell r="G369" t="str">
            <v>I</v>
          </cell>
          <cell r="I369">
            <v>6.75</v>
          </cell>
          <cell r="K369">
            <v>743.11</v>
          </cell>
          <cell r="M369">
            <v>0</v>
          </cell>
        </row>
        <row r="370">
          <cell r="B370" t="str">
            <v>RCY</v>
          </cell>
          <cell r="E370">
            <v>6</v>
          </cell>
          <cell r="G370" t="str">
            <v>I</v>
          </cell>
          <cell r="I370">
            <v>1</v>
          </cell>
          <cell r="K370">
            <v>341.88</v>
          </cell>
          <cell r="M370">
            <v>18.329999999999998</v>
          </cell>
        </row>
        <row r="371">
          <cell r="B371" t="str">
            <v>RCY</v>
          </cell>
          <cell r="E371">
            <v>1</v>
          </cell>
          <cell r="G371" t="str">
            <v>R</v>
          </cell>
          <cell r="I371">
            <v>5.0199999999999996</v>
          </cell>
          <cell r="K371">
            <v>552.65</v>
          </cell>
          <cell r="M371">
            <v>0</v>
          </cell>
        </row>
        <row r="372">
          <cell r="B372" t="str">
            <v>RCY</v>
          </cell>
          <cell r="E372">
            <v>4</v>
          </cell>
          <cell r="G372" t="str">
            <v>I</v>
          </cell>
          <cell r="I372">
            <v>3.67</v>
          </cell>
          <cell r="K372">
            <v>0</v>
          </cell>
          <cell r="M372">
            <v>350.15</v>
          </cell>
        </row>
        <row r="373">
          <cell r="B373" t="str">
            <v>RCY</v>
          </cell>
          <cell r="E373">
            <v>9</v>
          </cell>
          <cell r="G373" t="str">
            <v>R</v>
          </cell>
          <cell r="I373">
            <v>14.45</v>
          </cell>
          <cell r="K373">
            <v>1590.8</v>
          </cell>
          <cell r="M373">
            <v>0</v>
          </cell>
        </row>
        <row r="374">
          <cell r="B374" t="str">
            <v>RCY</v>
          </cell>
          <cell r="E374">
            <v>2</v>
          </cell>
          <cell r="G374" t="str">
            <v>R</v>
          </cell>
          <cell r="I374">
            <v>28.1</v>
          </cell>
          <cell r="K374">
            <v>3093.53</v>
          </cell>
          <cell r="M374">
            <v>0</v>
          </cell>
        </row>
        <row r="375">
          <cell r="B375" t="str">
            <v>RCY</v>
          </cell>
          <cell r="E375">
            <v>2</v>
          </cell>
          <cell r="G375" t="str">
            <v>I</v>
          </cell>
          <cell r="I375">
            <v>1.98</v>
          </cell>
          <cell r="K375">
            <v>0</v>
          </cell>
          <cell r="M375">
            <v>0</v>
          </cell>
        </row>
        <row r="376">
          <cell r="B376" t="str">
            <v>MSW</v>
          </cell>
          <cell r="E376">
            <v>6</v>
          </cell>
          <cell r="G376" t="str">
            <v>C</v>
          </cell>
          <cell r="I376">
            <v>11.01</v>
          </cell>
          <cell r="K376">
            <v>1695.76</v>
          </cell>
          <cell r="M376">
            <v>0</v>
          </cell>
        </row>
        <row r="377">
          <cell r="B377" t="str">
            <v>RCY</v>
          </cell>
          <cell r="E377">
            <v>2</v>
          </cell>
          <cell r="G377" t="str">
            <v>I</v>
          </cell>
          <cell r="I377">
            <v>3.14</v>
          </cell>
          <cell r="K377">
            <v>345.68</v>
          </cell>
          <cell r="M377">
            <v>0</v>
          </cell>
        </row>
        <row r="378">
          <cell r="B378" t="str">
            <v>MSW</v>
          </cell>
          <cell r="E378">
            <v>9</v>
          </cell>
          <cell r="G378" t="str">
            <v>C</v>
          </cell>
          <cell r="I378">
            <v>128.75</v>
          </cell>
          <cell r="K378">
            <v>19830.07</v>
          </cell>
          <cell r="M378">
            <v>0</v>
          </cell>
        </row>
        <row r="379">
          <cell r="B379" t="str">
            <v>RCY</v>
          </cell>
          <cell r="E379">
            <v>7</v>
          </cell>
          <cell r="G379" t="str">
            <v>I</v>
          </cell>
          <cell r="I379">
            <v>127.24</v>
          </cell>
          <cell r="K379">
            <v>11242.92</v>
          </cell>
          <cell r="M379">
            <v>14897.72</v>
          </cell>
        </row>
        <row r="380">
          <cell r="B380" t="str">
            <v>RCY</v>
          </cell>
          <cell r="E380">
            <v>8</v>
          </cell>
          <cell r="G380" t="str">
            <v>I</v>
          </cell>
          <cell r="I380">
            <v>27.92</v>
          </cell>
          <cell r="K380">
            <v>3015.36</v>
          </cell>
          <cell r="M380">
            <v>3396.72</v>
          </cell>
        </row>
        <row r="381">
          <cell r="B381" t="str">
            <v>RCY</v>
          </cell>
          <cell r="E381">
            <v>5</v>
          </cell>
          <cell r="G381" t="str">
            <v>I</v>
          </cell>
          <cell r="I381">
            <v>4</v>
          </cell>
          <cell r="K381">
            <v>140</v>
          </cell>
          <cell r="M381">
            <v>0</v>
          </cell>
        </row>
        <row r="382">
          <cell r="B382" t="str">
            <v>RCY</v>
          </cell>
          <cell r="E382">
            <v>7</v>
          </cell>
          <cell r="G382" t="str">
            <v>C</v>
          </cell>
          <cell r="I382">
            <v>39.880000000000003</v>
          </cell>
          <cell r="K382">
            <v>4390.3900000000003</v>
          </cell>
          <cell r="M382">
            <v>0</v>
          </cell>
        </row>
        <row r="383">
          <cell r="B383" t="str">
            <v>RCY</v>
          </cell>
          <cell r="E383">
            <v>12</v>
          </cell>
          <cell r="G383" t="str">
            <v>I</v>
          </cell>
          <cell r="I383">
            <v>4.3499999999999996</v>
          </cell>
          <cell r="K383">
            <v>804.75</v>
          </cell>
          <cell r="M383">
            <v>979.71</v>
          </cell>
        </row>
        <row r="384">
          <cell r="B384" t="str">
            <v>RCY</v>
          </cell>
          <cell r="E384">
            <v>4</v>
          </cell>
          <cell r="G384" t="str">
            <v>I</v>
          </cell>
          <cell r="I384">
            <v>189.77</v>
          </cell>
          <cell r="K384">
            <v>20579.16</v>
          </cell>
          <cell r="M384">
            <v>13086.94</v>
          </cell>
        </row>
        <row r="385">
          <cell r="B385" t="str">
            <v>RCY</v>
          </cell>
          <cell r="E385">
            <v>11</v>
          </cell>
          <cell r="G385" t="str">
            <v>I</v>
          </cell>
          <cell r="I385">
            <v>18.8</v>
          </cell>
          <cell r="K385">
            <v>2030.4</v>
          </cell>
          <cell r="M385">
            <v>2114.66</v>
          </cell>
        </row>
        <row r="386">
          <cell r="B386" t="str">
            <v>RCY</v>
          </cell>
          <cell r="E386">
            <v>6</v>
          </cell>
          <cell r="G386" t="str">
            <v>R</v>
          </cell>
          <cell r="I386">
            <v>39.51</v>
          </cell>
          <cell r="K386">
            <v>4349.66</v>
          </cell>
          <cell r="M386">
            <v>0</v>
          </cell>
        </row>
        <row r="387">
          <cell r="B387" t="str">
            <v>RCY</v>
          </cell>
          <cell r="E387">
            <v>6</v>
          </cell>
          <cell r="G387" t="str">
            <v>C</v>
          </cell>
          <cell r="I387">
            <v>5.36</v>
          </cell>
          <cell r="K387">
            <v>590.08000000000004</v>
          </cell>
          <cell r="M387">
            <v>0</v>
          </cell>
        </row>
        <row r="388">
          <cell r="B388" t="str">
            <v>YW</v>
          </cell>
          <cell r="E388">
            <v>8</v>
          </cell>
          <cell r="G388" t="str">
            <v>I</v>
          </cell>
          <cell r="I388">
            <v>6.35</v>
          </cell>
          <cell r="K388">
            <v>483.11</v>
          </cell>
          <cell r="M388">
            <v>696.7</v>
          </cell>
        </row>
        <row r="389">
          <cell r="B389" t="str">
            <v>RCY</v>
          </cell>
          <cell r="E389">
            <v>3</v>
          </cell>
          <cell r="G389" t="str">
            <v>I</v>
          </cell>
          <cell r="I389">
            <v>0.84</v>
          </cell>
          <cell r="K389">
            <v>92.48</v>
          </cell>
          <cell r="M389">
            <v>0</v>
          </cell>
        </row>
        <row r="390">
          <cell r="B390" t="str">
            <v>RCY</v>
          </cell>
          <cell r="E390">
            <v>5</v>
          </cell>
          <cell r="G390" t="str">
            <v>I</v>
          </cell>
          <cell r="I390">
            <v>6.73</v>
          </cell>
          <cell r="K390">
            <v>757.72</v>
          </cell>
          <cell r="M390">
            <v>680.04</v>
          </cell>
        </row>
        <row r="391">
          <cell r="B391" t="str">
            <v>RCY</v>
          </cell>
          <cell r="E391">
            <v>10</v>
          </cell>
          <cell r="G391" t="str">
            <v>I</v>
          </cell>
          <cell r="I391">
            <v>10.66</v>
          </cell>
          <cell r="K391">
            <v>1151.28</v>
          </cell>
          <cell r="M391">
            <v>784.94</v>
          </cell>
        </row>
        <row r="392">
          <cell r="B392" t="str">
            <v>RCY</v>
          </cell>
          <cell r="E392">
            <v>5</v>
          </cell>
          <cell r="G392" t="str">
            <v>C</v>
          </cell>
          <cell r="I392">
            <v>21.78</v>
          </cell>
          <cell r="K392">
            <v>2397.75</v>
          </cell>
          <cell r="M392">
            <v>0</v>
          </cell>
        </row>
        <row r="393">
          <cell r="B393" t="str">
            <v>MSW</v>
          </cell>
          <cell r="E393">
            <v>12</v>
          </cell>
          <cell r="G393" t="str">
            <v>C</v>
          </cell>
          <cell r="I393">
            <v>11.27</v>
          </cell>
          <cell r="K393">
            <v>1735.81</v>
          </cell>
          <cell r="M393">
            <v>0</v>
          </cell>
        </row>
        <row r="394">
          <cell r="B394" t="str">
            <v>RCY</v>
          </cell>
          <cell r="E394">
            <v>6</v>
          </cell>
          <cell r="G394" t="str">
            <v>I</v>
          </cell>
          <cell r="I394">
            <v>11.54</v>
          </cell>
          <cell r="K394">
            <v>1316.72</v>
          </cell>
          <cell r="M394">
            <v>1266.82</v>
          </cell>
        </row>
        <row r="395">
          <cell r="B395" t="str">
            <v>MSW</v>
          </cell>
          <cell r="E395">
            <v>10</v>
          </cell>
          <cell r="G395" t="str">
            <v>R</v>
          </cell>
          <cell r="I395">
            <v>5.83</v>
          </cell>
          <cell r="K395">
            <v>897.94</v>
          </cell>
          <cell r="M395">
            <v>0</v>
          </cell>
        </row>
        <row r="396">
          <cell r="B396" t="str">
            <v>MSW</v>
          </cell>
          <cell r="E396">
            <v>5</v>
          </cell>
          <cell r="G396" t="str">
            <v>R</v>
          </cell>
          <cell r="I396">
            <v>0.7</v>
          </cell>
          <cell r="K396">
            <v>107.81</v>
          </cell>
          <cell r="M396">
            <v>0</v>
          </cell>
        </row>
        <row r="397">
          <cell r="B397" t="str">
            <v>MSW</v>
          </cell>
          <cell r="E397">
            <v>4</v>
          </cell>
          <cell r="G397" t="str">
            <v>R</v>
          </cell>
          <cell r="I397">
            <v>33.28</v>
          </cell>
          <cell r="K397">
            <v>5125.78</v>
          </cell>
          <cell r="M397">
            <v>0</v>
          </cell>
        </row>
        <row r="398">
          <cell r="B398" t="str">
            <v>MSW</v>
          </cell>
          <cell r="E398">
            <v>11</v>
          </cell>
          <cell r="G398" t="str">
            <v>R</v>
          </cell>
          <cell r="I398">
            <v>47.65</v>
          </cell>
          <cell r="K398">
            <v>7339.03</v>
          </cell>
          <cell r="M398">
            <v>0</v>
          </cell>
        </row>
        <row r="399">
          <cell r="B399" t="str">
            <v>RCY</v>
          </cell>
          <cell r="E399">
            <v>7</v>
          </cell>
          <cell r="G399" t="str">
            <v>I</v>
          </cell>
          <cell r="I399">
            <v>2.67</v>
          </cell>
          <cell r="K399">
            <v>293.94</v>
          </cell>
          <cell r="M399">
            <v>0</v>
          </cell>
        </row>
        <row r="400">
          <cell r="B400" t="str">
            <v>RCY</v>
          </cell>
          <cell r="E400">
            <v>5</v>
          </cell>
          <cell r="G400" t="str">
            <v>I</v>
          </cell>
          <cell r="I400">
            <v>27.89</v>
          </cell>
          <cell r="K400">
            <v>2464.35</v>
          </cell>
          <cell r="M400">
            <v>3250.88</v>
          </cell>
        </row>
        <row r="401">
          <cell r="B401" t="str">
            <v>RCY</v>
          </cell>
          <cell r="E401">
            <v>3</v>
          </cell>
          <cell r="G401" t="str">
            <v>R</v>
          </cell>
          <cell r="I401">
            <v>1.81</v>
          </cell>
          <cell r="K401">
            <v>199.26</v>
          </cell>
          <cell r="M401">
            <v>0</v>
          </cell>
        </row>
        <row r="402">
          <cell r="B402" t="str">
            <v>RCY</v>
          </cell>
          <cell r="E402">
            <v>2</v>
          </cell>
          <cell r="G402" t="str">
            <v>I</v>
          </cell>
          <cell r="I402">
            <v>2.4500000000000002</v>
          </cell>
          <cell r="K402">
            <v>269.73</v>
          </cell>
          <cell r="M402">
            <v>0</v>
          </cell>
        </row>
        <row r="403">
          <cell r="B403" t="str">
            <v>YW</v>
          </cell>
          <cell r="E403">
            <v>3</v>
          </cell>
          <cell r="G403" t="str">
            <v>R</v>
          </cell>
          <cell r="I403">
            <v>92.09</v>
          </cell>
          <cell r="K403">
            <v>4856.83</v>
          </cell>
          <cell r="M403">
            <v>0</v>
          </cell>
        </row>
        <row r="404">
          <cell r="B404" t="str">
            <v>YW</v>
          </cell>
          <cell r="E404">
            <v>7</v>
          </cell>
          <cell r="G404" t="str">
            <v>I</v>
          </cell>
          <cell r="I404">
            <v>3.22</v>
          </cell>
          <cell r="K404">
            <v>244.98</v>
          </cell>
          <cell r="M404">
            <v>0</v>
          </cell>
        </row>
        <row r="405">
          <cell r="B405" t="str">
            <v>RCY</v>
          </cell>
          <cell r="E405">
            <v>5</v>
          </cell>
          <cell r="G405" t="str">
            <v>I</v>
          </cell>
          <cell r="I405">
            <v>14.2</v>
          </cell>
          <cell r="K405">
            <v>1563.28</v>
          </cell>
          <cell r="M405">
            <v>0</v>
          </cell>
        </row>
        <row r="406">
          <cell r="B406" t="str">
            <v>YW</v>
          </cell>
          <cell r="E406">
            <v>7</v>
          </cell>
          <cell r="G406" t="str">
            <v>R</v>
          </cell>
          <cell r="I406">
            <v>1233.96</v>
          </cell>
          <cell r="K406">
            <v>65079.03</v>
          </cell>
          <cell r="M406">
            <v>0</v>
          </cell>
        </row>
        <row r="407">
          <cell r="B407" t="str">
            <v>RCY</v>
          </cell>
          <cell r="E407">
            <v>9</v>
          </cell>
          <cell r="G407" t="str">
            <v>I</v>
          </cell>
          <cell r="I407">
            <v>1.84</v>
          </cell>
          <cell r="K407">
            <v>0</v>
          </cell>
          <cell r="M407">
            <v>0</v>
          </cell>
        </row>
        <row r="408">
          <cell r="B408" t="str">
            <v>RCY</v>
          </cell>
          <cell r="E408">
            <v>6</v>
          </cell>
          <cell r="G408" t="str">
            <v>R</v>
          </cell>
          <cell r="I408">
            <v>29.55</v>
          </cell>
          <cell r="K408">
            <v>3253.15</v>
          </cell>
          <cell r="M408">
            <v>0</v>
          </cell>
        </row>
        <row r="409">
          <cell r="B409" t="str">
            <v>MSW</v>
          </cell>
          <cell r="E409">
            <v>11</v>
          </cell>
          <cell r="G409" t="str">
            <v>C</v>
          </cell>
          <cell r="I409">
            <v>7.59</v>
          </cell>
          <cell r="K409">
            <v>1169.01</v>
          </cell>
          <cell r="M409">
            <v>0</v>
          </cell>
        </row>
        <row r="410">
          <cell r="B410" t="str">
            <v>MSW</v>
          </cell>
          <cell r="E410">
            <v>2</v>
          </cell>
          <cell r="G410" t="str">
            <v>C</v>
          </cell>
          <cell r="I410">
            <v>37.68</v>
          </cell>
          <cell r="K410">
            <v>5803.48</v>
          </cell>
          <cell r="M410">
            <v>0</v>
          </cell>
        </row>
        <row r="411">
          <cell r="B411" t="str">
            <v>MSW</v>
          </cell>
          <cell r="E411">
            <v>11</v>
          </cell>
          <cell r="G411" t="str">
            <v>R</v>
          </cell>
          <cell r="I411">
            <v>71.59</v>
          </cell>
          <cell r="K411">
            <v>11026.3</v>
          </cell>
          <cell r="M411">
            <v>0</v>
          </cell>
        </row>
        <row r="412">
          <cell r="B412" t="str">
            <v>MSW</v>
          </cell>
          <cell r="E412">
            <v>1</v>
          </cell>
          <cell r="G412" t="str">
            <v>I</v>
          </cell>
          <cell r="I412">
            <v>9.92</v>
          </cell>
          <cell r="K412">
            <v>1396.93</v>
          </cell>
          <cell r="M412">
            <v>1472.97</v>
          </cell>
        </row>
        <row r="413">
          <cell r="B413" t="str">
            <v>RCY</v>
          </cell>
          <cell r="E413">
            <v>6</v>
          </cell>
          <cell r="G413" t="str">
            <v>I</v>
          </cell>
          <cell r="I413">
            <v>3.28</v>
          </cell>
          <cell r="K413">
            <v>361.1</v>
          </cell>
          <cell r="M413">
            <v>0</v>
          </cell>
        </row>
        <row r="414">
          <cell r="B414" t="str">
            <v>YW</v>
          </cell>
          <cell r="E414">
            <v>10</v>
          </cell>
          <cell r="G414" t="str">
            <v>R</v>
          </cell>
          <cell r="I414">
            <v>8.39</v>
          </cell>
          <cell r="K414">
            <v>442.48</v>
          </cell>
          <cell r="M414">
            <v>0</v>
          </cell>
        </row>
        <row r="415">
          <cell r="B415" t="str">
            <v>RCY</v>
          </cell>
          <cell r="E415">
            <v>3</v>
          </cell>
          <cell r="G415" t="str">
            <v>I</v>
          </cell>
          <cell r="I415">
            <v>71.959999999999994</v>
          </cell>
          <cell r="K415">
            <v>6358.38</v>
          </cell>
          <cell r="M415">
            <v>8903.58</v>
          </cell>
        </row>
        <row r="416">
          <cell r="B416" t="str">
            <v>MSW</v>
          </cell>
          <cell r="E416">
            <v>4</v>
          </cell>
          <cell r="G416" t="str">
            <v>R</v>
          </cell>
          <cell r="I416">
            <v>5.22</v>
          </cell>
          <cell r="K416">
            <v>803.98</v>
          </cell>
          <cell r="M416">
            <v>0</v>
          </cell>
        </row>
        <row r="417">
          <cell r="B417" t="str">
            <v>YW</v>
          </cell>
          <cell r="E417">
            <v>10</v>
          </cell>
          <cell r="G417" t="str">
            <v>I</v>
          </cell>
          <cell r="I417">
            <v>15.2</v>
          </cell>
          <cell r="K417">
            <v>1156.42</v>
          </cell>
          <cell r="M417">
            <v>208.44</v>
          </cell>
        </row>
        <row r="418">
          <cell r="B418" t="str">
            <v>RCY</v>
          </cell>
          <cell r="E418">
            <v>4</v>
          </cell>
          <cell r="G418" t="str">
            <v>I</v>
          </cell>
          <cell r="I418">
            <v>13.26</v>
          </cell>
          <cell r="K418">
            <v>560.24</v>
          </cell>
          <cell r="M418">
            <v>787.78</v>
          </cell>
        </row>
        <row r="419">
          <cell r="B419" t="str">
            <v>RCY</v>
          </cell>
          <cell r="E419">
            <v>1</v>
          </cell>
          <cell r="G419" t="str">
            <v>I</v>
          </cell>
          <cell r="I419">
            <v>6.71</v>
          </cell>
          <cell r="K419">
            <v>1241.3499999999999</v>
          </cell>
          <cell r="M419">
            <v>1511.23</v>
          </cell>
        </row>
        <row r="420">
          <cell r="B420" t="str">
            <v>RCY</v>
          </cell>
          <cell r="E420">
            <v>8</v>
          </cell>
          <cell r="G420" t="str">
            <v>I</v>
          </cell>
          <cell r="I420">
            <v>3.95</v>
          </cell>
          <cell r="K420">
            <v>730.75</v>
          </cell>
          <cell r="M420">
            <v>889.62</v>
          </cell>
        </row>
        <row r="421">
          <cell r="B421" t="str">
            <v>RCY</v>
          </cell>
          <cell r="E421">
            <v>9</v>
          </cell>
          <cell r="G421" t="str">
            <v>I</v>
          </cell>
          <cell r="I421">
            <v>8.1999999999999993</v>
          </cell>
          <cell r="K421">
            <v>885.6</v>
          </cell>
          <cell r="M421">
            <v>1015.31</v>
          </cell>
        </row>
        <row r="422">
          <cell r="B422" t="str">
            <v>RCY</v>
          </cell>
          <cell r="E422">
            <v>11</v>
          </cell>
          <cell r="G422" t="str">
            <v>C</v>
          </cell>
          <cell r="I422">
            <v>29.74</v>
          </cell>
          <cell r="K422">
            <v>3274.09</v>
          </cell>
          <cell r="M422">
            <v>0</v>
          </cell>
        </row>
        <row r="423">
          <cell r="B423" t="str">
            <v>RCY</v>
          </cell>
          <cell r="E423">
            <v>12</v>
          </cell>
          <cell r="G423" t="str">
            <v>I</v>
          </cell>
          <cell r="I423">
            <v>68.31</v>
          </cell>
          <cell r="K423">
            <v>7377.48</v>
          </cell>
          <cell r="M423">
            <v>8539.4599999999991</v>
          </cell>
        </row>
        <row r="424">
          <cell r="B424" t="str">
            <v>RCY</v>
          </cell>
          <cell r="E424">
            <v>3</v>
          </cell>
          <cell r="G424" t="str">
            <v>C</v>
          </cell>
          <cell r="I424">
            <v>45.5</v>
          </cell>
          <cell r="K424">
            <v>5009.09</v>
          </cell>
          <cell r="M424">
            <v>0</v>
          </cell>
        </row>
        <row r="425">
          <cell r="B425" t="str">
            <v>MSW</v>
          </cell>
          <cell r="E425">
            <v>1</v>
          </cell>
          <cell r="G425" t="str">
            <v>R</v>
          </cell>
          <cell r="I425">
            <v>26.69</v>
          </cell>
          <cell r="K425">
            <v>4110.79</v>
          </cell>
          <cell r="M425">
            <v>0</v>
          </cell>
        </row>
        <row r="426">
          <cell r="B426" t="str">
            <v>RCY</v>
          </cell>
          <cell r="E426">
            <v>4</v>
          </cell>
          <cell r="G426" t="str">
            <v>I</v>
          </cell>
          <cell r="I426">
            <v>42.73</v>
          </cell>
          <cell r="K426">
            <v>4895.8999999999996</v>
          </cell>
          <cell r="M426">
            <v>4346.8100000000004</v>
          </cell>
        </row>
        <row r="427">
          <cell r="B427" t="str">
            <v>RCY</v>
          </cell>
          <cell r="E427">
            <v>8</v>
          </cell>
          <cell r="G427" t="str">
            <v>I</v>
          </cell>
          <cell r="I427">
            <v>28.52</v>
          </cell>
          <cell r="K427">
            <v>3080.16</v>
          </cell>
          <cell r="M427">
            <v>4101.03</v>
          </cell>
        </row>
        <row r="428">
          <cell r="B428" t="str">
            <v>RCY</v>
          </cell>
          <cell r="E428">
            <v>11</v>
          </cell>
          <cell r="G428" t="str">
            <v>I</v>
          </cell>
          <cell r="I428">
            <v>0.53</v>
          </cell>
          <cell r="K428">
            <v>58.35</v>
          </cell>
          <cell r="M428">
            <v>0</v>
          </cell>
        </row>
        <row r="429">
          <cell r="B429" t="str">
            <v>RCY</v>
          </cell>
          <cell r="E429">
            <v>7</v>
          </cell>
          <cell r="G429" t="str">
            <v>I</v>
          </cell>
          <cell r="I429">
            <v>90.62</v>
          </cell>
          <cell r="K429">
            <v>8007.16</v>
          </cell>
          <cell r="M429">
            <v>11913.07</v>
          </cell>
        </row>
        <row r="430">
          <cell r="B430" t="str">
            <v>RCY</v>
          </cell>
          <cell r="E430">
            <v>12</v>
          </cell>
          <cell r="G430" t="str">
            <v>I</v>
          </cell>
          <cell r="I430">
            <v>1.34</v>
          </cell>
          <cell r="K430">
            <v>147.53</v>
          </cell>
          <cell r="M430">
            <v>0</v>
          </cell>
        </row>
        <row r="431">
          <cell r="B431" t="str">
            <v>RCY</v>
          </cell>
          <cell r="E431">
            <v>1</v>
          </cell>
          <cell r="G431" t="str">
            <v>I</v>
          </cell>
          <cell r="I431">
            <v>1.62</v>
          </cell>
          <cell r="K431">
            <v>175.37</v>
          </cell>
          <cell r="M431">
            <v>163.94</v>
          </cell>
        </row>
        <row r="432">
          <cell r="B432" t="str">
            <v>RCY</v>
          </cell>
          <cell r="E432">
            <v>4</v>
          </cell>
          <cell r="G432" t="str">
            <v>I</v>
          </cell>
          <cell r="I432">
            <v>2.75</v>
          </cell>
          <cell r="K432">
            <v>0</v>
          </cell>
          <cell r="M432">
            <v>0</v>
          </cell>
        </row>
        <row r="433">
          <cell r="B433" t="str">
            <v>RCY</v>
          </cell>
          <cell r="E433">
            <v>4</v>
          </cell>
          <cell r="G433" t="str">
            <v>I</v>
          </cell>
          <cell r="I433">
            <v>1</v>
          </cell>
          <cell r="K433">
            <v>10</v>
          </cell>
          <cell r="M433">
            <v>0</v>
          </cell>
        </row>
        <row r="434">
          <cell r="B434" t="str">
            <v>MSW</v>
          </cell>
          <cell r="E434">
            <v>1</v>
          </cell>
          <cell r="G434" t="str">
            <v>I</v>
          </cell>
          <cell r="I434">
            <v>65.61</v>
          </cell>
          <cell r="K434">
            <v>9239.2000000000007</v>
          </cell>
          <cell r="M434">
            <v>10105.26</v>
          </cell>
        </row>
        <row r="435">
          <cell r="B435" t="str">
            <v>RCY</v>
          </cell>
          <cell r="E435">
            <v>1</v>
          </cell>
          <cell r="G435" t="str">
            <v>I</v>
          </cell>
          <cell r="I435">
            <v>5.56</v>
          </cell>
          <cell r="K435">
            <v>612.1</v>
          </cell>
          <cell r="M435">
            <v>0</v>
          </cell>
        </row>
        <row r="436">
          <cell r="B436" t="str">
            <v>RCY</v>
          </cell>
          <cell r="E436">
            <v>8</v>
          </cell>
          <cell r="G436" t="str">
            <v>I</v>
          </cell>
          <cell r="I436">
            <v>0.15</v>
          </cell>
          <cell r="K436">
            <v>16.510000000000002</v>
          </cell>
          <cell r="M436">
            <v>0</v>
          </cell>
        </row>
        <row r="437">
          <cell r="B437" t="str">
            <v>RCY</v>
          </cell>
          <cell r="E437">
            <v>3</v>
          </cell>
          <cell r="G437" t="str">
            <v>R</v>
          </cell>
          <cell r="I437">
            <v>0.49</v>
          </cell>
          <cell r="K437">
            <v>53.94</v>
          </cell>
          <cell r="M437">
            <v>0</v>
          </cell>
        </row>
        <row r="438">
          <cell r="B438" t="str">
            <v>YW</v>
          </cell>
          <cell r="E438">
            <v>10</v>
          </cell>
          <cell r="G438" t="str">
            <v>I</v>
          </cell>
          <cell r="I438">
            <v>15.98</v>
          </cell>
          <cell r="K438">
            <v>1215.76</v>
          </cell>
          <cell r="M438">
            <v>1326.34</v>
          </cell>
        </row>
        <row r="439">
          <cell r="B439" t="str">
            <v>YW</v>
          </cell>
          <cell r="E439">
            <v>3</v>
          </cell>
          <cell r="G439" t="str">
            <v>I</v>
          </cell>
          <cell r="I439">
            <v>10.119999999999999</v>
          </cell>
          <cell r="K439">
            <v>769.93</v>
          </cell>
          <cell r="M439">
            <v>871.23</v>
          </cell>
        </row>
        <row r="440">
          <cell r="B440" t="str">
            <v>RCY</v>
          </cell>
          <cell r="E440">
            <v>5</v>
          </cell>
          <cell r="G440" t="str">
            <v>I</v>
          </cell>
          <cell r="I440">
            <v>118.07</v>
          </cell>
          <cell r="K440">
            <v>12812.56</v>
          </cell>
          <cell r="M440">
            <v>10754.86</v>
          </cell>
        </row>
        <row r="441">
          <cell r="B441" t="str">
            <v>RCY</v>
          </cell>
          <cell r="E441">
            <v>4</v>
          </cell>
          <cell r="G441" t="str">
            <v>I</v>
          </cell>
          <cell r="I441">
            <v>3.76</v>
          </cell>
          <cell r="K441">
            <v>413.94</v>
          </cell>
          <cell r="M441">
            <v>0</v>
          </cell>
        </row>
        <row r="442">
          <cell r="B442" t="str">
            <v>MSW</v>
          </cell>
          <cell r="E442">
            <v>9</v>
          </cell>
          <cell r="G442" t="str">
            <v>C</v>
          </cell>
          <cell r="I442">
            <v>16.309999999999999</v>
          </cell>
          <cell r="K442">
            <v>2512.06</v>
          </cell>
          <cell r="M442">
            <v>0</v>
          </cell>
        </row>
        <row r="443">
          <cell r="B443" t="str">
            <v>MSW</v>
          </cell>
          <cell r="E443">
            <v>6</v>
          </cell>
          <cell r="G443" t="str">
            <v>C</v>
          </cell>
          <cell r="I443">
            <v>105.61</v>
          </cell>
          <cell r="K443">
            <v>16266.05</v>
          </cell>
          <cell r="M443">
            <v>0</v>
          </cell>
        </row>
        <row r="444">
          <cell r="B444" t="str">
            <v>RCY</v>
          </cell>
          <cell r="E444">
            <v>8</v>
          </cell>
          <cell r="G444" t="str">
            <v>I</v>
          </cell>
          <cell r="I444">
            <v>44.59</v>
          </cell>
          <cell r="K444">
            <v>3939.97</v>
          </cell>
          <cell r="M444">
            <v>5015.68</v>
          </cell>
        </row>
        <row r="445">
          <cell r="B445" t="str">
            <v>MSW</v>
          </cell>
          <cell r="E445">
            <v>4</v>
          </cell>
          <cell r="G445" t="str">
            <v>R</v>
          </cell>
          <cell r="I445">
            <v>3.29</v>
          </cell>
          <cell r="K445">
            <v>506.73</v>
          </cell>
          <cell r="M445">
            <v>0</v>
          </cell>
        </row>
        <row r="446">
          <cell r="B446" t="str">
            <v>YW</v>
          </cell>
          <cell r="E446">
            <v>1</v>
          </cell>
          <cell r="G446" t="str">
            <v>R</v>
          </cell>
          <cell r="I446">
            <v>60.23</v>
          </cell>
          <cell r="K446">
            <v>3176.54</v>
          </cell>
          <cell r="M446">
            <v>0</v>
          </cell>
        </row>
        <row r="447">
          <cell r="B447" t="str">
            <v>RCY</v>
          </cell>
          <cell r="E447">
            <v>8</v>
          </cell>
          <cell r="G447" t="str">
            <v>C</v>
          </cell>
          <cell r="I447">
            <v>42.86</v>
          </cell>
          <cell r="K447">
            <v>4718.43</v>
          </cell>
          <cell r="M447">
            <v>0</v>
          </cell>
        </row>
        <row r="448">
          <cell r="B448" t="str">
            <v>RCY</v>
          </cell>
          <cell r="E448">
            <v>11</v>
          </cell>
          <cell r="G448" t="str">
            <v>I</v>
          </cell>
          <cell r="I448">
            <v>71.52</v>
          </cell>
          <cell r="K448">
            <v>7724.16</v>
          </cell>
          <cell r="M448">
            <v>5067.62</v>
          </cell>
        </row>
        <row r="449">
          <cell r="B449" t="str">
            <v>RCY</v>
          </cell>
          <cell r="E449">
            <v>2</v>
          </cell>
          <cell r="G449" t="str">
            <v>I</v>
          </cell>
          <cell r="I449">
            <v>3.19</v>
          </cell>
          <cell r="K449">
            <v>484.04</v>
          </cell>
          <cell r="M449">
            <v>290.69</v>
          </cell>
        </row>
        <row r="450">
          <cell r="B450" t="str">
            <v>RCY</v>
          </cell>
          <cell r="E450">
            <v>3</v>
          </cell>
          <cell r="G450" t="str">
            <v>I</v>
          </cell>
          <cell r="I450">
            <v>7.95</v>
          </cell>
          <cell r="K450">
            <v>1470.75</v>
          </cell>
          <cell r="M450">
            <v>1790.5</v>
          </cell>
        </row>
        <row r="451">
          <cell r="B451" t="str">
            <v>MSW</v>
          </cell>
          <cell r="E451">
            <v>4</v>
          </cell>
          <cell r="G451" t="str">
            <v>C</v>
          </cell>
          <cell r="I451">
            <v>1236.47</v>
          </cell>
          <cell r="K451">
            <v>190441.09</v>
          </cell>
          <cell r="M451">
            <v>0</v>
          </cell>
        </row>
        <row r="452">
          <cell r="B452" t="str">
            <v>RCY</v>
          </cell>
          <cell r="E452">
            <v>9</v>
          </cell>
          <cell r="G452" t="str">
            <v>I</v>
          </cell>
          <cell r="I452">
            <v>1.24</v>
          </cell>
          <cell r="K452">
            <v>136.5</v>
          </cell>
          <cell r="M452">
            <v>0</v>
          </cell>
        </row>
        <row r="453">
          <cell r="B453" t="str">
            <v>YW</v>
          </cell>
          <cell r="E453">
            <v>12</v>
          </cell>
          <cell r="G453" t="str">
            <v>R</v>
          </cell>
          <cell r="I453">
            <v>766.3</v>
          </cell>
          <cell r="K453">
            <v>40414.720000000001</v>
          </cell>
          <cell r="M453">
            <v>0</v>
          </cell>
        </row>
        <row r="454">
          <cell r="B454" t="str">
            <v>YW</v>
          </cell>
          <cell r="E454">
            <v>12</v>
          </cell>
          <cell r="G454" t="str">
            <v>I</v>
          </cell>
          <cell r="I454">
            <v>5.34</v>
          </cell>
          <cell r="K454">
            <v>406.27</v>
          </cell>
          <cell r="M454">
            <v>476.33</v>
          </cell>
        </row>
        <row r="455">
          <cell r="B455" t="str">
            <v>MSW</v>
          </cell>
          <cell r="E455">
            <v>11</v>
          </cell>
          <cell r="G455" t="str">
            <v>C</v>
          </cell>
          <cell r="I455">
            <v>201.1</v>
          </cell>
          <cell r="K455">
            <v>30973.43</v>
          </cell>
          <cell r="M455">
            <v>0</v>
          </cell>
        </row>
        <row r="456">
          <cell r="B456" t="str">
            <v>YW</v>
          </cell>
          <cell r="E456">
            <v>8</v>
          </cell>
          <cell r="G456" t="str">
            <v>R</v>
          </cell>
          <cell r="I456">
            <v>105.23</v>
          </cell>
          <cell r="K456">
            <v>5549.84</v>
          </cell>
          <cell r="M456">
            <v>0</v>
          </cell>
        </row>
        <row r="457">
          <cell r="B457" t="str">
            <v>RCY</v>
          </cell>
          <cell r="E457">
            <v>8</v>
          </cell>
          <cell r="G457" t="str">
            <v>R</v>
          </cell>
          <cell r="I457">
            <v>1.87</v>
          </cell>
          <cell r="K457">
            <v>205.87</v>
          </cell>
          <cell r="M457">
            <v>0</v>
          </cell>
        </row>
        <row r="458">
          <cell r="B458" t="str">
            <v>RCY</v>
          </cell>
          <cell r="E458">
            <v>2</v>
          </cell>
          <cell r="G458" t="str">
            <v>I</v>
          </cell>
          <cell r="I458">
            <v>1.26</v>
          </cell>
          <cell r="K458">
            <v>0</v>
          </cell>
          <cell r="M458">
            <v>0</v>
          </cell>
        </row>
        <row r="459">
          <cell r="B459" t="str">
            <v>RCY</v>
          </cell>
          <cell r="E459">
            <v>11</v>
          </cell>
          <cell r="G459" t="str">
            <v>I</v>
          </cell>
          <cell r="I459">
            <v>4.8600000000000003</v>
          </cell>
          <cell r="K459">
            <v>0</v>
          </cell>
          <cell r="M459">
            <v>0</v>
          </cell>
        </row>
        <row r="460">
          <cell r="B460" t="str">
            <v>RCY</v>
          </cell>
          <cell r="E460">
            <v>12</v>
          </cell>
          <cell r="G460" t="str">
            <v>I</v>
          </cell>
          <cell r="I460">
            <v>92.26</v>
          </cell>
          <cell r="K460">
            <v>9964.08</v>
          </cell>
          <cell r="M460">
            <v>13281.84</v>
          </cell>
        </row>
        <row r="461">
          <cell r="B461" t="str">
            <v>RCY</v>
          </cell>
          <cell r="E461">
            <v>10</v>
          </cell>
          <cell r="G461" t="str">
            <v>C</v>
          </cell>
          <cell r="I461">
            <v>14.73</v>
          </cell>
          <cell r="K461">
            <v>1621.63</v>
          </cell>
          <cell r="M461">
            <v>0</v>
          </cell>
        </row>
        <row r="462">
          <cell r="B462" t="str">
            <v>RCY</v>
          </cell>
          <cell r="E462">
            <v>8</v>
          </cell>
          <cell r="G462" t="str">
            <v>I</v>
          </cell>
          <cell r="I462">
            <v>3</v>
          </cell>
          <cell r="K462">
            <v>105</v>
          </cell>
          <cell r="M462">
            <v>0</v>
          </cell>
        </row>
        <row r="463">
          <cell r="B463" t="str">
            <v>RCY</v>
          </cell>
          <cell r="E463">
            <v>9</v>
          </cell>
          <cell r="G463" t="str">
            <v>I</v>
          </cell>
          <cell r="I463">
            <v>20.43</v>
          </cell>
          <cell r="K463">
            <v>2228.36</v>
          </cell>
          <cell r="M463">
            <v>2322.83</v>
          </cell>
        </row>
        <row r="464">
          <cell r="B464" t="str">
            <v>MSW</v>
          </cell>
          <cell r="E464">
            <v>10</v>
          </cell>
          <cell r="G464" t="str">
            <v>R</v>
          </cell>
          <cell r="I464">
            <v>3.24</v>
          </cell>
          <cell r="K464">
            <v>499.02</v>
          </cell>
          <cell r="M464">
            <v>0</v>
          </cell>
        </row>
        <row r="465">
          <cell r="B465" t="str">
            <v>MSW</v>
          </cell>
          <cell r="E465">
            <v>11</v>
          </cell>
          <cell r="G465" t="str">
            <v>R</v>
          </cell>
          <cell r="I465">
            <v>42.76</v>
          </cell>
          <cell r="K465">
            <v>6585.9</v>
          </cell>
          <cell r="M465">
            <v>0</v>
          </cell>
        </row>
        <row r="466">
          <cell r="B466" t="str">
            <v>RCY</v>
          </cell>
          <cell r="E466">
            <v>3</v>
          </cell>
          <cell r="G466" t="str">
            <v>I</v>
          </cell>
          <cell r="I466">
            <v>81.260000000000005</v>
          </cell>
          <cell r="K466">
            <v>7180.14</v>
          </cell>
          <cell r="M466">
            <v>10753.89</v>
          </cell>
        </row>
        <row r="467">
          <cell r="B467" t="str">
            <v>RCY</v>
          </cell>
          <cell r="E467">
            <v>1</v>
          </cell>
          <cell r="G467" t="str">
            <v>R</v>
          </cell>
          <cell r="I467">
            <v>1.74</v>
          </cell>
          <cell r="K467">
            <v>153.75</v>
          </cell>
          <cell r="M467">
            <v>0</v>
          </cell>
        </row>
        <row r="468">
          <cell r="B468" t="str">
            <v>MSW</v>
          </cell>
          <cell r="E468">
            <v>4</v>
          </cell>
          <cell r="G468" t="str">
            <v>R</v>
          </cell>
          <cell r="I468">
            <v>42.84</v>
          </cell>
          <cell r="K468">
            <v>6598.21</v>
          </cell>
          <cell r="M468">
            <v>0</v>
          </cell>
        </row>
        <row r="469">
          <cell r="B469" t="str">
            <v>RCY</v>
          </cell>
          <cell r="E469">
            <v>8</v>
          </cell>
          <cell r="G469" t="str">
            <v>I</v>
          </cell>
          <cell r="I469">
            <v>11.52</v>
          </cell>
          <cell r="K469">
            <v>1268.24</v>
          </cell>
          <cell r="M469">
            <v>0</v>
          </cell>
        </row>
        <row r="470">
          <cell r="B470" t="str">
            <v>RCY</v>
          </cell>
          <cell r="E470">
            <v>1</v>
          </cell>
          <cell r="G470" t="str">
            <v>I</v>
          </cell>
          <cell r="I470">
            <v>0.43</v>
          </cell>
          <cell r="K470">
            <v>47.34</v>
          </cell>
          <cell r="M470">
            <v>18.72</v>
          </cell>
        </row>
        <row r="471">
          <cell r="B471" t="str">
            <v>MSW</v>
          </cell>
          <cell r="E471">
            <v>7</v>
          </cell>
          <cell r="G471" t="str">
            <v>R</v>
          </cell>
          <cell r="I471">
            <v>1.35</v>
          </cell>
          <cell r="K471">
            <v>207.93</v>
          </cell>
          <cell r="M471">
            <v>0</v>
          </cell>
        </row>
        <row r="472">
          <cell r="B472" t="str">
            <v>RCY</v>
          </cell>
          <cell r="E472">
            <v>9</v>
          </cell>
          <cell r="G472" t="str">
            <v>C</v>
          </cell>
          <cell r="I472">
            <v>4.83</v>
          </cell>
          <cell r="K472">
            <v>531.73</v>
          </cell>
          <cell r="M472">
            <v>0</v>
          </cell>
        </row>
        <row r="473">
          <cell r="B473" t="str">
            <v>RCY</v>
          </cell>
          <cell r="E473">
            <v>8</v>
          </cell>
          <cell r="G473" t="str">
            <v>I</v>
          </cell>
          <cell r="I473">
            <v>11.96</v>
          </cell>
          <cell r="K473">
            <v>1291.68</v>
          </cell>
          <cell r="M473">
            <v>1807.09</v>
          </cell>
        </row>
        <row r="474">
          <cell r="B474" t="str">
            <v>RCY</v>
          </cell>
          <cell r="E474">
            <v>9</v>
          </cell>
          <cell r="G474" t="str">
            <v>R</v>
          </cell>
          <cell r="I474">
            <v>45.14</v>
          </cell>
          <cell r="K474">
            <v>4969.47</v>
          </cell>
          <cell r="M474">
            <v>0</v>
          </cell>
        </row>
        <row r="475">
          <cell r="B475" t="str">
            <v>RCY</v>
          </cell>
          <cell r="E475">
            <v>5</v>
          </cell>
          <cell r="G475" t="str">
            <v>I</v>
          </cell>
          <cell r="I475">
            <v>0.32</v>
          </cell>
          <cell r="K475">
            <v>35.229999999999997</v>
          </cell>
          <cell r="M475">
            <v>0</v>
          </cell>
        </row>
        <row r="476">
          <cell r="B476" t="str">
            <v>YW</v>
          </cell>
          <cell r="E476">
            <v>7</v>
          </cell>
          <cell r="G476" t="str">
            <v>I</v>
          </cell>
          <cell r="I476">
            <v>5.59</v>
          </cell>
          <cell r="K476">
            <v>425.28</v>
          </cell>
          <cell r="M476">
            <v>498.63</v>
          </cell>
        </row>
        <row r="477">
          <cell r="B477" t="str">
            <v>RCY</v>
          </cell>
          <cell r="E477">
            <v>3</v>
          </cell>
          <cell r="G477" t="str">
            <v>I</v>
          </cell>
          <cell r="I477">
            <v>2.65</v>
          </cell>
          <cell r="K477">
            <v>254.4</v>
          </cell>
          <cell r="M477">
            <v>270.3</v>
          </cell>
        </row>
        <row r="478">
          <cell r="B478" t="str">
            <v>RCY</v>
          </cell>
          <cell r="E478">
            <v>9</v>
          </cell>
          <cell r="G478" t="str">
            <v>I</v>
          </cell>
          <cell r="I478">
            <v>4.24</v>
          </cell>
          <cell r="K478">
            <v>466.78</v>
          </cell>
          <cell r="M478">
            <v>0</v>
          </cell>
        </row>
        <row r="479">
          <cell r="B479" t="str">
            <v>MSW</v>
          </cell>
          <cell r="E479">
            <v>4</v>
          </cell>
          <cell r="G479" t="str">
            <v>R</v>
          </cell>
          <cell r="I479">
            <v>69.7</v>
          </cell>
          <cell r="K479">
            <v>10735.21</v>
          </cell>
          <cell r="M479">
            <v>0</v>
          </cell>
        </row>
        <row r="480">
          <cell r="B480" t="str">
            <v>RCY</v>
          </cell>
          <cell r="E480">
            <v>5</v>
          </cell>
          <cell r="G480" t="str">
            <v>I</v>
          </cell>
          <cell r="I480">
            <v>204.63</v>
          </cell>
          <cell r="K480">
            <v>18081.080000000002</v>
          </cell>
          <cell r="M480">
            <v>21335.03</v>
          </cell>
        </row>
        <row r="481">
          <cell r="B481" t="str">
            <v>YW</v>
          </cell>
          <cell r="E481">
            <v>5</v>
          </cell>
          <cell r="G481" t="str">
            <v>I</v>
          </cell>
          <cell r="I481">
            <v>11.76</v>
          </cell>
          <cell r="K481">
            <v>894.7</v>
          </cell>
          <cell r="M481">
            <v>478.58</v>
          </cell>
        </row>
        <row r="482">
          <cell r="B482" t="str">
            <v>MSW</v>
          </cell>
          <cell r="E482">
            <v>2</v>
          </cell>
          <cell r="G482" t="str">
            <v>C</v>
          </cell>
          <cell r="I482">
            <v>94.83</v>
          </cell>
          <cell r="K482">
            <v>14605.7</v>
          </cell>
          <cell r="M482">
            <v>0</v>
          </cell>
        </row>
        <row r="483">
          <cell r="B483" t="str">
            <v>MSW</v>
          </cell>
          <cell r="E483">
            <v>1</v>
          </cell>
          <cell r="G483" t="str">
            <v>I</v>
          </cell>
          <cell r="I483">
            <v>33.43</v>
          </cell>
          <cell r="K483">
            <v>4707.6099999999997</v>
          </cell>
          <cell r="M483">
            <v>5103.88</v>
          </cell>
        </row>
        <row r="484">
          <cell r="B484" t="str">
            <v>YW</v>
          </cell>
          <cell r="E484">
            <v>5</v>
          </cell>
          <cell r="G484" t="str">
            <v>R</v>
          </cell>
          <cell r="I484">
            <v>36.42</v>
          </cell>
          <cell r="K484">
            <v>1920.78</v>
          </cell>
          <cell r="M484">
            <v>0</v>
          </cell>
        </row>
        <row r="485">
          <cell r="B485" t="str">
            <v>RCY</v>
          </cell>
          <cell r="E485">
            <v>11</v>
          </cell>
          <cell r="G485" t="str">
            <v>I</v>
          </cell>
          <cell r="I485">
            <v>17.14</v>
          </cell>
          <cell r="K485">
            <v>724.18</v>
          </cell>
          <cell r="M485">
            <v>1048.81</v>
          </cell>
        </row>
        <row r="486">
          <cell r="B486" t="str">
            <v>RCY</v>
          </cell>
          <cell r="E486">
            <v>6</v>
          </cell>
          <cell r="G486" t="str">
            <v>I</v>
          </cell>
          <cell r="I486">
            <v>11.87</v>
          </cell>
          <cell r="K486">
            <v>1281.96</v>
          </cell>
          <cell r="M486">
            <v>1342.81</v>
          </cell>
        </row>
        <row r="487">
          <cell r="B487" t="str">
            <v>RCY</v>
          </cell>
          <cell r="E487">
            <v>7</v>
          </cell>
          <cell r="G487" t="str">
            <v>I</v>
          </cell>
          <cell r="I487">
            <v>3.37</v>
          </cell>
          <cell r="K487">
            <v>623.45000000000005</v>
          </cell>
          <cell r="M487">
            <v>758.99</v>
          </cell>
        </row>
        <row r="488">
          <cell r="B488" t="str">
            <v>RCY</v>
          </cell>
          <cell r="E488">
            <v>4</v>
          </cell>
          <cell r="G488" t="str">
            <v>C</v>
          </cell>
          <cell r="I488">
            <v>45.68</v>
          </cell>
          <cell r="K488">
            <v>5028.91</v>
          </cell>
          <cell r="M488">
            <v>0</v>
          </cell>
        </row>
        <row r="489">
          <cell r="B489" t="str">
            <v>RCY</v>
          </cell>
          <cell r="E489">
            <v>10</v>
          </cell>
          <cell r="G489" t="str">
            <v>I</v>
          </cell>
          <cell r="I489">
            <v>268.14</v>
          </cell>
          <cell r="K489">
            <v>28959.119999999999</v>
          </cell>
          <cell r="M489">
            <v>26884.39</v>
          </cell>
        </row>
        <row r="490">
          <cell r="B490" t="str">
            <v>RCY</v>
          </cell>
          <cell r="E490">
            <v>12</v>
          </cell>
          <cell r="G490" t="str">
            <v>C</v>
          </cell>
          <cell r="I490">
            <v>38.25</v>
          </cell>
          <cell r="K490">
            <v>4210.95</v>
          </cell>
          <cell r="M490">
            <v>0</v>
          </cell>
        </row>
        <row r="491">
          <cell r="B491" t="str">
            <v>RCY</v>
          </cell>
          <cell r="E491">
            <v>10</v>
          </cell>
          <cell r="G491" t="str">
            <v>I</v>
          </cell>
          <cell r="I491">
            <v>11.25</v>
          </cell>
          <cell r="K491">
            <v>1238.5</v>
          </cell>
          <cell r="M491">
            <v>0</v>
          </cell>
        </row>
        <row r="492">
          <cell r="B492" t="str">
            <v>YW</v>
          </cell>
          <cell r="E492">
            <v>8</v>
          </cell>
          <cell r="G492" t="str">
            <v>R</v>
          </cell>
          <cell r="I492">
            <v>941.91</v>
          </cell>
          <cell r="K492">
            <v>49676.38</v>
          </cell>
          <cell r="M492">
            <v>0</v>
          </cell>
        </row>
        <row r="493">
          <cell r="B493" t="str">
            <v>YW</v>
          </cell>
          <cell r="E493">
            <v>12</v>
          </cell>
          <cell r="G493" t="str">
            <v>R</v>
          </cell>
          <cell r="I493">
            <v>92.88</v>
          </cell>
          <cell r="K493">
            <v>4898.5</v>
          </cell>
          <cell r="M493">
            <v>0</v>
          </cell>
        </row>
        <row r="494">
          <cell r="B494" t="str">
            <v>YW</v>
          </cell>
          <cell r="E494">
            <v>1</v>
          </cell>
          <cell r="G494" t="str">
            <v>I</v>
          </cell>
          <cell r="I494">
            <v>10.050000000000001</v>
          </cell>
          <cell r="K494">
            <v>764.6</v>
          </cell>
          <cell r="M494">
            <v>0</v>
          </cell>
        </row>
        <row r="495">
          <cell r="B495" t="str">
            <v>RCY</v>
          </cell>
          <cell r="E495">
            <v>6</v>
          </cell>
          <cell r="G495" t="str">
            <v>I</v>
          </cell>
          <cell r="I495">
            <v>3.38</v>
          </cell>
          <cell r="K495">
            <v>0</v>
          </cell>
          <cell r="M495">
            <v>0</v>
          </cell>
        </row>
        <row r="496">
          <cell r="B496" t="str">
            <v>RCY</v>
          </cell>
          <cell r="E496">
            <v>9</v>
          </cell>
          <cell r="G496" t="str">
            <v>R</v>
          </cell>
          <cell r="I496">
            <v>39.89</v>
          </cell>
          <cell r="K496">
            <v>4391.4799999999996</v>
          </cell>
          <cell r="M496">
            <v>0</v>
          </cell>
        </row>
        <row r="497">
          <cell r="B497" t="str">
            <v>YW</v>
          </cell>
          <cell r="E497">
            <v>12</v>
          </cell>
          <cell r="G497" t="str">
            <v>C</v>
          </cell>
          <cell r="I497">
            <v>1.21</v>
          </cell>
          <cell r="K497">
            <v>92.06</v>
          </cell>
          <cell r="M497">
            <v>0</v>
          </cell>
        </row>
        <row r="498">
          <cell r="B498" t="str">
            <v>RCY</v>
          </cell>
          <cell r="E498">
            <v>6</v>
          </cell>
          <cell r="G498" t="str">
            <v>C</v>
          </cell>
          <cell r="I498">
            <v>8.6</v>
          </cell>
          <cell r="K498">
            <v>946.77</v>
          </cell>
          <cell r="M498">
            <v>0</v>
          </cell>
        </row>
        <row r="499">
          <cell r="B499" t="str">
            <v>RCY</v>
          </cell>
          <cell r="E499">
            <v>9</v>
          </cell>
          <cell r="G499" t="str">
            <v>I</v>
          </cell>
          <cell r="I499">
            <v>37.299999999999997</v>
          </cell>
          <cell r="K499">
            <v>4028.4</v>
          </cell>
          <cell r="M499">
            <v>4197.0600000000004</v>
          </cell>
        </row>
        <row r="500">
          <cell r="B500" t="str">
            <v>MSW</v>
          </cell>
          <cell r="E500">
            <v>6</v>
          </cell>
          <cell r="G500" t="str">
            <v>R</v>
          </cell>
          <cell r="I500">
            <v>0.82</v>
          </cell>
          <cell r="K500">
            <v>126.3</v>
          </cell>
          <cell r="M500">
            <v>0</v>
          </cell>
        </row>
        <row r="501">
          <cell r="B501" t="str">
            <v>RCY</v>
          </cell>
          <cell r="E501">
            <v>12</v>
          </cell>
          <cell r="G501" t="str">
            <v>I</v>
          </cell>
          <cell r="I501">
            <v>68.819999999999993</v>
          </cell>
          <cell r="K501">
            <v>7432.56</v>
          </cell>
          <cell r="M501">
            <v>7568.54</v>
          </cell>
        </row>
        <row r="502">
          <cell r="B502" t="str">
            <v>RCY</v>
          </cell>
          <cell r="E502">
            <v>3</v>
          </cell>
          <cell r="G502" t="str">
            <v>I</v>
          </cell>
          <cell r="I502">
            <v>11.62</v>
          </cell>
          <cell r="K502">
            <v>0</v>
          </cell>
          <cell r="M502">
            <v>0</v>
          </cell>
        </row>
        <row r="503">
          <cell r="B503" t="str">
            <v>MSW</v>
          </cell>
          <cell r="E503">
            <v>8</v>
          </cell>
          <cell r="G503" t="str">
            <v>R</v>
          </cell>
          <cell r="I503">
            <v>87.17</v>
          </cell>
          <cell r="K503">
            <v>13425.92</v>
          </cell>
          <cell r="M503">
            <v>0</v>
          </cell>
        </row>
        <row r="504">
          <cell r="B504" t="str">
            <v>RCY</v>
          </cell>
          <cell r="E504">
            <v>4</v>
          </cell>
          <cell r="G504" t="str">
            <v>I</v>
          </cell>
          <cell r="I504">
            <v>8.6</v>
          </cell>
          <cell r="K504">
            <v>946.77</v>
          </cell>
          <cell r="M504">
            <v>0</v>
          </cell>
        </row>
        <row r="505">
          <cell r="B505" t="str">
            <v>RCY</v>
          </cell>
          <cell r="E505">
            <v>6</v>
          </cell>
          <cell r="G505" t="str">
            <v>I</v>
          </cell>
          <cell r="I505">
            <v>23.26</v>
          </cell>
          <cell r="K505">
            <v>2055.25</v>
          </cell>
          <cell r="M505">
            <v>2967.9</v>
          </cell>
        </row>
        <row r="506">
          <cell r="B506" t="str">
            <v>MSW</v>
          </cell>
          <cell r="E506">
            <v>7</v>
          </cell>
          <cell r="G506" t="str">
            <v>R</v>
          </cell>
          <cell r="I506">
            <v>5.0199999999999996</v>
          </cell>
          <cell r="K506">
            <v>773.18</v>
          </cell>
          <cell r="M506">
            <v>0</v>
          </cell>
        </row>
        <row r="507">
          <cell r="B507" t="str">
            <v>RCY</v>
          </cell>
          <cell r="E507">
            <v>3</v>
          </cell>
          <cell r="G507" t="str">
            <v>I</v>
          </cell>
          <cell r="I507">
            <v>4.09</v>
          </cell>
          <cell r="K507">
            <v>450.26</v>
          </cell>
          <cell r="M507">
            <v>0</v>
          </cell>
        </row>
        <row r="508">
          <cell r="B508" t="str">
            <v>RCY</v>
          </cell>
          <cell r="E508">
            <v>8</v>
          </cell>
          <cell r="G508" t="str">
            <v>I</v>
          </cell>
          <cell r="I508">
            <v>72.53</v>
          </cell>
          <cell r="K508">
            <v>7838.2</v>
          </cell>
          <cell r="M508">
            <v>8151.19</v>
          </cell>
        </row>
        <row r="509">
          <cell r="B509" t="str">
            <v>YW</v>
          </cell>
          <cell r="E509">
            <v>1</v>
          </cell>
          <cell r="G509" t="str">
            <v>R</v>
          </cell>
          <cell r="I509">
            <v>8.17</v>
          </cell>
          <cell r="K509">
            <v>430.89</v>
          </cell>
          <cell r="M509">
            <v>0</v>
          </cell>
        </row>
        <row r="510">
          <cell r="B510" t="str">
            <v>RCY</v>
          </cell>
          <cell r="E510">
            <v>12</v>
          </cell>
          <cell r="G510" t="str">
            <v>I</v>
          </cell>
          <cell r="I510">
            <v>22.81</v>
          </cell>
          <cell r="K510">
            <v>0</v>
          </cell>
          <cell r="M510">
            <v>349.1</v>
          </cell>
        </row>
        <row r="511">
          <cell r="B511" t="str">
            <v>RCY</v>
          </cell>
          <cell r="E511">
            <v>5</v>
          </cell>
          <cell r="G511" t="str">
            <v>I</v>
          </cell>
          <cell r="I511">
            <v>0.27</v>
          </cell>
          <cell r="K511">
            <v>0</v>
          </cell>
          <cell r="M511">
            <v>0</v>
          </cell>
        </row>
        <row r="512">
          <cell r="B512" t="str">
            <v>RCY</v>
          </cell>
          <cell r="E512">
            <v>5</v>
          </cell>
          <cell r="G512" t="str">
            <v>R</v>
          </cell>
          <cell r="I512">
            <v>35.49</v>
          </cell>
          <cell r="K512">
            <v>3907.07</v>
          </cell>
          <cell r="M512">
            <v>0</v>
          </cell>
        </row>
        <row r="513">
          <cell r="B513" t="str">
            <v>YW</v>
          </cell>
          <cell r="E513">
            <v>11</v>
          </cell>
          <cell r="G513" t="str">
            <v>I</v>
          </cell>
          <cell r="I513">
            <v>5.0599999999999996</v>
          </cell>
          <cell r="K513">
            <v>384.96</v>
          </cell>
          <cell r="M513">
            <v>451.35</v>
          </cell>
        </row>
        <row r="514">
          <cell r="B514" t="str">
            <v>RCY</v>
          </cell>
          <cell r="E514">
            <v>2</v>
          </cell>
          <cell r="G514" t="str">
            <v>I</v>
          </cell>
          <cell r="I514">
            <v>199.02</v>
          </cell>
          <cell r="K514">
            <v>17585.39</v>
          </cell>
          <cell r="M514">
            <v>18069.54</v>
          </cell>
        </row>
        <row r="515">
          <cell r="B515" t="str">
            <v>RCY</v>
          </cell>
          <cell r="E515">
            <v>11</v>
          </cell>
          <cell r="G515" t="str">
            <v>R</v>
          </cell>
          <cell r="I515">
            <v>2</v>
          </cell>
          <cell r="K515">
            <v>220.18</v>
          </cell>
          <cell r="M515">
            <v>0</v>
          </cell>
        </row>
        <row r="516">
          <cell r="B516" t="str">
            <v>RCY</v>
          </cell>
          <cell r="E516">
            <v>6</v>
          </cell>
          <cell r="G516" t="str">
            <v>I</v>
          </cell>
          <cell r="I516">
            <v>1.19</v>
          </cell>
          <cell r="K516">
            <v>134.82</v>
          </cell>
          <cell r="M516">
            <v>147.04</v>
          </cell>
        </row>
        <row r="517">
          <cell r="B517" t="str">
            <v>RCY</v>
          </cell>
          <cell r="E517">
            <v>9</v>
          </cell>
          <cell r="G517" t="str">
            <v>I</v>
          </cell>
          <cell r="I517">
            <v>20</v>
          </cell>
          <cell r="K517">
            <v>325.5</v>
          </cell>
          <cell r="M517">
            <v>280</v>
          </cell>
        </row>
        <row r="518">
          <cell r="B518" t="str">
            <v>YW</v>
          </cell>
          <cell r="E518">
            <v>9</v>
          </cell>
          <cell r="G518" t="str">
            <v>R</v>
          </cell>
          <cell r="I518">
            <v>17.66</v>
          </cell>
          <cell r="K518">
            <v>931.39</v>
          </cell>
          <cell r="M518">
            <v>0</v>
          </cell>
        </row>
        <row r="519">
          <cell r="B519" t="str">
            <v>YW</v>
          </cell>
          <cell r="E519">
            <v>9</v>
          </cell>
          <cell r="G519" t="str">
            <v>I</v>
          </cell>
          <cell r="I519">
            <v>5.73</v>
          </cell>
          <cell r="K519">
            <v>435.95</v>
          </cell>
          <cell r="M519">
            <v>238.22</v>
          </cell>
        </row>
        <row r="520">
          <cell r="B520" t="str">
            <v>MSW</v>
          </cell>
          <cell r="E520">
            <v>8</v>
          </cell>
          <cell r="G520" t="str">
            <v>R</v>
          </cell>
          <cell r="I520">
            <v>64.069999999999993</v>
          </cell>
          <cell r="K520">
            <v>9868.08</v>
          </cell>
          <cell r="M520">
            <v>0</v>
          </cell>
        </row>
        <row r="521">
          <cell r="B521" t="str">
            <v>MSW</v>
          </cell>
          <cell r="E521">
            <v>1</v>
          </cell>
          <cell r="G521" t="str">
            <v>C</v>
          </cell>
          <cell r="I521">
            <v>28.22</v>
          </cell>
          <cell r="K521">
            <v>4346.45</v>
          </cell>
          <cell r="M521">
            <v>0</v>
          </cell>
        </row>
        <row r="522">
          <cell r="B522" t="str">
            <v>RCY</v>
          </cell>
          <cell r="E522">
            <v>5</v>
          </cell>
          <cell r="G522" t="str">
            <v>I</v>
          </cell>
          <cell r="I522">
            <v>2.91</v>
          </cell>
          <cell r="K522">
            <v>320.36</v>
          </cell>
          <cell r="M522">
            <v>0</v>
          </cell>
        </row>
        <row r="523">
          <cell r="B523" t="str">
            <v>RCY</v>
          </cell>
          <cell r="E523">
            <v>7</v>
          </cell>
          <cell r="G523" t="str">
            <v>I</v>
          </cell>
          <cell r="I523">
            <v>9.5</v>
          </cell>
          <cell r="K523">
            <v>401.38</v>
          </cell>
          <cell r="M523">
            <v>581.30999999999995</v>
          </cell>
        </row>
        <row r="524">
          <cell r="B524" t="str">
            <v>RCY</v>
          </cell>
          <cell r="E524">
            <v>5</v>
          </cell>
          <cell r="G524" t="str">
            <v>I</v>
          </cell>
          <cell r="I524">
            <v>10.42</v>
          </cell>
          <cell r="K524">
            <v>0</v>
          </cell>
          <cell r="M524">
            <v>0</v>
          </cell>
        </row>
        <row r="525">
          <cell r="B525" t="str">
            <v>RCY</v>
          </cell>
          <cell r="E525">
            <v>8</v>
          </cell>
          <cell r="G525" t="str">
            <v>C</v>
          </cell>
          <cell r="I525">
            <v>57.2</v>
          </cell>
          <cell r="K525">
            <v>6297.16</v>
          </cell>
          <cell r="M525">
            <v>0</v>
          </cell>
        </row>
        <row r="526">
          <cell r="B526" t="str">
            <v>RCY</v>
          </cell>
          <cell r="E526">
            <v>3</v>
          </cell>
          <cell r="G526" t="str">
            <v>I</v>
          </cell>
          <cell r="I526">
            <v>121.79</v>
          </cell>
          <cell r="K526">
            <v>13153.32</v>
          </cell>
          <cell r="M526">
            <v>12044.05</v>
          </cell>
        </row>
        <row r="527">
          <cell r="B527" t="str">
            <v>RCY</v>
          </cell>
          <cell r="E527">
            <v>10</v>
          </cell>
          <cell r="G527" t="str">
            <v>I</v>
          </cell>
          <cell r="I527">
            <v>8.64</v>
          </cell>
          <cell r="K527">
            <v>933.12</v>
          </cell>
          <cell r="M527">
            <v>1203.92</v>
          </cell>
        </row>
        <row r="528">
          <cell r="B528" t="str">
            <v>RCY</v>
          </cell>
          <cell r="E528">
            <v>4</v>
          </cell>
          <cell r="G528" t="str">
            <v>I</v>
          </cell>
          <cell r="I528">
            <v>9.5709999999999997</v>
          </cell>
          <cell r="K528">
            <v>335</v>
          </cell>
          <cell r="M528">
            <v>0</v>
          </cell>
        </row>
        <row r="529">
          <cell r="B529" t="str">
            <v>RCY</v>
          </cell>
          <cell r="E529">
            <v>7</v>
          </cell>
          <cell r="G529" t="str">
            <v>I</v>
          </cell>
          <cell r="I529">
            <v>0.72</v>
          </cell>
          <cell r="K529">
            <v>0</v>
          </cell>
          <cell r="M529">
            <v>0</v>
          </cell>
        </row>
        <row r="530">
          <cell r="B530" t="str">
            <v>RCY</v>
          </cell>
          <cell r="E530">
            <v>6</v>
          </cell>
          <cell r="G530" t="str">
            <v>R</v>
          </cell>
          <cell r="I530">
            <v>1.83</v>
          </cell>
          <cell r="K530">
            <v>201.46</v>
          </cell>
          <cell r="M530">
            <v>0</v>
          </cell>
        </row>
        <row r="531">
          <cell r="B531" t="str">
            <v>MSW</v>
          </cell>
          <cell r="E531">
            <v>1</v>
          </cell>
          <cell r="G531" t="str">
            <v>R</v>
          </cell>
          <cell r="I531">
            <v>7.95</v>
          </cell>
          <cell r="K531">
            <v>1224.46</v>
          </cell>
          <cell r="M531">
            <v>0</v>
          </cell>
        </row>
        <row r="532">
          <cell r="B532" t="str">
            <v>MSW</v>
          </cell>
          <cell r="E532">
            <v>3</v>
          </cell>
          <cell r="G532" t="str">
            <v>C</v>
          </cell>
          <cell r="I532">
            <v>389.75</v>
          </cell>
          <cell r="K532">
            <v>60029.29</v>
          </cell>
          <cell r="M532">
            <v>0</v>
          </cell>
        </row>
        <row r="533">
          <cell r="B533" t="str">
            <v>YW</v>
          </cell>
          <cell r="E533">
            <v>4</v>
          </cell>
          <cell r="G533" t="str">
            <v>I</v>
          </cell>
          <cell r="I533">
            <v>3.91</v>
          </cell>
          <cell r="K533">
            <v>297.47000000000003</v>
          </cell>
          <cell r="M533">
            <v>0</v>
          </cell>
        </row>
        <row r="534">
          <cell r="B534" t="str">
            <v>RCY</v>
          </cell>
          <cell r="E534">
            <v>6</v>
          </cell>
          <cell r="G534" t="str">
            <v>I</v>
          </cell>
          <cell r="I534">
            <v>6.95</v>
          </cell>
          <cell r="K534">
            <v>765.13</v>
          </cell>
          <cell r="M534">
            <v>0</v>
          </cell>
        </row>
        <row r="535">
          <cell r="B535" t="str">
            <v>YW</v>
          </cell>
          <cell r="E535">
            <v>4</v>
          </cell>
          <cell r="G535" t="str">
            <v>R</v>
          </cell>
          <cell r="I535">
            <v>1212.1199999999999</v>
          </cell>
          <cell r="K535">
            <v>63927.22</v>
          </cell>
          <cell r="M535">
            <v>0</v>
          </cell>
        </row>
        <row r="536">
          <cell r="B536" t="str">
            <v>RCY</v>
          </cell>
          <cell r="E536">
            <v>8</v>
          </cell>
          <cell r="G536" t="str">
            <v>I</v>
          </cell>
          <cell r="I536">
            <v>0.18</v>
          </cell>
          <cell r="K536">
            <v>19.82</v>
          </cell>
          <cell r="M536">
            <v>27.72</v>
          </cell>
        </row>
        <row r="537">
          <cell r="B537" t="str">
            <v>MSW</v>
          </cell>
          <cell r="E537">
            <v>12</v>
          </cell>
          <cell r="G537" t="str">
            <v>C</v>
          </cell>
          <cell r="I537">
            <v>1258.1600000000001</v>
          </cell>
          <cell r="K537">
            <v>193781.85</v>
          </cell>
          <cell r="M537">
            <v>0</v>
          </cell>
        </row>
        <row r="538">
          <cell r="B538" t="str">
            <v>RCY</v>
          </cell>
          <cell r="E538">
            <v>5</v>
          </cell>
          <cell r="G538" t="str">
            <v>R</v>
          </cell>
          <cell r="I538">
            <v>32.61</v>
          </cell>
          <cell r="K538">
            <v>3590.04</v>
          </cell>
          <cell r="M538">
            <v>0</v>
          </cell>
        </row>
        <row r="539">
          <cell r="B539" t="str">
            <v>RCY</v>
          </cell>
          <cell r="E539">
            <v>10</v>
          </cell>
          <cell r="G539" t="str">
            <v>I</v>
          </cell>
          <cell r="I539">
            <v>8.5299999999999994</v>
          </cell>
          <cell r="K539">
            <v>0</v>
          </cell>
          <cell r="M539">
            <v>0</v>
          </cell>
        </row>
        <row r="540">
          <cell r="B540" t="str">
            <v>RCY</v>
          </cell>
          <cell r="E540">
            <v>3</v>
          </cell>
          <cell r="G540" t="str">
            <v>I</v>
          </cell>
          <cell r="I540">
            <v>0.11</v>
          </cell>
          <cell r="K540">
            <v>0</v>
          </cell>
          <cell r="M540">
            <v>0</v>
          </cell>
        </row>
        <row r="541">
          <cell r="B541" t="str">
            <v>MSW</v>
          </cell>
          <cell r="E541">
            <v>8</v>
          </cell>
          <cell r="G541" t="str">
            <v>C</v>
          </cell>
          <cell r="I541">
            <v>2.16</v>
          </cell>
          <cell r="K541">
            <v>332.68</v>
          </cell>
          <cell r="M541">
            <v>0</v>
          </cell>
        </row>
        <row r="542">
          <cell r="B542" t="str">
            <v>MSW</v>
          </cell>
          <cell r="E542">
            <v>2</v>
          </cell>
          <cell r="G542" t="str">
            <v>R</v>
          </cell>
          <cell r="I542">
            <v>7.96</v>
          </cell>
          <cell r="K542">
            <v>1226</v>
          </cell>
          <cell r="M542">
            <v>0</v>
          </cell>
        </row>
        <row r="543">
          <cell r="B543" t="str">
            <v>RCY</v>
          </cell>
          <cell r="E543">
            <v>8</v>
          </cell>
          <cell r="G543" t="str">
            <v>I</v>
          </cell>
          <cell r="I543">
            <v>80.14</v>
          </cell>
          <cell r="K543">
            <v>8668.7199999999993</v>
          </cell>
          <cell r="M543">
            <v>8876.8799999999992</v>
          </cell>
        </row>
        <row r="544">
          <cell r="B544" t="str">
            <v>RCY</v>
          </cell>
          <cell r="E544">
            <v>2</v>
          </cell>
          <cell r="G544" t="str">
            <v>C</v>
          </cell>
          <cell r="I544">
            <v>10.16</v>
          </cell>
          <cell r="K544">
            <v>1118.51</v>
          </cell>
          <cell r="M544">
            <v>0</v>
          </cell>
        </row>
        <row r="545">
          <cell r="B545" t="str">
            <v>MSW</v>
          </cell>
          <cell r="E545">
            <v>12</v>
          </cell>
          <cell r="G545" t="str">
            <v>R</v>
          </cell>
          <cell r="I545">
            <v>23.61</v>
          </cell>
          <cell r="K545">
            <v>3636.4</v>
          </cell>
          <cell r="M545">
            <v>0</v>
          </cell>
        </row>
        <row r="546">
          <cell r="B546" t="str">
            <v>RCY</v>
          </cell>
          <cell r="E546">
            <v>2</v>
          </cell>
          <cell r="G546" t="str">
            <v>I</v>
          </cell>
          <cell r="I546">
            <v>16.64</v>
          </cell>
          <cell r="K546">
            <v>1470.31</v>
          </cell>
          <cell r="M546">
            <v>1094.28</v>
          </cell>
        </row>
        <row r="547">
          <cell r="B547" t="str">
            <v>MSW</v>
          </cell>
          <cell r="E547">
            <v>3</v>
          </cell>
          <cell r="G547" t="str">
            <v>C</v>
          </cell>
          <cell r="I547">
            <v>3.42</v>
          </cell>
          <cell r="K547">
            <v>526.75</v>
          </cell>
          <cell r="M547">
            <v>0</v>
          </cell>
        </row>
        <row r="548">
          <cell r="B548" t="str">
            <v>RCY</v>
          </cell>
          <cell r="E548">
            <v>7</v>
          </cell>
          <cell r="G548" t="str">
            <v>I</v>
          </cell>
          <cell r="I548">
            <v>2.29</v>
          </cell>
          <cell r="K548">
            <v>252.12</v>
          </cell>
          <cell r="M548">
            <v>0</v>
          </cell>
        </row>
        <row r="549">
          <cell r="B549" t="str">
            <v>MSW</v>
          </cell>
          <cell r="E549">
            <v>3</v>
          </cell>
          <cell r="G549" t="str">
            <v>R</v>
          </cell>
          <cell r="I549">
            <v>35.94</v>
          </cell>
          <cell r="K549">
            <v>5535.48</v>
          </cell>
          <cell r="M549">
            <v>0</v>
          </cell>
        </row>
        <row r="550">
          <cell r="B550" t="str">
            <v>RCY</v>
          </cell>
          <cell r="E550">
            <v>6</v>
          </cell>
          <cell r="G550" t="str">
            <v>I</v>
          </cell>
          <cell r="I550">
            <v>24.23</v>
          </cell>
          <cell r="K550">
            <v>2673.87</v>
          </cell>
          <cell r="M550">
            <v>2460.52</v>
          </cell>
        </row>
        <row r="551">
          <cell r="B551" t="str">
            <v>RCY</v>
          </cell>
          <cell r="E551">
            <v>5</v>
          </cell>
          <cell r="G551" t="str">
            <v>I</v>
          </cell>
          <cell r="I551">
            <v>2.4900000000000002</v>
          </cell>
          <cell r="K551">
            <v>105.2</v>
          </cell>
          <cell r="M551">
            <v>147.93</v>
          </cell>
        </row>
        <row r="552">
          <cell r="B552" t="str">
            <v>RCY</v>
          </cell>
          <cell r="E552">
            <v>8</v>
          </cell>
          <cell r="G552" t="str">
            <v>I</v>
          </cell>
          <cell r="I552">
            <v>2.21</v>
          </cell>
          <cell r="K552">
            <v>0</v>
          </cell>
          <cell r="M552">
            <v>225.42</v>
          </cell>
        </row>
        <row r="553">
          <cell r="B553" t="str">
            <v>RCY</v>
          </cell>
          <cell r="E553">
            <v>1</v>
          </cell>
          <cell r="G553" t="str">
            <v>I</v>
          </cell>
          <cell r="I553">
            <v>7.89</v>
          </cell>
          <cell r="K553">
            <v>0</v>
          </cell>
          <cell r="M553">
            <v>0</v>
          </cell>
        </row>
        <row r="554">
          <cell r="B554" t="str">
            <v>RCY</v>
          </cell>
          <cell r="E554">
            <v>9</v>
          </cell>
          <cell r="G554" t="str">
            <v>I</v>
          </cell>
          <cell r="I554">
            <v>175</v>
          </cell>
          <cell r="K554">
            <v>18900</v>
          </cell>
          <cell r="M554">
            <v>19898.689999999999</v>
          </cell>
        </row>
        <row r="555">
          <cell r="B555" t="str">
            <v>RCY</v>
          </cell>
          <cell r="E555">
            <v>12</v>
          </cell>
          <cell r="G555" t="str">
            <v>I</v>
          </cell>
          <cell r="I555">
            <v>18.79</v>
          </cell>
          <cell r="K555">
            <v>2029.32</v>
          </cell>
          <cell r="M555">
            <v>2568.46</v>
          </cell>
        </row>
        <row r="556">
          <cell r="B556" t="str">
            <v>RCY</v>
          </cell>
          <cell r="E556">
            <v>9</v>
          </cell>
          <cell r="G556" t="str">
            <v>C</v>
          </cell>
          <cell r="I556">
            <v>5.14</v>
          </cell>
          <cell r="K556">
            <v>565.86</v>
          </cell>
          <cell r="M556">
            <v>0</v>
          </cell>
        </row>
        <row r="557">
          <cell r="B557" t="str">
            <v>YW</v>
          </cell>
          <cell r="E557">
            <v>5</v>
          </cell>
          <cell r="G557" t="str">
            <v>R</v>
          </cell>
          <cell r="I557">
            <v>14.65</v>
          </cell>
          <cell r="K557">
            <v>772.64</v>
          </cell>
          <cell r="M557">
            <v>0</v>
          </cell>
        </row>
        <row r="558">
          <cell r="B558" t="str">
            <v>RCY</v>
          </cell>
          <cell r="E558">
            <v>4</v>
          </cell>
          <cell r="G558" t="str">
            <v>R</v>
          </cell>
          <cell r="I558">
            <v>3.49</v>
          </cell>
          <cell r="K558">
            <v>384.21</v>
          </cell>
          <cell r="M558">
            <v>0</v>
          </cell>
        </row>
        <row r="559">
          <cell r="B559" t="str">
            <v>RCY</v>
          </cell>
          <cell r="E559">
            <v>6</v>
          </cell>
          <cell r="G559" t="str">
            <v>I</v>
          </cell>
          <cell r="I559">
            <v>202.98</v>
          </cell>
          <cell r="K559">
            <v>17935.330000000002</v>
          </cell>
          <cell r="M559">
            <v>17620.77</v>
          </cell>
        </row>
        <row r="560">
          <cell r="B560" t="str">
            <v>RCY</v>
          </cell>
          <cell r="E560">
            <v>4</v>
          </cell>
          <cell r="G560" t="str">
            <v>I</v>
          </cell>
          <cell r="I560">
            <v>2.93</v>
          </cell>
          <cell r="K560">
            <v>322.57</v>
          </cell>
          <cell r="M560">
            <v>0</v>
          </cell>
        </row>
        <row r="561">
          <cell r="B561" t="str">
            <v>RCY</v>
          </cell>
          <cell r="E561">
            <v>4</v>
          </cell>
          <cell r="G561" t="str">
            <v>I</v>
          </cell>
          <cell r="I561">
            <v>68.19</v>
          </cell>
          <cell r="K561">
            <v>6025.29</v>
          </cell>
          <cell r="M561">
            <v>8560.7199999999993</v>
          </cell>
        </row>
        <row r="562">
          <cell r="B562" t="str">
            <v>MSW</v>
          </cell>
          <cell r="E562">
            <v>10</v>
          </cell>
          <cell r="G562" t="str">
            <v>C</v>
          </cell>
          <cell r="I562">
            <v>138.21</v>
          </cell>
          <cell r="K562">
            <v>21287.1</v>
          </cell>
          <cell r="M562">
            <v>0</v>
          </cell>
        </row>
        <row r="563">
          <cell r="B563" t="str">
            <v>MSW</v>
          </cell>
          <cell r="E563">
            <v>8</v>
          </cell>
          <cell r="G563" t="str">
            <v>R</v>
          </cell>
          <cell r="I563">
            <v>1.37</v>
          </cell>
          <cell r="K563">
            <v>211.01</v>
          </cell>
          <cell r="M563">
            <v>0</v>
          </cell>
        </row>
        <row r="564">
          <cell r="B564" t="str">
            <v>MSW</v>
          </cell>
          <cell r="E564">
            <v>5</v>
          </cell>
          <cell r="G564" t="str">
            <v>C</v>
          </cell>
          <cell r="I564">
            <v>17.95</v>
          </cell>
          <cell r="K564">
            <v>2764.66</v>
          </cell>
          <cell r="M564">
            <v>0</v>
          </cell>
        </row>
        <row r="565">
          <cell r="B565" t="str">
            <v>MSW</v>
          </cell>
          <cell r="E565">
            <v>12</v>
          </cell>
          <cell r="G565" t="str">
            <v>R</v>
          </cell>
          <cell r="I565">
            <v>82.14</v>
          </cell>
          <cell r="K565">
            <v>12651.2</v>
          </cell>
          <cell r="M565">
            <v>0</v>
          </cell>
        </row>
        <row r="566">
          <cell r="B566" t="str">
            <v>RCY</v>
          </cell>
          <cell r="E566">
            <v>1</v>
          </cell>
          <cell r="G566" t="str">
            <v>I</v>
          </cell>
          <cell r="I566">
            <v>0.55000000000000004</v>
          </cell>
          <cell r="K566">
            <v>60.55</v>
          </cell>
          <cell r="M566">
            <v>0</v>
          </cell>
        </row>
        <row r="567">
          <cell r="B567" t="str">
            <v>RCY</v>
          </cell>
          <cell r="E567">
            <v>6</v>
          </cell>
          <cell r="G567" t="str">
            <v>I</v>
          </cell>
          <cell r="I567">
            <v>24</v>
          </cell>
          <cell r="K567">
            <v>580</v>
          </cell>
          <cell r="M567">
            <v>0</v>
          </cell>
        </row>
        <row r="568">
          <cell r="B568" t="str">
            <v>RCY</v>
          </cell>
          <cell r="E568">
            <v>4</v>
          </cell>
          <cell r="G568" t="str">
            <v>C</v>
          </cell>
          <cell r="I568">
            <v>39.130000000000003</v>
          </cell>
          <cell r="K568">
            <v>4307.83</v>
          </cell>
          <cell r="M568">
            <v>0</v>
          </cell>
        </row>
        <row r="569">
          <cell r="B569" t="str">
            <v>MSW</v>
          </cell>
          <cell r="E569">
            <v>1</v>
          </cell>
          <cell r="G569" t="str">
            <v>R</v>
          </cell>
          <cell r="I569">
            <v>7.39</v>
          </cell>
          <cell r="K569">
            <v>1040.6600000000001</v>
          </cell>
          <cell r="M569">
            <v>0</v>
          </cell>
        </row>
        <row r="570">
          <cell r="B570" t="str">
            <v>RCY</v>
          </cell>
          <cell r="E570">
            <v>11</v>
          </cell>
          <cell r="G570" t="str">
            <v>I</v>
          </cell>
          <cell r="I570">
            <v>83.19</v>
          </cell>
          <cell r="K570">
            <v>8984.52</v>
          </cell>
          <cell r="M570">
            <v>10601.27</v>
          </cell>
        </row>
        <row r="571">
          <cell r="B571" t="str">
            <v>RCY</v>
          </cell>
          <cell r="E571">
            <v>12</v>
          </cell>
          <cell r="G571" t="str">
            <v>C</v>
          </cell>
          <cell r="I571">
            <v>32.549999999999997</v>
          </cell>
          <cell r="K571">
            <v>3583.43</v>
          </cell>
          <cell r="M571">
            <v>0</v>
          </cell>
        </row>
        <row r="572">
          <cell r="B572" t="str">
            <v>RCY</v>
          </cell>
          <cell r="E572">
            <v>7</v>
          </cell>
          <cell r="G572" t="str">
            <v>I</v>
          </cell>
          <cell r="I572">
            <v>53.28</v>
          </cell>
          <cell r="K572">
            <v>6037.84</v>
          </cell>
          <cell r="M572">
            <v>4387.25</v>
          </cell>
        </row>
        <row r="573">
          <cell r="B573" t="str">
            <v>YW</v>
          </cell>
          <cell r="E573">
            <v>9</v>
          </cell>
          <cell r="G573" t="str">
            <v>I</v>
          </cell>
          <cell r="I573">
            <v>2.74</v>
          </cell>
          <cell r="K573">
            <v>208.46</v>
          </cell>
          <cell r="M573">
            <v>0</v>
          </cell>
        </row>
        <row r="574">
          <cell r="B574" t="str">
            <v>MSW</v>
          </cell>
          <cell r="E574">
            <v>7</v>
          </cell>
          <cell r="G574" t="str">
            <v>C</v>
          </cell>
          <cell r="I574">
            <v>373.91</v>
          </cell>
          <cell r="K574">
            <v>57589.599999999999</v>
          </cell>
          <cell r="M574">
            <v>0</v>
          </cell>
        </row>
        <row r="575">
          <cell r="B575" t="str">
            <v>YW</v>
          </cell>
          <cell r="E575">
            <v>4</v>
          </cell>
          <cell r="G575" t="str">
            <v>R</v>
          </cell>
          <cell r="I575">
            <v>140.53</v>
          </cell>
          <cell r="K575">
            <v>7411.56</v>
          </cell>
          <cell r="M575">
            <v>0</v>
          </cell>
        </row>
        <row r="576">
          <cell r="B576" t="str">
            <v>RCY</v>
          </cell>
          <cell r="E576">
            <v>11</v>
          </cell>
          <cell r="G576" t="str">
            <v>I</v>
          </cell>
          <cell r="I576">
            <v>5.5</v>
          </cell>
          <cell r="K576">
            <v>605.5</v>
          </cell>
          <cell r="M576">
            <v>0</v>
          </cell>
        </row>
        <row r="577">
          <cell r="B577" t="str">
            <v>RCY</v>
          </cell>
          <cell r="E577">
            <v>2</v>
          </cell>
          <cell r="G577" t="str">
            <v>I</v>
          </cell>
          <cell r="I577">
            <v>8.39</v>
          </cell>
          <cell r="K577">
            <v>923.66</v>
          </cell>
          <cell r="M577">
            <v>0</v>
          </cell>
        </row>
        <row r="578">
          <cell r="B578" t="str">
            <v>RCY</v>
          </cell>
          <cell r="E578">
            <v>5</v>
          </cell>
          <cell r="G578" t="str">
            <v>I</v>
          </cell>
          <cell r="I578">
            <v>3.47</v>
          </cell>
          <cell r="K578">
            <v>382.02</v>
          </cell>
          <cell r="M578">
            <v>0</v>
          </cell>
        </row>
        <row r="579">
          <cell r="B579" t="str">
            <v>MSW</v>
          </cell>
          <cell r="E579">
            <v>8</v>
          </cell>
          <cell r="G579" t="str">
            <v>C</v>
          </cell>
          <cell r="I579">
            <v>1367.41</v>
          </cell>
          <cell r="K579">
            <v>210608.5</v>
          </cell>
          <cell r="M579">
            <v>0</v>
          </cell>
        </row>
        <row r="580">
          <cell r="B580" t="str">
            <v>MSW</v>
          </cell>
          <cell r="E580">
            <v>10</v>
          </cell>
          <cell r="G580" t="str">
            <v>R</v>
          </cell>
          <cell r="I580">
            <v>2.2400000000000002</v>
          </cell>
          <cell r="K580">
            <v>345</v>
          </cell>
          <cell r="M580">
            <v>0</v>
          </cell>
        </row>
        <row r="581">
          <cell r="B581" t="str">
            <v>RCY</v>
          </cell>
          <cell r="E581">
            <v>2</v>
          </cell>
          <cell r="G581" t="str">
            <v>R</v>
          </cell>
          <cell r="I581">
            <v>2.73</v>
          </cell>
          <cell r="K581">
            <v>300.55</v>
          </cell>
          <cell r="M581">
            <v>0</v>
          </cell>
        </row>
        <row r="582">
          <cell r="B582" t="str">
            <v>RCY</v>
          </cell>
          <cell r="E582">
            <v>1</v>
          </cell>
          <cell r="G582" t="str">
            <v>R</v>
          </cell>
          <cell r="I582">
            <v>28.15</v>
          </cell>
          <cell r="K582">
            <v>3099.03</v>
          </cell>
          <cell r="M582">
            <v>0</v>
          </cell>
        </row>
        <row r="583">
          <cell r="B583" t="str">
            <v>RCY</v>
          </cell>
          <cell r="E583">
            <v>7</v>
          </cell>
          <cell r="G583" t="str">
            <v>I</v>
          </cell>
          <cell r="I583">
            <v>0.47</v>
          </cell>
          <cell r="K583">
            <v>0</v>
          </cell>
          <cell r="M583">
            <v>0</v>
          </cell>
        </row>
        <row r="584">
          <cell r="B584" t="str">
            <v>MSW</v>
          </cell>
          <cell r="E584">
            <v>8</v>
          </cell>
          <cell r="G584" t="str">
            <v>I</v>
          </cell>
          <cell r="I584">
            <v>4.41</v>
          </cell>
          <cell r="K584">
            <v>679.22</v>
          </cell>
          <cell r="M584">
            <v>679.22</v>
          </cell>
        </row>
        <row r="585">
          <cell r="B585" t="str">
            <v>MSW</v>
          </cell>
          <cell r="E585">
            <v>7</v>
          </cell>
          <cell r="G585" t="str">
            <v>I</v>
          </cell>
          <cell r="I585">
            <v>74.86</v>
          </cell>
          <cell r="K585">
            <v>11529.93</v>
          </cell>
          <cell r="M585">
            <v>11529.93</v>
          </cell>
        </row>
        <row r="586">
          <cell r="B586" t="str">
            <v>MSW</v>
          </cell>
          <cell r="E586">
            <v>1</v>
          </cell>
          <cell r="G586" t="str">
            <v>P</v>
          </cell>
          <cell r="I586">
            <v>10.55</v>
          </cell>
          <cell r="K586">
            <v>1624.91</v>
          </cell>
          <cell r="M586">
            <v>0</v>
          </cell>
        </row>
        <row r="587">
          <cell r="B587" t="str">
            <v>RCY</v>
          </cell>
          <cell r="E587">
            <v>2</v>
          </cell>
          <cell r="G587" t="str">
            <v>R</v>
          </cell>
          <cell r="I587">
            <v>553.24</v>
          </cell>
          <cell r="K587">
            <v>60906.22</v>
          </cell>
          <cell r="M587">
            <v>0</v>
          </cell>
        </row>
        <row r="588">
          <cell r="B588" t="str">
            <v>RCY</v>
          </cell>
          <cell r="E588">
            <v>10</v>
          </cell>
          <cell r="G588" t="str">
            <v>I</v>
          </cell>
          <cell r="I588">
            <v>0.55000000000000004</v>
          </cell>
          <cell r="K588">
            <v>0</v>
          </cell>
          <cell r="M588">
            <v>0</v>
          </cell>
        </row>
        <row r="589">
          <cell r="B589" t="str">
            <v>RCY</v>
          </cell>
          <cell r="E589">
            <v>2</v>
          </cell>
          <cell r="G589" t="str">
            <v>C</v>
          </cell>
          <cell r="I589">
            <v>15.46</v>
          </cell>
          <cell r="K589">
            <v>1701.99</v>
          </cell>
          <cell r="M589">
            <v>0</v>
          </cell>
        </row>
        <row r="590">
          <cell r="B590" t="str">
            <v>YW</v>
          </cell>
          <cell r="E590">
            <v>3</v>
          </cell>
          <cell r="G590" t="str">
            <v>R</v>
          </cell>
          <cell r="I590">
            <v>35</v>
          </cell>
          <cell r="K590">
            <v>1845.9</v>
          </cell>
          <cell r="M590">
            <v>0</v>
          </cell>
        </row>
        <row r="591">
          <cell r="B591" t="str">
            <v>MSW</v>
          </cell>
          <cell r="E591">
            <v>2</v>
          </cell>
          <cell r="G591" t="str">
            <v>R</v>
          </cell>
          <cell r="I591">
            <v>231.95</v>
          </cell>
          <cell r="K591">
            <v>35724.94</v>
          </cell>
          <cell r="M591">
            <v>0</v>
          </cell>
        </row>
        <row r="592">
          <cell r="B592" t="str">
            <v>RCY</v>
          </cell>
          <cell r="E592">
            <v>3</v>
          </cell>
          <cell r="G592" t="str">
            <v>I</v>
          </cell>
          <cell r="I592">
            <v>30</v>
          </cell>
          <cell r="K592">
            <v>333.38</v>
          </cell>
          <cell r="M592">
            <v>467.5</v>
          </cell>
        </row>
        <row r="593">
          <cell r="B593" t="str">
            <v>YW</v>
          </cell>
          <cell r="E593">
            <v>12</v>
          </cell>
          <cell r="G593" t="str">
            <v>R</v>
          </cell>
          <cell r="I593">
            <v>50.72</v>
          </cell>
          <cell r="K593">
            <v>2674.97</v>
          </cell>
          <cell r="M593">
            <v>0</v>
          </cell>
        </row>
        <row r="594">
          <cell r="B594" t="str">
            <v>RCY</v>
          </cell>
          <cell r="E594">
            <v>7</v>
          </cell>
          <cell r="G594" t="str">
            <v>C</v>
          </cell>
          <cell r="I594">
            <v>3.29</v>
          </cell>
          <cell r="K594">
            <v>362.2</v>
          </cell>
          <cell r="M594">
            <v>0</v>
          </cell>
        </row>
        <row r="595">
          <cell r="B595" t="str">
            <v>RCY</v>
          </cell>
          <cell r="E595">
            <v>10</v>
          </cell>
          <cell r="G595" t="str">
            <v>R</v>
          </cell>
          <cell r="I595">
            <v>10.51</v>
          </cell>
          <cell r="K595">
            <v>1157.04</v>
          </cell>
          <cell r="M595">
            <v>0</v>
          </cell>
        </row>
        <row r="596">
          <cell r="B596" t="str">
            <v>MSW</v>
          </cell>
          <cell r="E596">
            <v>7</v>
          </cell>
          <cell r="G596" t="str">
            <v>I</v>
          </cell>
          <cell r="I596">
            <v>26.69</v>
          </cell>
          <cell r="K596">
            <v>4110.78</v>
          </cell>
          <cell r="M596">
            <v>4347.41</v>
          </cell>
        </row>
        <row r="597">
          <cell r="B597" t="str">
            <v>RCY</v>
          </cell>
          <cell r="E597">
            <v>8</v>
          </cell>
          <cell r="G597" t="str">
            <v>I</v>
          </cell>
          <cell r="I597">
            <v>0.28999999999999998</v>
          </cell>
          <cell r="K597">
            <v>0</v>
          </cell>
          <cell r="M597">
            <v>0</v>
          </cell>
        </row>
        <row r="598">
          <cell r="B598" t="str">
            <v>MSW</v>
          </cell>
          <cell r="E598">
            <v>8</v>
          </cell>
          <cell r="G598" t="str">
            <v>I</v>
          </cell>
          <cell r="I598">
            <v>197.7</v>
          </cell>
          <cell r="K598">
            <v>30449.81</v>
          </cell>
          <cell r="M598">
            <v>30019.07</v>
          </cell>
        </row>
        <row r="599">
          <cell r="B599" t="str">
            <v>MSW</v>
          </cell>
          <cell r="E599">
            <v>1</v>
          </cell>
          <cell r="G599" t="str">
            <v>I</v>
          </cell>
          <cell r="I599">
            <v>253.74</v>
          </cell>
          <cell r="K599">
            <v>38807.599999999999</v>
          </cell>
          <cell r="M599">
            <v>37449.64</v>
          </cell>
        </row>
        <row r="600">
          <cell r="B600" t="str">
            <v>RCY</v>
          </cell>
          <cell r="E600">
            <v>12</v>
          </cell>
          <cell r="G600" t="str">
            <v>C</v>
          </cell>
          <cell r="I600">
            <v>429.58</v>
          </cell>
          <cell r="K600">
            <v>47292.46</v>
          </cell>
          <cell r="M600">
            <v>0</v>
          </cell>
        </row>
        <row r="601">
          <cell r="B601" t="str">
            <v>RCY</v>
          </cell>
          <cell r="E601">
            <v>7</v>
          </cell>
          <cell r="G601" t="str">
            <v>R</v>
          </cell>
          <cell r="I601">
            <v>5.01</v>
          </cell>
          <cell r="K601">
            <v>551.55999999999995</v>
          </cell>
          <cell r="M601">
            <v>0</v>
          </cell>
        </row>
        <row r="602">
          <cell r="B602" t="str">
            <v>YW</v>
          </cell>
          <cell r="E602">
            <v>5</v>
          </cell>
          <cell r="G602" t="str">
            <v>R</v>
          </cell>
          <cell r="I602">
            <v>73.5</v>
          </cell>
          <cell r="K602">
            <v>3876.41</v>
          </cell>
          <cell r="M602">
            <v>0</v>
          </cell>
        </row>
        <row r="603">
          <cell r="B603" t="str">
            <v>MSW</v>
          </cell>
          <cell r="E603">
            <v>1</v>
          </cell>
          <cell r="G603" t="str">
            <v>I</v>
          </cell>
          <cell r="I603">
            <v>6.09</v>
          </cell>
          <cell r="K603">
            <v>857.59</v>
          </cell>
          <cell r="M603">
            <v>937.98</v>
          </cell>
        </row>
        <row r="604">
          <cell r="B604" t="str">
            <v>MSW</v>
          </cell>
          <cell r="E604">
            <v>4</v>
          </cell>
          <cell r="G604" t="str">
            <v>R</v>
          </cell>
          <cell r="I604">
            <v>69.709999999999994</v>
          </cell>
          <cell r="K604">
            <v>10736.73</v>
          </cell>
          <cell r="M604">
            <v>0</v>
          </cell>
        </row>
        <row r="605">
          <cell r="B605" t="str">
            <v>YW</v>
          </cell>
          <cell r="E605">
            <v>3</v>
          </cell>
          <cell r="G605" t="str">
            <v>R</v>
          </cell>
          <cell r="I605">
            <v>27.15</v>
          </cell>
          <cell r="K605">
            <v>1431.9</v>
          </cell>
          <cell r="M605">
            <v>0</v>
          </cell>
        </row>
        <row r="606">
          <cell r="B606" t="str">
            <v>MSW</v>
          </cell>
          <cell r="E606">
            <v>10</v>
          </cell>
          <cell r="G606" t="str">
            <v>I</v>
          </cell>
          <cell r="I606">
            <v>385.77</v>
          </cell>
          <cell r="K606">
            <v>59416.32</v>
          </cell>
          <cell r="M606">
            <v>58914.22</v>
          </cell>
        </row>
        <row r="607">
          <cell r="B607" t="str">
            <v>MSW</v>
          </cell>
          <cell r="E607">
            <v>10</v>
          </cell>
          <cell r="G607" t="str">
            <v>I</v>
          </cell>
          <cell r="I607">
            <v>21.43</v>
          </cell>
          <cell r="K607">
            <v>2070.56</v>
          </cell>
          <cell r="M607">
            <v>3064.49</v>
          </cell>
        </row>
        <row r="608">
          <cell r="B608" t="str">
            <v>MSW</v>
          </cell>
          <cell r="E608">
            <v>5</v>
          </cell>
          <cell r="G608" t="str">
            <v>I</v>
          </cell>
          <cell r="I608">
            <v>162.1</v>
          </cell>
          <cell r="K608">
            <v>24966.66</v>
          </cell>
          <cell r="M608">
            <v>24703.29</v>
          </cell>
        </row>
        <row r="609">
          <cell r="B609" t="str">
            <v>MSW</v>
          </cell>
          <cell r="E609">
            <v>3</v>
          </cell>
          <cell r="G609" t="str">
            <v>R</v>
          </cell>
          <cell r="I609">
            <v>5.21</v>
          </cell>
          <cell r="K609">
            <v>802.44</v>
          </cell>
          <cell r="M609">
            <v>0</v>
          </cell>
        </row>
        <row r="610">
          <cell r="B610" t="str">
            <v>RCY</v>
          </cell>
          <cell r="E610">
            <v>2</v>
          </cell>
          <cell r="G610" t="str">
            <v>I</v>
          </cell>
          <cell r="I610">
            <v>19.870010000000001</v>
          </cell>
          <cell r="K610">
            <v>2252.11</v>
          </cell>
          <cell r="M610">
            <v>2259.52</v>
          </cell>
        </row>
        <row r="611">
          <cell r="B611" t="str">
            <v>RCY</v>
          </cell>
          <cell r="E611">
            <v>6</v>
          </cell>
          <cell r="G611" t="str">
            <v>I</v>
          </cell>
          <cell r="I611">
            <v>2.37</v>
          </cell>
          <cell r="K611">
            <v>0</v>
          </cell>
          <cell r="M611">
            <v>0</v>
          </cell>
        </row>
        <row r="612">
          <cell r="B612" t="str">
            <v>RCY</v>
          </cell>
          <cell r="E612">
            <v>2</v>
          </cell>
          <cell r="G612" t="str">
            <v>I</v>
          </cell>
          <cell r="I612">
            <v>0.97</v>
          </cell>
          <cell r="K612">
            <v>85.67</v>
          </cell>
          <cell r="M612">
            <v>0</v>
          </cell>
        </row>
        <row r="613">
          <cell r="B613" t="str">
            <v>MSW</v>
          </cell>
          <cell r="E613">
            <v>5</v>
          </cell>
          <cell r="G613" t="str">
            <v>I</v>
          </cell>
          <cell r="I613">
            <v>10.53</v>
          </cell>
          <cell r="K613">
            <v>1621.83</v>
          </cell>
          <cell r="M613">
            <v>1621.83</v>
          </cell>
        </row>
        <row r="614">
          <cell r="B614" t="str">
            <v>MSW</v>
          </cell>
          <cell r="E614">
            <v>12</v>
          </cell>
          <cell r="G614" t="str">
            <v>I</v>
          </cell>
          <cell r="I614">
            <v>2.71</v>
          </cell>
          <cell r="K614">
            <v>417.39</v>
          </cell>
          <cell r="M614">
            <v>417.39</v>
          </cell>
        </row>
        <row r="615">
          <cell r="B615" t="str">
            <v>RCY</v>
          </cell>
          <cell r="E615">
            <v>11</v>
          </cell>
          <cell r="G615" t="str">
            <v>R</v>
          </cell>
          <cell r="I615">
            <v>84.52</v>
          </cell>
          <cell r="K615">
            <v>9304.7900000000009</v>
          </cell>
          <cell r="M615">
            <v>0</v>
          </cell>
        </row>
        <row r="616">
          <cell r="B616" t="str">
            <v>MSW</v>
          </cell>
          <cell r="E616">
            <v>10</v>
          </cell>
          <cell r="G616" t="str">
            <v>I</v>
          </cell>
          <cell r="I616">
            <v>56.82</v>
          </cell>
          <cell r="K616">
            <v>8751.43</v>
          </cell>
          <cell r="M616">
            <v>8773.9699999999993</v>
          </cell>
        </row>
        <row r="617">
          <cell r="B617" t="str">
            <v>MSW</v>
          </cell>
          <cell r="E617">
            <v>3</v>
          </cell>
          <cell r="G617" t="str">
            <v>I</v>
          </cell>
          <cell r="I617">
            <v>127.23</v>
          </cell>
          <cell r="K617">
            <v>19595.95</v>
          </cell>
          <cell r="M617">
            <v>18989.2</v>
          </cell>
        </row>
        <row r="618">
          <cell r="B618" t="str">
            <v>MSW</v>
          </cell>
          <cell r="E618">
            <v>4</v>
          </cell>
          <cell r="G618" t="str">
            <v>R</v>
          </cell>
          <cell r="I618">
            <v>663.31</v>
          </cell>
          <cell r="K618">
            <v>102163.01</v>
          </cell>
          <cell r="M618">
            <v>0</v>
          </cell>
        </row>
        <row r="619">
          <cell r="B619" t="str">
            <v>MSW</v>
          </cell>
          <cell r="E619">
            <v>11</v>
          </cell>
          <cell r="G619" t="str">
            <v>R</v>
          </cell>
          <cell r="I619">
            <v>64.010000000000005</v>
          </cell>
          <cell r="K619">
            <v>9858.84</v>
          </cell>
          <cell r="M619">
            <v>0</v>
          </cell>
        </row>
        <row r="620">
          <cell r="B620" t="str">
            <v>YW</v>
          </cell>
          <cell r="E620">
            <v>3</v>
          </cell>
          <cell r="G620" t="str">
            <v>I</v>
          </cell>
          <cell r="I620">
            <v>2.85</v>
          </cell>
          <cell r="K620">
            <v>150.31</v>
          </cell>
          <cell r="M620">
            <v>0</v>
          </cell>
        </row>
        <row r="621">
          <cell r="B621" t="str">
            <v>RCY</v>
          </cell>
          <cell r="E621">
            <v>6</v>
          </cell>
          <cell r="G621" t="str">
            <v>R</v>
          </cell>
          <cell r="I621">
            <v>601.16</v>
          </cell>
          <cell r="K621">
            <v>66181.679999999993</v>
          </cell>
          <cell r="M621">
            <v>0</v>
          </cell>
        </row>
        <row r="622">
          <cell r="B622" t="str">
            <v>YW</v>
          </cell>
          <cell r="E622">
            <v>10</v>
          </cell>
          <cell r="G622" t="str">
            <v>C</v>
          </cell>
          <cell r="I622">
            <v>2.08</v>
          </cell>
          <cell r="K622">
            <v>109.7</v>
          </cell>
          <cell r="M622">
            <v>0</v>
          </cell>
        </row>
        <row r="623">
          <cell r="B623" t="str">
            <v>RCY</v>
          </cell>
          <cell r="E623">
            <v>7</v>
          </cell>
          <cell r="G623" t="str">
            <v>I</v>
          </cell>
          <cell r="I623">
            <v>1.41</v>
          </cell>
          <cell r="K623">
            <v>0</v>
          </cell>
          <cell r="M623">
            <v>0</v>
          </cell>
        </row>
        <row r="624">
          <cell r="B624" t="str">
            <v>YW</v>
          </cell>
          <cell r="E624">
            <v>2</v>
          </cell>
          <cell r="G624" t="str">
            <v>R</v>
          </cell>
          <cell r="I624">
            <v>2.17</v>
          </cell>
          <cell r="K624">
            <v>114.45</v>
          </cell>
          <cell r="M624">
            <v>0</v>
          </cell>
        </row>
        <row r="625">
          <cell r="B625" t="str">
            <v>RCY</v>
          </cell>
          <cell r="E625">
            <v>9</v>
          </cell>
          <cell r="G625" t="str">
            <v>I</v>
          </cell>
          <cell r="I625">
            <v>0.26</v>
          </cell>
          <cell r="K625">
            <v>28.08</v>
          </cell>
          <cell r="M625">
            <v>0</v>
          </cell>
        </row>
        <row r="626">
          <cell r="B626" t="str">
            <v>RCY</v>
          </cell>
          <cell r="E626">
            <v>7</v>
          </cell>
          <cell r="G626" t="str">
            <v>I</v>
          </cell>
          <cell r="I626">
            <v>10</v>
          </cell>
          <cell r="K626">
            <v>120.75</v>
          </cell>
          <cell r="M626">
            <v>140</v>
          </cell>
        </row>
        <row r="627">
          <cell r="B627" t="str">
            <v>MSW</v>
          </cell>
          <cell r="E627">
            <v>9</v>
          </cell>
          <cell r="G627" t="str">
            <v>R</v>
          </cell>
          <cell r="I627">
            <v>62.95</v>
          </cell>
          <cell r="K627">
            <v>9695.56</v>
          </cell>
          <cell r="M627">
            <v>0</v>
          </cell>
        </row>
        <row r="628">
          <cell r="B628" t="str">
            <v>YW</v>
          </cell>
          <cell r="E628">
            <v>7</v>
          </cell>
          <cell r="G628" t="str">
            <v>R</v>
          </cell>
          <cell r="I628">
            <v>74.42</v>
          </cell>
          <cell r="K628">
            <v>3924.91</v>
          </cell>
          <cell r="M628">
            <v>0</v>
          </cell>
        </row>
        <row r="629">
          <cell r="B629" t="str">
            <v>RCY</v>
          </cell>
          <cell r="E629">
            <v>6</v>
          </cell>
          <cell r="G629" t="str">
            <v>C</v>
          </cell>
          <cell r="I629">
            <v>14.04</v>
          </cell>
          <cell r="K629">
            <v>1545.66</v>
          </cell>
          <cell r="M629">
            <v>0</v>
          </cell>
        </row>
        <row r="630">
          <cell r="B630" t="str">
            <v>MSW</v>
          </cell>
          <cell r="E630">
            <v>6</v>
          </cell>
          <cell r="G630" t="str">
            <v>R</v>
          </cell>
          <cell r="I630">
            <v>276.27999999999997</v>
          </cell>
          <cell r="K630">
            <v>42552.63</v>
          </cell>
          <cell r="M630">
            <v>0</v>
          </cell>
        </row>
        <row r="631">
          <cell r="B631" t="str">
            <v>MSW</v>
          </cell>
          <cell r="E631">
            <v>11</v>
          </cell>
          <cell r="G631" t="str">
            <v>I</v>
          </cell>
          <cell r="I631">
            <v>5.0999999999999996</v>
          </cell>
          <cell r="K631">
            <v>785.5</v>
          </cell>
          <cell r="M631">
            <v>785.5</v>
          </cell>
        </row>
        <row r="632">
          <cell r="B632" t="str">
            <v>YW</v>
          </cell>
          <cell r="E632">
            <v>8</v>
          </cell>
          <cell r="G632" t="str">
            <v>R</v>
          </cell>
          <cell r="I632">
            <v>63.55</v>
          </cell>
          <cell r="K632">
            <v>3351.63</v>
          </cell>
          <cell r="M632">
            <v>0</v>
          </cell>
        </row>
        <row r="633">
          <cell r="B633" t="str">
            <v>MSW</v>
          </cell>
          <cell r="E633">
            <v>3</v>
          </cell>
          <cell r="G633" t="str">
            <v>I</v>
          </cell>
          <cell r="I633">
            <v>53.29</v>
          </cell>
          <cell r="K633">
            <v>8207.7199999999993</v>
          </cell>
          <cell r="M633">
            <v>8207.7199999999993</v>
          </cell>
        </row>
        <row r="634">
          <cell r="B634" t="str">
            <v>MSW</v>
          </cell>
          <cell r="E634">
            <v>10</v>
          </cell>
          <cell r="G634" t="str">
            <v>I</v>
          </cell>
          <cell r="I634">
            <v>11.59</v>
          </cell>
          <cell r="K634">
            <v>1785.09</v>
          </cell>
          <cell r="M634">
            <v>1785.09</v>
          </cell>
        </row>
        <row r="635">
          <cell r="B635" t="str">
            <v>MSW</v>
          </cell>
          <cell r="E635">
            <v>12</v>
          </cell>
          <cell r="G635" t="str">
            <v>I</v>
          </cell>
          <cell r="I635">
            <v>128.97999999999999</v>
          </cell>
          <cell r="K635">
            <v>19865.52</v>
          </cell>
          <cell r="M635">
            <v>18865.259999999998</v>
          </cell>
        </row>
        <row r="636">
          <cell r="B636" t="str">
            <v>MSW</v>
          </cell>
          <cell r="E636">
            <v>5</v>
          </cell>
          <cell r="G636" t="str">
            <v>I</v>
          </cell>
          <cell r="I636">
            <v>117.95</v>
          </cell>
          <cell r="K636">
            <v>18177.63</v>
          </cell>
          <cell r="M636">
            <v>18067.55</v>
          </cell>
        </row>
        <row r="637">
          <cell r="B637" t="str">
            <v>MSW</v>
          </cell>
          <cell r="E637">
            <v>10</v>
          </cell>
          <cell r="G637" t="str">
            <v>R</v>
          </cell>
          <cell r="I637">
            <v>7.94</v>
          </cell>
          <cell r="K637">
            <v>1222.92</v>
          </cell>
          <cell r="M637">
            <v>0</v>
          </cell>
        </row>
        <row r="638">
          <cell r="B638" t="str">
            <v>YW</v>
          </cell>
          <cell r="E638">
            <v>1</v>
          </cell>
          <cell r="G638" t="str">
            <v>R</v>
          </cell>
          <cell r="I638">
            <v>70.260000000000005</v>
          </cell>
          <cell r="K638">
            <v>3705.51</v>
          </cell>
          <cell r="M638">
            <v>0</v>
          </cell>
        </row>
        <row r="639">
          <cell r="B639" t="str">
            <v>YW</v>
          </cell>
          <cell r="E639">
            <v>7</v>
          </cell>
          <cell r="G639" t="str">
            <v>R</v>
          </cell>
          <cell r="I639">
            <v>15.49</v>
          </cell>
          <cell r="K639">
            <v>816.95</v>
          </cell>
          <cell r="M639">
            <v>0</v>
          </cell>
        </row>
        <row r="640">
          <cell r="B640" t="str">
            <v>RCY</v>
          </cell>
          <cell r="E640">
            <v>8</v>
          </cell>
          <cell r="G640" t="str">
            <v>C</v>
          </cell>
          <cell r="I640">
            <v>361.43</v>
          </cell>
          <cell r="K640">
            <v>39789.79</v>
          </cell>
          <cell r="M640">
            <v>0</v>
          </cell>
        </row>
        <row r="641">
          <cell r="B641" t="str">
            <v>RCY</v>
          </cell>
          <cell r="E641">
            <v>3</v>
          </cell>
          <cell r="G641" t="str">
            <v>R</v>
          </cell>
          <cell r="I641">
            <v>6.32</v>
          </cell>
          <cell r="K641">
            <v>695.77</v>
          </cell>
          <cell r="M641">
            <v>0</v>
          </cell>
        </row>
        <row r="642">
          <cell r="B642" t="str">
            <v>RCY</v>
          </cell>
          <cell r="E642">
            <v>2</v>
          </cell>
          <cell r="G642" t="str">
            <v>I</v>
          </cell>
          <cell r="I642">
            <v>3.5</v>
          </cell>
          <cell r="K642">
            <v>0</v>
          </cell>
          <cell r="M642">
            <v>0</v>
          </cell>
        </row>
        <row r="643">
          <cell r="B643" t="str">
            <v>MSW</v>
          </cell>
          <cell r="E643">
            <v>8</v>
          </cell>
          <cell r="G643" t="str">
            <v>I</v>
          </cell>
          <cell r="I643">
            <v>1.73</v>
          </cell>
          <cell r="K643">
            <v>266.45999999999998</v>
          </cell>
          <cell r="M643">
            <v>266.45999999999998</v>
          </cell>
        </row>
        <row r="644">
          <cell r="B644" t="str">
            <v>RCY</v>
          </cell>
          <cell r="E644">
            <v>8</v>
          </cell>
          <cell r="G644" t="str">
            <v>I</v>
          </cell>
          <cell r="I644">
            <v>6.38</v>
          </cell>
          <cell r="K644">
            <v>0</v>
          </cell>
          <cell r="M644">
            <v>0</v>
          </cell>
        </row>
        <row r="645">
          <cell r="B645" t="str">
            <v>RCY</v>
          </cell>
          <cell r="E645">
            <v>12</v>
          </cell>
          <cell r="G645" t="str">
            <v>I</v>
          </cell>
          <cell r="I645">
            <v>12</v>
          </cell>
          <cell r="K645">
            <v>0</v>
          </cell>
          <cell r="M645">
            <v>0</v>
          </cell>
        </row>
        <row r="646">
          <cell r="B646" t="str">
            <v>MSW</v>
          </cell>
          <cell r="E646">
            <v>9</v>
          </cell>
          <cell r="G646" t="str">
            <v>R</v>
          </cell>
          <cell r="I646">
            <v>0.75</v>
          </cell>
          <cell r="K646">
            <v>115.52</v>
          </cell>
          <cell r="M646">
            <v>0</v>
          </cell>
        </row>
        <row r="647">
          <cell r="B647" t="str">
            <v>RCY</v>
          </cell>
          <cell r="E647">
            <v>1</v>
          </cell>
          <cell r="G647" t="str">
            <v>I</v>
          </cell>
          <cell r="I647">
            <v>7.59</v>
          </cell>
          <cell r="K647">
            <v>866.7</v>
          </cell>
          <cell r="M647">
            <v>772.38</v>
          </cell>
        </row>
        <row r="648">
          <cell r="B648" t="str">
            <v>MSW</v>
          </cell>
          <cell r="E648">
            <v>6</v>
          </cell>
          <cell r="G648" t="str">
            <v>I</v>
          </cell>
          <cell r="I648">
            <v>48.12</v>
          </cell>
          <cell r="K648">
            <v>7411.44</v>
          </cell>
          <cell r="M648">
            <v>6293.91</v>
          </cell>
        </row>
        <row r="649">
          <cell r="B649" t="str">
            <v>RCY</v>
          </cell>
          <cell r="E649">
            <v>7</v>
          </cell>
          <cell r="G649" t="str">
            <v>R</v>
          </cell>
          <cell r="I649">
            <v>100.53</v>
          </cell>
          <cell r="K649">
            <v>11067.32</v>
          </cell>
          <cell r="M649">
            <v>0</v>
          </cell>
        </row>
        <row r="650">
          <cell r="B650" t="str">
            <v>MSW</v>
          </cell>
          <cell r="E650">
            <v>9</v>
          </cell>
          <cell r="G650" t="str">
            <v>I</v>
          </cell>
          <cell r="I650">
            <v>10.44</v>
          </cell>
          <cell r="K650">
            <v>1607.97</v>
          </cell>
          <cell r="M650">
            <v>1672.11</v>
          </cell>
        </row>
        <row r="651">
          <cell r="B651" t="str">
            <v>MSW</v>
          </cell>
          <cell r="E651">
            <v>7</v>
          </cell>
          <cell r="G651" t="str">
            <v>R</v>
          </cell>
          <cell r="I651">
            <v>112.54</v>
          </cell>
          <cell r="K651">
            <v>17333.419999999998</v>
          </cell>
          <cell r="M651">
            <v>0</v>
          </cell>
        </row>
        <row r="652">
          <cell r="B652" t="str">
            <v>MSW</v>
          </cell>
          <cell r="E652">
            <v>8</v>
          </cell>
          <cell r="G652" t="str">
            <v>R</v>
          </cell>
          <cell r="I652">
            <v>726.4</v>
          </cell>
          <cell r="K652">
            <v>111880.1</v>
          </cell>
          <cell r="M652">
            <v>0</v>
          </cell>
        </row>
        <row r="653">
          <cell r="B653" t="str">
            <v>MSW</v>
          </cell>
          <cell r="E653">
            <v>1</v>
          </cell>
          <cell r="G653" t="str">
            <v>C</v>
          </cell>
          <cell r="I653">
            <v>69.22</v>
          </cell>
          <cell r="K653">
            <v>9747.57</v>
          </cell>
          <cell r="M653">
            <v>0</v>
          </cell>
        </row>
        <row r="654">
          <cell r="B654" t="str">
            <v>RCY</v>
          </cell>
          <cell r="E654">
            <v>10</v>
          </cell>
          <cell r="G654" t="str">
            <v>R</v>
          </cell>
          <cell r="I654">
            <v>516.17999999999995</v>
          </cell>
          <cell r="K654">
            <v>56826.28</v>
          </cell>
          <cell r="M654">
            <v>0</v>
          </cell>
        </row>
        <row r="655">
          <cell r="B655" t="str">
            <v>MSW</v>
          </cell>
          <cell r="E655">
            <v>10</v>
          </cell>
          <cell r="G655" t="str">
            <v>R</v>
          </cell>
          <cell r="I655">
            <v>246.4</v>
          </cell>
          <cell r="K655">
            <v>37950.519999999997</v>
          </cell>
          <cell r="M655">
            <v>0</v>
          </cell>
        </row>
        <row r="656">
          <cell r="B656" t="str">
            <v>YW</v>
          </cell>
          <cell r="E656">
            <v>11</v>
          </cell>
          <cell r="G656" t="str">
            <v>R</v>
          </cell>
          <cell r="I656">
            <v>64.819999999999993</v>
          </cell>
          <cell r="K656">
            <v>3418.62</v>
          </cell>
          <cell r="M656">
            <v>0</v>
          </cell>
        </row>
        <row r="657">
          <cell r="B657" t="str">
            <v>RCY</v>
          </cell>
          <cell r="E657">
            <v>10</v>
          </cell>
          <cell r="G657" t="str">
            <v>C</v>
          </cell>
          <cell r="I657">
            <v>21.93</v>
          </cell>
          <cell r="K657">
            <v>2414.2800000000002</v>
          </cell>
          <cell r="M657">
            <v>0</v>
          </cell>
        </row>
        <row r="658">
          <cell r="B658" t="str">
            <v>MSW</v>
          </cell>
          <cell r="E658">
            <v>5</v>
          </cell>
          <cell r="G658" t="str">
            <v>R</v>
          </cell>
          <cell r="I658">
            <v>47.27</v>
          </cell>
          <cell r="K658">
            <v>7280.52</v>
          </cell>
          <cell r="M658">
            <v>0</v>
          </cell>
        </row>
        <row r="659">
          <cell r="B659" t="str">
            <v>MSW</v>
          </cell>
          <cell r="E659">
            <v>11</v>
          </cell>
          <cell r="G659" t="str">
            <v>C</v>
          </cell>
          <cell r="I659">
            <v>3.73</v>
          </cell>
          <cell r="K659">
            <v>574.49</v>
          </cell>
          <cell r="M659">
            <v>0</v>
          </cell>
        </row>
        <row r="660">
          <cell r="B660" t="str">
            <v>MSW</v>
          </cell>
          <cell r="E660">
            <v>3</v>
          </cell>
          <cell r="G660" t="str">
            <v>C</v>
          </cell>
          <cell r="I660">
            <v>8.92</v>
          </cell>
          <cell r="K660">
            <v>1373.86</v>
          </cell>
          <cell r="M660">
            <v>0</v>
          </cell>
        </row>
        <row r="661">
          <cell r="B661" t="str">
            <v>YW</v>
          </cell>
          <cell r="E661">
            <v>4</v>
          </cell>
          <cell r="G661" t="str">
            <v>R</v>
          </cell>
          <cell r="I661">
            <v>78.319999999999993</v>
          </cell>
          <cell r="K661">
            <v>4130.59</v>
          </cell>
          <cell r="M661">
            <v>0</v>
          </cell>
        </row>
        <row r="662">
          <cell r="B662" t="str">
            <v>MSW</v>
          </cell>
          <cell r="E662">
            <v>9</v>
          </cell>
          <cell r="G662" t="str">
            <v>I</v>
          </cell>
          <cell r="I662">
            <v>124.39</v>
          </cell>
          <cell r="K662">
            <v>19158.560000000001</v>
          </cell>
          <cell r="M662">
            <v>19158.560000000001</v>
          </cell>
        </row>
        <row r="663">
          <cell r="B663" t="str">
            <v>MSW</v>
          </cell>
          <cell r="E663">
            <v>6</v>
          </cell>
          <cell r="G663" t="str">
            <v>I</v>
          </cell>
          <cell r="I663">
            <v>47.3</v>
          </cell>
          <cell r="K663">
            <v>7285.15</v>
          </cell>
          <cell r="M663">
            <v>7285.15</v>
          </cell>
        </row>
        <row r="664">
          <cell r="B664" t="str">
            <v>YW</v>
          </cell>
          <cell r="E664">
            <v>11</v>
          </cell>
          <cell r="G664" t="str">
            <v>R</v>
          </cell>
          <cell r="I664">
            <v>25.79</v>
          </cell>
          <cell r="K664">
            <v>1360.15</v>
          </cell>
          <cell r="M664">
            <v>0</v>
          </cell>
        </row>
        <row r="665">
          <cell r="B665" t="str">
            <v>MSW</v>
          </cell>
          <cell r="E665">
            <v>12</v>
          </cell>
          <cell r="G665" t="str">
            <v>R</v>
          </cell>
          <cell r="I665">
            <v>64.319999999999993</v>
          </cell>
          <cell r="K665">
            <v>9906.56</v>
          </cell>
          <cell r="M665">
            <v>0</v>
          </cell>
        </row>
        <row r="666">
          <cell r="B666" t="str">
            <v>RCY</v>
          </cell>
          <cell r="E666">
            <v>4</v>
          </cell>
          <cell r="G666" t="str">
            <v>C</v>
          </cell>
          <cell r="I666">
            <v>377.2</v>
          </cell>
          <cell r="K666">
            <v>41525.93</v>
          </cell>
          <cell r="M666">
            <v>0</v>
          </cell>
        </row>
        <row r="667">
          <cell r="B667" t="str">
            <v>RCY</v>
          </cell>
          <cell r="E667">
            <v>3</v>
          </cell>
          <cell r="G667" t="str">
            <v>I</v>
          </cell>
          <cell r="I667">
            <v>47.89</v>
          </cell>
          <cell r="K667">
            <v>5375.67</v>
          </cell>
          <cell r="M667">
            <v>4459.17</v>
          </cell>
        </row>
        <row r="668">
          <cell r="B668" t="str">
            <v>RCY</v>
          </cell>
          <cell r="E668">
            <v>4</v>
          </cell>
          <cell r="G668" t="str">
            <v>I</v>
          </cell>
          <cell r="I668">
            <v>1.95</v>
          </cell>
          <cell r="K668">
            <v>0</v>
          </cell>
          <cell r="M668">
            <v>0</v>
          </cell>
        </row>
        <row r="669">
          <cell r="B669" t="str">
            <v>RCY</v>
          </cell>
          <cell r="E669">
            <v>1</v>
          </cell>
          <cell r="G669" t="str">
            <v>C</v>
          </cell>
          <cell r="I669">
            <v>8.61</v>
          </cell>
          <cell r="K669">
            <v>947.87</v>
          </cell>
          <cell r="M669">
            <v>0</v>
          </cell>
        </row>
        <row r="670">
          <cell r="B670" t="str">
            <v>MSW</v>
          </cell>
          <cell r="E670">
            <v>2</v>
          </cell>
          <cell r="G670" t="str">
            <v>I</v>
          </cell>
          <cell r="I670">
            <v>298.51</v>
          </cell>
          <cell r="K670">
            <v>45976.51</v>
          </cell>
          <cell r="M670">
            <v>45976.51</v>
          </cell>
        </row>
        <row r="671">
          <cell r="B671" t="str">
            <v>MSW</v>
          </cell>
          <cell r="E671">
            <v>2</v>
          </cell>
          <cell r="G671" t="str">
            <v>I</v>
          </cell>
          <cell r="I671">
            <v>53.93</v>
          </cell>
          <cell r="K671">
            <v>8306.2999999999993</v>
          </cell>
          <cell r="M671">
            <v>8051.4</v>
          </cell>
        </row>
        <row r="672">
          <cell r="B672" t="str">
            <v>MSW</v>
          </cell>
          <cell r="E672">
            <v>11</v>
          </cell>
          <cell r="G672" t="str">
            <v>I</v>
          </cell>
          <cell r="I672">
            <v>106.18</v>
          </cell>
          <cell r="K672">
            <v>16353.88</v>
          </cell>
          <cell r="M672">
            <v>16457.400000000001</v>
          </cell>
        </row>
        <row r="673">
          <cell r="B673" t="str">
            <v>RCY</v>
          </cell>
          <cell r="E673">
            <v>3</v>
          </cell>
          <cell r="G673" t="str">
            <v>R</v>
          </cell>
          <cell r="I673">
            <v>129.56</v>
          </cell>
          <cell r="K673">
            <v>14263.25</v>
          </cell>
          <cell r="M673">
            <v>0</v>
          </cell>
        </row>
        <row r="674">
          <cell r="B674" t="str">
            <v>MSW</v>
          </cell>
          <cell r="E674">
            <v>11</v>
          </cell>
          <cell r="G674" t="str">
            <v>R</v>
          </cell>
          <cell r="I674">
            <v>3.03</v>
          </cell>
          <cell r="K674">
            <v>466.68</v>
          </cell>
          <cell r="M674">
            <v>0</v>
          </cell>
        </row>
        <row r="675">
          <cell r="B675" t="str">
            <v>RCY</v>
          </cell>
          <cell r="E675">
            <v>3</v>
          </cell>
          <cell r="G675" t="str">
            <v>I</v>
          </cell>
          <cell r="I675">
            <v>5.43</v>
          </cell>
          <cell r="K675">
            <v>530.89</v>
          </cell>
          <cell r="M675">
            <v>322.60000000000002</v>
          </cell>
        </row>
        <row r="676">
          <cell r="B676" t="str">
            <v>MSW</v>
          </cell>
          <cell r="E676">
            <v>8</v>
          </cell>
          <cell r="G676" t="str">
            <v>R</v>
          </cell>
          <cell r="I676">
            <v>5.33</v>
          </cell>
          <cell r="K676">
            <v>820.93</v>
          </cell>
          <cell r="M676">
            <v>0</v>
          </cell>
        </row>
        <row r="677">
          <cell r="B677" t="str">
            <v>MSW</v>
          </cell>
          <cell r="E677">
            <v>3</v>
          </cell>
          <cell r="G677" t="str">
            <v>R</v>
          </cell>
          <cell r="I677">
            <v>63.71</v>
          </cell>
          <cell r="K677">
            <v>9812.61</v>
          </cell>
          <cell r="M677">
            <v>0</v>
          </cell>
        </row>
        <row r="678">
          <cell r="B678" t="str">
            <v>MSW</v>
          </cell>
          <cell r="E678">
            <v>12</v>
          </cell>
          <cell r="G678" t="str">
            <v>R</v>
          </cell>
          <cell r="I678">
            <v>657.77</v>
          </cell>
          <cell r="K678">
            <v>101309.74</v>
          </cell>
          <cell r="M678">
            <v>0</v>
          </cell>
        </row>
        <row r="679">
          <cell r="B679" t="str">
            <v>RCY</v>
          </cell>
          <cell r="E679">
            <v>6</v>
          </cell>
          <cell r="G679" t="str">
            <v>I</v>
          </cell>
          <cell r="I679">
            <v>21.81</v>
          </cell>
          <cell r="K679">
            <v>0</v>
          </cell>
          <cell r="M679">
            <v>0</v>
          </cell>
        </row>
        <row r="680">
          <cell r="B680" t="str">
            <v>MSW</v>
          </cell>
          <cell r="E680">
            <v>1</v>
          </cell>
          <cell r="G680" t="str">
            <v>R</v>
          </cell>
          <cell r="I680">
            <v>63</v>
          </cell>
          <cell r="K680">
            <v>9703.25</v>
          </cell>
          <cell r="M680">
            <v>0</v>
          </cell>
        </row>
        <row r="681">
          <cell r="B681" t="str">
            <v>MSW</v>
          </cell>
          <cell r="E681">
            <v>8</v>
          </cell>
          <cell r="G681" t="str">
            <v>C</v>
          </cell>
          <cell r="I681">
            <v>1.25</v>
          </cell>
          <cell r="K681">
            <v>192.53</v>
          </cell>
          <cell r="M681">
            <v>0</v>
          </cell>
        </row>
        <row r="682">
          <cell r="B682" t="str">
            <v>RCY</v>
          </cell>
          <cell r="E682">
            <v>6</v>
          </cell>
          <cell r="G682" t="str">
            <v>R</v>
          </cell>
          <cell r="I682">
            <v>4.4400000000000004</v>
          </cell>
          <cell r="K682">
            <v>488.8</v>
          </cell>
          <cell r="M682">
            <v>0</v>
          </cell>
        </row>
        <row r="683">
          <cell r="B683" t="str">
            <v>MSW</v>
          </cell>
          <cell r="E683">
            <v>3</v>
          </cell>
          <cell r="G683" t="str">
            <v>I</v>
          </cell>
          <cell r="I683">
            <v>6.24</v>
          </cell>
          <cell r="K683">
            <v>961.08</v>
          </cell>
          <cell r="M683">
            <v>961.08</v>
          </cell>
        </row>
        <row r="684">
          <cell r="B684" t="str">
            <v>MSW</v>
          </cell>
          <cell r="E684">
            <v>2</v>
          </cell>
          <cell r="G684" t="str">
            <v>R</v>
          </cell>
          <cell r="I684">
            <v>2.93</v>
          </cell>
          <cell r="K684">
            <v>451.28</v>
          </cell>
          <cell r="M684">
            <v>0</v>
          </cell>
        </row>
        <row r="685">
          <cell r="B685" t="str">
            <v>MSW</v>
          </cell>
          <cell r="E685">
            <v>4</v>
          </cell>
          <cell r="G685" t="str">
            <v>I</v>
          </cell>
          <cell r="I685">
            <v>139.57</v>
          </cell>
          <cell r="K685">
            <v>21502.9</v>
          </cell>
          <cell r="M685">
            <v>21496.58</v>
          </cell>
        </row>
        <row r="686">
          <cell r="B686" t="str">
            <v>RCY</v>
          </cell>
          <cell r="E686">
            <v>4</v>
          </cell>
          <cell r="G686" t="str">
            <v>I</v>
          </cell>
          <cell r="I686">
            <v>2.98</v>
          </cell>
          <cell r="K686">
            <v>0</v>
          </cell>
          <cell r="M686">
            <v>0</v>
          </cell>
        </row>
        <row r="687">
          <cell r="B687" t="str">
            <v>MSW</v>
          </cell>
          <cell r="E687">
            <v>11</v>
          </cell>
          <cell r="G687" t="str">
            <v>I</v>
          </cell>
          <cell r="I687">
            <v>25.15</v>
          </cell>
          <cell r="K687">
            <v>3873.59</v>
          </cell>
          <cell r="M687">
            <v>3726.32</v>
          </cell>
        </row>
        <row r="688">
          <cell r="B688" t="str">
            <v>RCY</v>
          </cell>
          <cell r="E688">
            <v>11</v>
          </cell>
          <cell r="G688" t="str">
            <v>R</v>
          </cell>
          <cell r="I688">
            <v>15.23</v>
          </cell>
          <cell r="K688">
            <v>1676.66</v>
          </cell>
          <cell r="M688">
            <v>0</v>
          </cell>
        </row>
        <row r="689">
          <cell r="B689" t="str">
            <v>MSW</v>
          </cell>
          <cell r="E689">
            <v>8</v>
          </cell>
          <cell r="G689" t="str">
            <v>R</v>
          </cell>
          <cell r="I689">
            <v>93.16</v>
          </cell>
          <cell r="K689">
            <v>14348.5</v>
          </cell>
          <cell r="M689">
            <v>0</v>
          </cell>
        </row>
        <row r="690">
          <cell r="B690" t="str">
            <v>YW</v>
          </cell>
          <cell r="E690">
            <v>9</v>
          </cell>
          <cell r="G690" t="str">
            <v>R</v>
          </cell>
          <cell r="I690">
            <v>28.94</v>
          </cell>
          <cell r="K690">
            <v>1526.29</v>
          </cell>
          <cell r="M690">
            <v>0</v>
          </cell>
        </row>
        <row r="691">
          <cell r="B691" t="str">
            <v>MSW</v>
          </cell>
          <cell r="E691">
            <v>9</v>
          </cell>
          <cell r="G691" t="str">
            <v>I</v>
          </cell>
          <cell r="I691">
            <v>127.43</v>
          </cell>
          <cell r="K691">
            <v>19626.759999999998</v>
          </cell>
          <cell r="M691">
            <v>19630.02</v>
          </cell>
        </row>
        <row r="692">
          <cell r="B692" t="str">
            <v>MSW</v>
          </cell>
          <cell r="E692">
            <v>6</v>
          </cell>
          <cell r="G692" t="str">
            <v>I</v>
          </cell>
          <cell r="I692">
            <v>470.8</v>
          </cell>
          <cell r="K692">
            <v>72517.399999999994</v>
          </cell>
          <cell r="M692">
            <v>74243.100000000006</v>
          </cell>
        </row>
        <row r="693">
          <cell r="B693" t="str">
            <v>RCY</v>
          </cell>
          <cell r="E693">
            <v>3</v>
          </cell>
          <cell r="G693" t="str">
            <v>C</v>
          </cell>
          <cell r="I693">
            <v>3.05</v>
          </cell>
          <cell r="K693">
            <v>335.77</v>
          </cell>
          <cell r="M693">
            <v>0</v>
          </cell>
        </row>
        <row r="694">
          <cell r="B694" t="str">
            <v>MSW</v>
          </cell>
          <cell r="E694">
            <v>10</v>
          </cell>
          <cell r="G694" t="str">
            <v>R</v>
          </cell>
          <cell r="I694">
            <v>677.5</v>
          </cell>
          <cell r="K694">
            <v>104348.56</v>
          </cell>
          <cell r="M694">
            <v>0</v>
          </cell>
        </row>
        <row r="695">
          <cell r="B695" t="str">
            <v>MSW</v>
          </cell>
          <cell r="E695">
            <v>5</v>
          </cell>
          <cell r="G695" t="str">
            <v>R</v>
          </cell>
          <cell r="I695">
            <v>91.46</v>
          </cell>
          <cell r="K695">
            <v>14086.67</v>
          </cell>
          <cell r="M695">
            <v>0</v>
          </cell>
        </row>
        <row r="696">
          <cell r="B696" t="str">
            <v>RCY</v>
          </cell>
          <cell r="E696">
            <v>1</v>
          </cell>
          <cell r="G696" t="str">
            <v>R</v>
          </cell>
          <cell r="I696">
            <v>9.67</v>
          </cell>
          <cell r="K696">
            <v>1064.57</v>
          </cell>
          <cell r="M696">
            <v>0</v>
          </cell>
        </row>
        <row r="697">
          <cell r="B697" t="str">
            <v>MSW</v>
          </cell>
          <cell r="E697">
            <v>2</v>
          </cell>
          <cell r="G697" t="str">
            <v>I</v>
          </cell>
          <cell r="I697">
            <v>10.74</v>
          </cell>
          <cell r="K697">
            <v>1654.18</v>
          </cell>
          <cell r="M697">
            <v>1654.18</v>
          </cell>
        </row>
        <row r="698">
          <cell r="B698" t="str">
            <v>MSW</v>
          </cell>
          <cell r="E698">
            <v>11</v>
          </cell>
          <cell r="G698" t="str">
            <v>I</v>
          </cell>
          <cell r="I698">
            <v>20.29</v>
          </cell>
          <cell r="K698">
            <v>3125.07</v>
          </cell>
          <cell r="M698">
            <v>3125.07</v>
          </cell>
        </row>
        <row r="699">
          <cell r="B699" t="str">
            <v>RCY</v>
          </cell>
          <cell r="E699">
            <v>5</v>
          </cell>
          <cell r="G699" t="str">
            <v>R</v>
          </cell>
          <cell r="I699">
            <v>92.68</v>
          </cell>
          <cell r="K699">
            <v>10203.16</v>
          </cell>
          <cell r="M699">
            <v>0</v>
          </cell>
        </row>
        <row r="700">
          <cell r="B700" t="str">
            <v>MSW</v>
          </cell>
          <cell r="E700">
            <v>4</v>
          </cell>
          <cell r="G700" t="str">
            <v>I</v>
          </cell>
          <cell r="I700">
            <v>18.440000000000001</v>
          </cell>
          <cell r="K700">
            <v>2840.14</v>
          </cell>
          <cell r="M700">
            <v>2813.61</v>
          </cell>
        </row>
        <row r="701">
          <cell r="B701" t="str">
            <v>MSW</v>
          </cell>
          <cell r="E701">
            <v>10</v>
          </cell>
          <cell r="G701" t="str">
            <v>R</v>
          </cell>
          <cell r="I701">
            <v>3.78</v>
          </cell>
          <cell r="K701">
            <v>582.20000000000005</v>
          </cell>
          <cell r="M701">
            <v>0</v>
          </cell>
        </row>
        <row r="702">
          <cell r="B702" t="str">
            <v>MSW</v>
          </cell>
          <cell r="E702">
            <v>11</v>
          </cell>
          <cell r="G702" t="str">
            <v>R</v>
          </cell>
          <cell r="I702">
            <v>7.63</v>
          </cell>
          <cell r="K702">
            <v>1175.17</v>
          </cell>
          <cell r="M702">
            <v>0</v>
          </cell>
        </row>
        <row r="703">
          <cell r="B703" t="str">
            <v>MSW</v>
          </cell>
          <cell r="E703">
            <v>7</v>
          </cell>
          <cell r="G703" t="str">
            <v>R</v>
          </cell>
          <cell r="I703">
            <v>29.41</v>
          </cell>
          <cell r="K703">
            <v>4529.7299999999996</v>
          </cell>
          <cell r="M703">
            <v>0</v>
          </cell>
        </row>
        <row r="704">
          <cell r="B704" t="str">
            <v>YW</v>
          </cell>
          <cell r="E704">
            <v>9</v>
          </cell>
          <cell r="G704" t="str">
            <v>R</v>
          </cell>
          <cell r="I704">
            <v>38.450000000000003</v>
          </cell>
          <cell r="K704">
            <v>2027.85</v>
          </cell>
          <cell r="M704">
            <v>0</v>
          </cell>
        </row>
        <row r="705">
          <cell r="B705" t="str">
            <v>RCY</v>
          </cell>
          <cell r="E705">
            <v>8</v>
          </cell>
          <cell r="G705" t="str">
            <v>C</v>
          </cell>
          <cell r="I705">
            <v>11.65</v>
          </cell>
          <cell r="K705">
            <v>1282.54</v>
          </cell>
          <cell r="M705">
            <v>0</v>
          </cell>
        </row>
        <row r="706">
          <cell r="B706" t="str">
            <v>MSW</v>
          </cell>
          <cell r="E706">
            <v>8</v>
          </cell>
          <cell r="G706" t="str">
            <v>R</v>
          </cell>
          <cell r="I706">
            <v>270.25</v>
          </cell>
          <cell r="K706">
            <v>41653.919999999998</v>
          </cell>
          <cell r="M706">
            <v>0</v>
          </cell>
        </row>
        <row r="707">
          <cell r="B707" t="str">
            <v>RCY</v>
          </cell>
          <cell r="E707">
            <v>8</v>
          </cell>
          <cell r="G707" t="str">
            <v>R</v>
          </cell>
          <cell r="I707">
            <v>578.26</v>
          </cell>
          <cell r="K707">
            <v>63660.639999999999</v>
          </cell>
          <cell r="M707">
            <v>0</v>
          </cell>
        </row>
        <row r="708">
          <cell r="B708" t="str">
            <v>RCY</v>
          </cell>
          <cell r="E708">
            <v>9</v>
          </cell>
          <cell r="G708" t="str">
            <v>I</v>
          </cell>
          <cell r="I708">
            <v>0.78</v>
          </cell>
          <cell r="K708">
            <v>0</v>
          </cell>
          <cell r="M708">
            <v>0</v>
          </cell>
        </row>
        <row r="709">
          <cell r="B709" t="str">
            <v>MSW</v>
          </cell>
          <cell r="E709">
            <v>4</v>
          </cell>
          <cell r="G709" t="str">
            <v>I</v>
          </cell>
          <cell r="I709">
            <v>21.37</v>
          </cell>
          <cell r="K709">
            <v>3291.41</v>
          </cell>
          <cell r="M709">
            <v>3291.41</v>
          </cell>
        </row>
        <row r="710">
          <cell r="B710" t="str">
            <v>MSW</v>
          </cell>
          <cell r="E710">
            <v>11</v>
          </cell>
          <cell r="G710" t="str">
            <v>I</v>
          </cell>
          <cell r="I710">
            <v>138.37</v>
          </cell>
          <cell r="K710">
            <v>21311.759999999998</v>
          </cell>
          <cell r="M710">
            <v>21141.38</v>
          </cell>
        </row>
        <row r="711">
          <cell r="B711" t="str">
            <v>MSW</v>
          </cell>
          <cell r="E711">
            <v>2</v>
          </cell>
          <cell r="G711" t="str">
            <v>I</v>
          </cell>
          <cell r="I711">
            <v>105.18</v>
          </cell>
          <cell r="K711">
            <v>16199.79</v>
          </cell>
          <cell r="M711">
            <v>16123.89</v>
          </cell>
        </row>
        <row r="712">
          <cell r="B712" t="str">
            <v>YW</v>
          </cell>
          <cell r="E712">
            <v>6</v>
          </cell>
          <cell r="G712" t="str">
            <v>R</v>
          </cell>
          <cell r="I712">
            <v>99.4</v>
          </cell>
          <cell r="K712">
            <v>5242.3599999999997</v>
          </cell>
          <cell r="M712">
            <v>0</v>
          </cell>
        </row>
        <row r="713">
          <cell r="B713" t="str">
            <v>RCY</v>
          </cell>
          <cell r="E713">
            <v>6</v>
          </cell>
          <cell r="G713" t="str">
            <v>I</v>
          </cell>
          <cell r="I713">
            <v>4.37</v>
          </cell>
          <cell r="K713">
            <v>0</v>
          </cell>
          <cell r="M713">
            <v>0</v>
          </cell>
        </row>
        <row r="714">
          <cell r="B714" t="str">
            <v>RCY</v>
          </cell>
          <cell r="E714">
            <v>12</v>
          </cell>
          <cell r="G714" t="str">
            <v>I</v>
          </cell>
          <cell r="I714">
            <v>3.93</v>
          </cell>
          <cell r="K714">
            <v>0</v>
          </cell>
          <cell r="M714">
            <v>0</v>
          </cell>
        </row>
        <row r="715">
          <cell r="B715" t="str">
            <v>YW</v>
          </cell>
          <cell r="E715">
            <v>7</v>
          </cell>
          <cell r="G715" t="str">
            <v>R</v>
          </cell>
          <cell r="I715">
            <v>6.51</v>
          </cell>
          <cell r="K715">
            <v>343.34</v>
          </cell>
          <cell r="M715">
            <v>0</v>
          </cell>
        </row>
        <row r="716">
          <cell r="B716" t="str">
            <v>RCY</v>
          </cell>
          <cell r="E716">
            <v>6</v>
          </cell>
          <cell r="G716" t="str">
            <v>C</v>
          </cell>
          <cell r="I716">
            <v>421.95</v>
          </cell>
          <cell r="K716">
            <v>46452.5</v>
          </cell>
          <cell r="M716">
            <v>0</v>
          </cell>
        </row>
        <row r="717">
          <cell r="B717" t="str">
            <v>MSW</v>
          </cell>
          <cell r="E717">
            <v>1</v>
          </cell>
          <cell r="G717" t="str">
            <v>R</v>
          </cell>
          <cell r="I717">
            <v>8.85</v>
          </cell>
          <cell r="K717">
            <v>1363.08</v>
          </cell>
          <cell r="M717">
            <v>0</v>
          </cell>
        </row>
        <row r="718">
          <cell r="B718" t="str">
            <v>RCY</v>
          </cell>
          <cell r="E718">
            <v>6</v>
          </cell>
          <cell r="G718" t="str">
            <v>I</v>
          </cell>
          <cell r="I718">
            <v>0.28999999999999998</v>
          </cell>
          <cell r="K718">
            <v>25.62</v>
          </cell>
          <cell r="M718">
            <v>0</v>
          </cell>
        </row>
        <row r="719">
          <cell r="B719" t="str">
            <v>YW</v>
          </cell>
          <cell r="E719">
            <v>9</v>
          </cell>
          <cell r="G719" t="str">
            <v>R</v>
          </cell>
          <cell r="I719">
            <v>10.82</v>
          </cell>
          <cell r="K719">
            <v>570.64</v>
          </cell>
          <cell r="M719">
            <v>0</v>
          </cell>
        </row>
        <row r="720">
          <cell r="B720" t="str">
            <v>MSW</v>
          </cell>
          <cell r="E720">
            <v>10</v>
          </cell>
          <cell r="G720" t="str">
            <v>R</v>
          </cell>
          <cell r="I720">
            <v>3.06</v>
          </cell>
          <cell r="K720">
            <v>471.3</v>
          </cell>
          <cell r="M720">
            <v>0</v>
          </cell>
        </row>
        <row r="721">
          <cell r="B721" t="str">
            <v>MSW</v>
          </cell>
          <cell r="E721">
            <v>1</v>
          </cell>
          <cell r="G721" t="str">
            <v>R</v>
          </cell>
          <cell r="I721">
            <v>300.39999999999998</v>
          </cell>
          <cell r="K721">
            <v>46267.62</v>
          </cell>
          <cell r="M721">
            <v>0</v>
          </cell>
        </row>
        <row r="722">
          <cell r="B722" t="str">
            <v>RCY</v>
          </cell>
          <cell r="E722">
            <v>10</v>
          </cell>
          <cell r="G722" t="str">
            <v>I</v>
          </cell>
          <cell r="I722">
            <v>5.26</v>
          </cell>
          <cell r="K722">
            <v>0</v>
          </cell>
          <cell r="M722">
            <v>0</v>
          </cell>
        </row>
        <row r="723">
          <cell r="B723" t="str">
            <v>RCY</v>
          </cell>
          <cell r="E723">
            <v>3</v>
          </cell>
          <cell r="G723" t="str">
            <v>I</v>
          </cell>
          <cell r="I723">
            <v>2.33</v>
          </cell>
          <cell r="K723">
            <v>0</v>
          </cell>
          <cell r="M723">
            <v>32.619999999999997</v>
          </cell>
        </row>
        <row r="724">
          <cell r="B724" t="str">
            <v>MSW</v>
          </cell>
          <cell r="E724">
            <v>6</v>
          </cell>
          <cell r="G724" t="str">
            <v>I</v>
          </cell>
          <cell r="I724">
            <v>4.7</v>
          </cell>
          <cell r="K724">
            <v>723.9</v>
          </cell>
          <cell r="M724">
            <v>723.9</v>
          </cell>
        </row>
        <row r="725">
          <cell r="B725" t="str">
            <v>RCY</v>
          </cell>
          <cell r="E725">
            <v>1</v>
          </cell>
          <cell r="G725" t="str">
            <v>R</v>
          </cell>
          <cell r="I725">
            <v>119.84</v>
          </cell>
          <cell r="K725">
            <v>13193.16</v>
          </cell>
          <cell r="M725">
            <v>0</v>
          </cell>
        </row>
        <row r="726">
          <cell r="B726" t="str">
            <v>MSW</v>
          </cell>
          <cell r="E726">
            <v>9</v>
          </cell>
          <cell r="G726" t="str">
            <v>I</v>
          </cell>
          <cell r="I726">
            <v>153.56</v>
          </cell>
          <cell r="K726">
            <v>23651.34</v>
          </cell>
          <cell r="M726">
            <v>23766.61</v>
          </cell>
        </row>
        <row r="727">
          <cell r="B727" t="str">
            <v>MSW</v>
          </cell>
          <cell r="E727">
            <v>3</v>
          </cell>
          <cell r="G727" t="str">
            <v>R</v>
          </cell>
          <cell r="I727">
            <v>51.73</v>
          </cell>
          <cell r="K727">
            <v>7967.46</v>
          </cell>
          <cell r="M727">
            <v>0</v>
          </cell>
        </row>
        <row r="728">
          <cell r="B728" t="str">
            <v>RCY</v>
          </cell>
          <cell r="E728">
            <v>12</v>
          </cell>
          <cell r="G728" t="str">
            <v>C</v>
          </cell>
          <cell r="I728">
            <v>23.01</v>
          </cell>
          <cell r="K728">
            <v>2533.17</v>
          </cell>
          <cell r="M728">
            <v>0</v>
          </cell>
        </row>
        <row r="729">
          <cell r="B729" t="str">
            <v>MSW</v>
          </cell>
          <cell r="E729">
            <v>12</v>
          </cell>
          <cell r="G729" t="str">
            <v>R</v>
          </cell>
          <cell r="I729">
            <v>192.89</v>
          </cell>
          <cell r="K729">
            <v>29708.93</v>
          </cell>
          <cell r="M729">
            <v>0</v>
          </cell>
        </row>
        <row r="730">
          <cell r="B730" t="str">
            <v>RCY</v>
          </cell>
          <cell r="E730">
            <v>12</v>
          </cell>
          <cell r="G730" t="str">
            <v>R</v>
          </cell>
          <cell r="I730">
            <v>607.34</v>
          </cell>
          <cell r="K730">
            <v>66862.11</v>
          </cell>
          <cell r="M730">
            <v>0</v>
          </cell>
        </row>
        <row r="731">
          <cell r="B731" t="str">
            <v>RCY</v>
          </cell>
          <cell r="E731">
            <v>7</v>
          </cell>
          <cell r="G731" t="str">
            <v>I</v>
          </cell>
          <cell r="I731">
            <v>3.23</v>
          </cell>
          <cell r="K731">
            <v>96.9</v>
          </cell>
          <cell r="M731">
            <v>158.6</v>
          </cell>
        </row>
        <row r="732">
          <cell r="B732" t="str">
            <v>RCY</v>
          </cell>
          <cell r="E732">
            <v>4</v>
          </cell>
          <cell r="G732" t="str">
            <v>I</v>
          </cell>
          <cell r="I732">
            <v>11.36</v>
          </cell>
          <cell r="K732">
            <v>0</v>
          </cell>
          <cell r="M732">
            <v>0</v>
          </cell>
        </row>
        <row r="733">
          <cell r="B733" t="str">
            <v>RCY</v>
          </cell>
          <cell r="E733">
            <v>3</v>
          </cell>
          <cell r="G733" t="str">
            <v>I</v>
          </cell>
          <cell r="I733">
            <v>4.46</v>
          </cell>
          <cell r="K733">
            <v>500.63</v>
          </cell>
          <cell r="M733">
            <v>624.52</v>
          </cell>
        </row>
        <row r="734">
          <cell r="B734" t="str">
            <v>MSW</v>
          </cell>
          <cell r="E734">
            <v>9</v>
          </cell>
          <cell r="G734" t="str">
            <v>I</v>
          </cell>
          <cell r="I734">
            <v>25.04</v>
          </cell>
          <cell r="K734">
            <v>3856.67</v>
          </cell>
          <cell r="M734">
            <v>3822.79</v>
          </cell>
        </row>
        <row r="735">
          <cell r="B735" t="str">
            <v>RCY</v>
          </cell>
          <cell r="E735">
            <v>6</v>
          </cell>
          <cell r="G735" t="str">
            <v>I</v>
          </cell>
          <cell r="I735">
            <v>0.3</v>
          </cell>
          <cell r="K735">
            <v>0</v>
          </cell>
          <cell r="M735">
            <v>0</v>
          </cell>
        </row>
        <row r="736">
          <cell r="B736" t="str">
            <v>MSW</v>
          </cell>
          <cell r="E736">
            <v>6</v>
          </cell>
          <cell r="G736" t="str">
            <v>I</v>
          </cell>
          <cell r="I736">
            <v>159.97999999999999</v>
          </cell>
          <cell r="K736">
            <v>24640.14</v>
          </cell>
          <cell r="M736">
            <v>24640.14</v>
          </cell>
        </row>
        <row r="737">
          <cell r="B737" t="str">
            <v>RCY</v>
          </cell>
          <cell r="E737">
            <v>6</v>
          </cell>
          <cell r="G737" t="str">
            <v>I</v>
          </cell>
          <cell r="I737">
            <v>10</v>
          </cell>
          <cell r="K737">
            <v>115.5</v>
          </cell>
          <cell r="M737">
            <v>216</v>
          </cell>
        </row>
        <row r="738">
          <cell r="B738" t="str">
            <v>YW</v>
          </cell>
          <cell r="E738">
            <v>2</v>
          </cell>
          <cell r="G738" t="str">
            <v>R</v>
          </cell>
          <cell r="I738">
            <v>43.42</v>
          </cell>
          <cell r="K738">
            <v>2289.98</v>
          </cell>
          <cell r="M738">
            <v>0</v>
          </cell>
        </row>
        <row r="739">
          <cell r="B739" t="str">
            <v>RCY</v>
          </cell>
          <cell r="E739">
            <v>1</v>
          </cell>
          <cell r="G739" t="str">
            <v>I</v>
          </cell>
          <cell r="I739">
            <v>13.26</v>
          </cell>
          <cell r="K739">
            <v>0</v>
          </cell>
          <cell r="M739">
            <v>0</v>
          </cell>
        </row>
        <row r="740">
          <cell r="B740" t="str">
            <v>RCY</v>
          </cell>
          <cell r="E740">
            <v>8</v>
          </cell>
          <cell r="G740" t="str">
            <v>I</v>
          </cell>
          <cell r="I740">
            <v>3.4</v>
          </cell>
          <cell r="K740">
            <v>0</v>
          </cell>
          <cell r="M740">
            <v>0</v>
          </cell>
        </row>
        <row r="741">
          <cell r="B741" t="str">
            <v>RCY</v>
          </cell>
          <cell r="E741">
            <v>3</v>
          </cell>
          <cell r="G741" t="str">
            <v>I</v>
          </cell>
          <cell r="I741">
            <v>2.64</v>
          </cell>
          <cell r="K741">
            <v>233.16</v>
          </cell>
          <cell r="M741">
            <v>269.27999999999997</v>
          </cell>
        </row>
        <row r="742">
          <cell r="B742" t="str">
            <v>MSW</v>
          </cell>
          <cell r="E742">
            <v>4</v>
          </cell>
          <cell r="G742" t="str">
            <v>I</v>
          </cell>
          <cell r="I742">
            <v>357.26</v>
          </cell>
          <cell r="K742">
            <v>55025.17</v>
          </cell>
          <cell r="M742">
            <v>55025.17</v>
          </cell>
        </row>
        <row r="743">
          <cell r="B743" t="str">
            <v>MSW</v>
          </cell>
          <cell r="E743">
            <v>11</v>
          </cell>
          <cell r="G743" t="str">
            <v>I</v>
          </cell>
          <cell r="I743">
            <v>195.47</v>
          </cell>
          <cell r="K743">
            <v>30106.33</v>
          </cell>
          <cell r="M743">
            <v>30106.33</v>
          </cell>
        </row>
        <row r="744">
          <cell r="B744" t="str">
            <v>YW</v>
          </cell>
          <cell r="E744">
            <v>11</v>
          </cell>
          <cell r="G744" t="str">
            <v>R</v>
          </cell>
          <cell r="I744">
            <v>41.69</v>
          </cell>
          <cell r="K744">
            <v>2198.73</v>
          </cell>
          <cell r="M744">
            <v>0</v>
          </cell>
        </row>
        <row r="745">
          <cell r="B745" t="str">
            <v>MSW</v>
          </cell>
          <cell r="E745">
            <v>10</v>
          </cell>
          <cell r="G745" t="str">
            <v>R</v>
          </cell>
          <cell r="I745">
            <v>71.06</v>
          </cell>
          <cell r="K745">
            <v>10944.66</v>
          </cell>
          <cell r="M745">
            <v>0</v>
          </cell>
        </row>
        <row r="746">
          <cell r="B746" t="str">
            <v>RCY</v>
          </cell>
          <cell r="E746">
            <v>2</v>
          </cell>
          <cell r="G746" t="str">
            <v>C</v>
          </cell>
          <cell r="I746">
            <v>336.1</v>
          </cell>
          <cell r="K746">
            <v>37001.26</v>
          </cell>
          <cell r="M746">
            <v>0</v>
          </cell>
        </row>
        <row r="747">
          <cell r="B747" t="str">
            <v>MSW</v>
          </cell>
          <cell r="E747">
            <v>4</v>
          </cell>
          <cell r="G747" t="str">
            <v>I</v>
          </cell>
          <cell r="I747">
            <v>9.75</v>
          </cell>
          <cell r="K747">
            <v>1501.7</v>
          </cell>
          <cell r="M747">
            <v>1501.7</v>
          </cell>
        </row>
        <row r="748">
          <cell r="B748" t="str">
            <v>RCY</v>
          </cell>
          <cell r="E748">
            <v>9</v>
          </cell>
          <cell r="G748" t="str">
            <v>R</v>
          </cell>
          <cell r="I748">
            <v>0.75</v>
          </cell>
          <cell r="K748">
            <v>82.57</v>
          </cell>
          <cell r="M748">
            <v>0</v>
          </cell>
        </row>
        <row r="749">
          <cell r="B749" t="str">
            <v>MSW</v>
          </cell>
          <cell r="E749">
            <v>2</v>
          </cell>
          <cell r="G749" t="str">
            <v>R</v>
          </cell>
          <cell r="I749">
            <v>670.98</v>
          </cell>
          <cell r="K749">
            <v>103344.35</v>
          </cell>
          <cell r="M749">
            <v>0</v>
          </cell>
        </row>
        <row r="750">
          <cell r="B750" t="str">
            <v>RCY</v>
          </cell>
          <cell r="E750">
            <v>11</v>
          </cell>
          <cell r="G750" t="str">
            <v>C</v>
          </cell>
          <cell r="I750">
            <v>4.97</v>
          </cell>
          <cell r="K750">
            <v>547.15</v>
          </cell>
          <cell r="M750">
            <v>0</v>
          </cell>
        </row>
        <row r="751">
          <cell r="B751" t="str">
            <v>RCY</v>
          </cell>
          <cell r="E751">
            <v>6</v>
          </cell>
          <cell r="G751" t="str">
            <v>I</v>
          </cell>
          <cell r="I751">
            <v>2.0499999999999998</v>
          </cell>
          <cell r="K751">
            <v>0</v>
          </cell>
          <cell r="M751">
            <v>0</v>
          </cell>
        </row>
        <row r="752">
          <cell r="B752" t="str">
            <v>MSW</v>
          </cell>
          <cell r="E752">
            <v>3</v>
          </cell>
          <cell r="G752" t="str">
            <v>R</v>
          </cell>
          <cell r="I752">
            <v>1.95</v>
          </cell>
          <cell r="K752">
            <v>300.33999999999997</v>
          </cell>
          <cell r="M752">
            <v>0</v>
          </cell>
        </row>
        <row r="753">
          <cell r="B753" t="str">
            <v>MSW</v>
          </cell>
          <cell r="E753">
            <v>12</v>
          </cell>
          <cell r="G753" t="str">
            <v>R</v>
          </cell>
          <cell r="I753">
            <v>3.16</v>
          </cell>
          <cell r="K753">
            <v>486.7</v>
          </cell>
          <cell r="M753">
            <v>0</v>
          </cell>
        </row>
        <row r="754">
          <cell r="B754" t="str">
            <v>RCY</v>
          </cell>
          <cell r="E754">
            <v>2</v>
          </cell>
          <cell r="G754" t="str">
            <v>I</v>
          </cell>
          <cell r="I754">
            <v>18.53</v>
          </cell>
          <cell r="K754">
            <v>2010.55</v>
          </cell>
          <cell r="M754">
            <v>1850.85</v>
          </cell>
        </row>
        <row r="755">
          <cell r="B755" t="str">
            <v>MSW</v>
          </cell>
          <cell r="E755">
            <v>5</v>
          </cell>
          <cell r="G755" t="str">
            <v>I</v>
          </cell>
          <cell r="I755">
            <v>67.959999999999994</v>
          </cell>
          <cell r="K755">
            <v>10467.209999999999</v>
          </cell>
          <cell r="M755">
            <v>10448.73</v>
          </cell>
        </row>
        <row r="756">
          <cell r="B756" t="str">
            <v>MSW</v>
          </cell>
          <cell r="E756">
            <v>12</v>
          </cell>
          <cell r="G756" t="str">
            <v>I</v>
          </cell>
          <cell r="I756">
            <v>62.61</v>
          </cell>
          <cell r="K756">
            <v>9643.19</v>
          </cell>
          <cell r="M756">
            <v>9554.81</v>
          </cell>
        </row>
        <row r="757">
          <cell r="B757" t="str">
            <v>MSW</v>
          </cell>
          <cell r="E757">
            <v>3</v>
          </cell>
          <cell r="G757" t="str">
            <v>I</v>
          </cell>
          <cell r="I757">
            <v>7.03</v>
          </cell>
          <cell r="K757">
            <v>1082.76</v>
          </cell>
          <cell r="M757">
            <v>1082.76</v>
          </cell>
        </row>
        <row r="758">
          <cell r="B758" t="str">
            <v>YW</v>
          </cell>
          <cell r="E758">
            <v>1</v>
          </cell>
          <cell r="G758" t="str">
            <v>R</v>
          </cell>
          <cell r="I758">
            <v>18.010000000000002</v>
          </cell>
          <cell r="K758">
            <v>949.85</v>
          </cell>
          <cell r="M758">
            <v>0</v>
          </cell>
        </row>
        <row r="759">
          <cell r="B759" t="str">
            <v>RCY</v>
          </cell>
          <cell r="E759">
            <v>8</v>
          </cell>
          <cell r="G759" t="str">
            <v>I</v>
          </cell>
          <cell r="I759">
            <v>4.37</v>
          </cell>
          <cell r="K759">
            <v>0</v>
          </cell>
          <cell r="M759">
            <v>0</v>
          </cell>
        </row>
        <row r="760">
          <cell r="B760" t="str">
            <v>MSW</v>
          </cell>
          <cell r="E760">
            <v>3</v>
          </cell>
          <cell r="G760" t="str">
            <v>I</v>
          </cell>
          <cell r="I760">
            <v>95.17</v>
          </cell>
          <cell r="K760">
            <v>14658.11</v>
          </cell>
          <cell r="M760">
            <v>14527.96</v>
          </cell>
        </row>
        <row r="761">
          <cell r="B761" t="str">
            <v>MSW</v>
          </cell>
          <cell r="E761">
            <v>10</v>
          </cell>
          <cell r="G761" t="str">
            <v>I</v>
          </cell>
          <cell r="I761">
            <v>120.95</v>
          </cell>
          <cell r="K761">
            <v>18628.7</v>
          </cell>
          <cell r="M761">
            <v>18628.7</v>
          </cell>
        </row>
        <row r="762">
          <cell r="B762" t="str">
            <v>MSW</v>
          </cell>
          <cell r="E762">
            <v>12</v>
          </cell>
          <cell r="G762" t="str">
            <v>I</v>
          </cell>
          <cell r="I762">
            <v>6.92</v>
          </cell>
          <cell r="K762">
            <v>1065.82</v>
          </cell>
          <cell r="M762">
            <v>1065.82</v>
          </cell>
        </row>
        <row r="763">
          <cell r="B763" t="str">
            <v>MSW</v>
          </cell>
          <cell r="E763">
            <v>5</v>
          </cell>
          <cell r="G763" t="str">
            <v>I</v>
          </cell>
          <cell r="I763">
            <v>34.51</v>
          </cell>
          <cell r="K763">
            <v>5315.24</v>
          </cell>
          <cell r="M763">
            <v>5315.24</v>
          </cell>
        </row>
        <row r="764">
          <cell r="B764" t="str">
            <v>MSW</v>
          </cell>
          <cell r="E764">
            <v>3</v>
          </cell>
          <cell r="G764" t="str">
            <v>R</v>
          </cell>
          <cell r="I764">
            <v>3.09</v>
          </cell>
          <cell r="K764">
            <v>475.92</v>
          </cell>
          <cell r="M764">
            <v>0</v>
          </cell>
        </row>
        <row r="765">
          <cell r="B765" t="str">
            <v>RCY</v>
          </cell>
          <cell r="E765">
            <v>8</v>
          </cell>
          <cell r="G765" t="str">
            <v>R</v>
          </cell>
          <cell r="I765">
            <v>5.79</v>
          </cell>
          <cell r="K765">
            <v>637.41999999999996</v>
          </cell>
          <cell r="M765">
            <v>0</v>
          </cell>
        </row>
        <row r="766">
          <cell r="B766" t="str">
            <v>MSW</v>
          </cell>
          <cell r="E766">
            <v>9</v>
          </cell>
          <cell r="G766" t="str">
            <v>R</v>
          </cell>
          <cell r="I766">
            <v>1.61</v>
          </cell>
          <cell r="K766">
            <v>247.97</v>
          </cell>
          <cell r="M766">
            <v>0</v>
          </cell>
        </row>
        <row r="767">
          <cell r="B767" t="str">
            <v>MSW</v>
          </cell>
          <cell r="E767">
            <v>6</v>
          </cell>
          <cell r="G767" t="str">
            <v>C</v>
          </cell>
          <cell r="I767">
            <v>7.95</v>
          </cell>
          <cell r="K767">
            <v>1224.46</v>
          </cell>
          <cell r="M767">
            <v>0</v>
          </cell>
        </row>
        <row r="768">
          <cell r="B768" t="str">
            <v>RCY</v>
          </cell>
          <cell r="E768">
            <v>4</v>
          </cell>
          <cell r="G768" t="str">
            <v>I</v>
          </cell>
          <cell r="I768">
            <v>10.87</v>
          </cell>
          <cell r="K768">
            <v>0</v>
          </cell>
          <cell r="M768">
            <v>0</v>
          </cell>
        </row>
        <row r="769">
          <cell r="B769" t="str">
            <v>MSW</v>
          </cell>
          <cell r="E769">
            <v>7</v>
          </cell>
          <cell r="G769" t="str">
            <v>I</v>
          </cell>
          <cell r="I769">
            <v>159.21</v>
          </cell>
          <cell r="K769">
            <v>24552.65</v>
          </cell>
          <cell r="M769">
            <v>24521.53</v>
          </cell>
        </row>
        <row r="770">
          <cell r="B770" t="str">
            <v>MSW</v>
          </cell>
          <cell r="E770">
            <v>1</v>
          </cell>
          <cell r="G770" t="str">
            <v>I</v>
          </cell>
          <cell r="I770">
            <v>289.43</v>
          </cell>
          <cell r="K770">
            <v>44578.01</v>
          </cell>
          <cell r="M770">
            <v>44538.28</v>
          </cell>
        </row>
        <row r="771">
          <cell r="B771" t="str">
            <v>MSW</v>
          </cell>
          <cell r="E771">
            <v>8</v>
          </cell>
          <cell r="G771" t="str">
            <v>I</v>
          </cell>
          <cell r="I771">
            <v>454</v>
          </cell>
          <cell r="K771">
            <v>69925.08</v>
          </cell>
          <cell r="M771">
            <v>67628</v>
          </cell>
        </row>
        <row r="772">
          <cell r="B772" t="str">
            <v>MSW</v>
          </cell>
          <cell r="E772">
            <v>6</v>
          </cell>
          <cell r="G772" t="str">
            <v>R</v>
          </cell>
          <cell r="I772">
            <v>86.84</v>
          </cell>
          <cell r="K772">
            <v>13375.11</v>
          </cell>
          <cell r="M772">
            <v>0</v>
          </cell>
        </row>
        <row r="773">
          <cell r="B773" t="str">
            <v>YW</v>
          </cell>
          <cell r="E773">
            <v>7</v>
          </cell>
          <cell r="G773" t="str">
            <v>R</v>
          </cell>
          <cell r="I773">
            <v>41.34</v>
          </cell>
          <cell r="K773">
            <v>2180.27</v>
          </cell>
          <cell r="M773">
            <v>0</v>
          </cell>
        </row>
        <row r="774">
          <cell r="B774" t="str">
            <v>RCY</v>
          </cell>
          <cell r="E774">
            <v>5</v>
          </cell>
          <cell r="G774" t="str">
            <v>R</v>
          </cell>
          <cell r="I774">
            <v>1.28</v>
          </cell>
          <cell r="K774">
            <v>140.91999999999999</v>
          </cell>
          <cell r="M774">
            <v>0</v>
          </cell>
        </row>
        <row r="775">
          <cell r="B775" t="str">
            <v>MSW</v>
          </cell>
          <cell r="E775">
            <v>9</v>
          </cell>
          <cell r="G775" t="str">
            <v>R</v>
          </cell>
          <cell r="I775">
            <v>52.6</v>
          </cell>
          <cell r="K775">
            <v>8101.45</v>
          </cell>
          <cell r="M775">
            <v>0</v>
          </cell>
        </row>
        <row r="776">
          <cell r="B776" t="str">
            <v>MSW</v>
          </cell>
          <cell r="E776">
            <v>6</v>
          </cell>
          <cell r="G776" t="str">
            <v>R</v>
          </cell>
          <cell r="I776">
            <v>733.75</v>
          </cell>
          <cell r="K776">
            <v>113012.21</v>
          </cell>
          <cell r="M776">
            <v>0</v>
          </cell>
        </row>
        <row r="777">
          <cell r="B777" t="str">
            <v>MSW</v>
          </cell>
          <cell r="E777">
            <v>1</v>
          </cell>
          <cell r="G777" t="str">
            <v>I</v>
          </cell>
          <cell r="I777">
            <v>143.55000000000001</v>
          </cell>
          <cell r="K777">
            <v>21864.19</v>
          </cell>
          <cell r="M777">
            <v>21827.119999999999</v>
          </cell>
        </row>
        <row r="778">
          <cell r="B778" t="str">
            <v>MSW</v>
          </cell>
          <cell r="E778">
            <v>8</v>
          </cell>
          <cell r="G778" t="str">
            <v>I</v>
          </cell>
          <cell r="I778">
            <v>29.27</v>
          </cell>
          <cell r="K778">
            <v>4508.16</v>
          </cell>
          <cell r="M778">
            <v>4077.23</v>
          </cell>
        </row>
        <row r="779">
          <cell r="B779" t="str">
            <v>RCY</v>
          </cell>
          <cell r="E779">
            <v>9</v>
          </cell>
          <cell r="G779" t="str">
            <v>R</v>
          </cell>
          <cell r="I779">
            <v>101.89</v>
          </cell>
          <cell r="K779">
            <v>11217.07</v>
          </cell>
          <cell r="M779">
            <v>0</v>
          </cell>
        </row>
        <row r="780">
          <cell r="B780" t="str">
            <v>MSW</v>
          </cell>
          <cell r="E780">
            <v>7</v>
          </cell>
          <cell r="G780" t="str">
            <v>I</v>
          </cell>
          <cell r="I780">
            <v>9.2100000000000009</v>
          </cell>
          <cell r="K780">
            <v>1418.52</v>
          </cell>
          <cell r="M780">
            <v>1418.52</v>
          </cell>
        </row>
        <row r="781">
          <cell r="B781" t="str">
            <v>RCY</v>
          </cell>
          <cell r="E781">
            <v>11</v>
          </cell>
          <cell r="G781" t="str">
            <v>I</v>
          </cell>
          <cell r="I781">
            <v>7.35</v>
          </cell>
          <cell r="K781">
            <v>0</v>
          </cell>
          <cell r="M781">
            <v>0</v>
          </cell>
        </row>
        <row r="782">
          <cell r="B782" t="str">
            <v>MSW</v>
          </cell>
          <cell r="E782">
            <v>8</v>
          </cell>
          <cell r="G782" t="str">
            <v>R</v>
          </cell>
          <cell r="I782">
            <v>2.62</v>
          </cell>
          <cell r="K782">
            <v>403.54</v>
          </cell>
          <cell r="M782">
            <v>0</v>
          </cell>
        </row>
        <row r="783">
          <cell r="B783" t="str">
            <v>MSW</v>
          </cell>
          <cell r="E783">
            <v>4</v>
          </cell>
          <cell r="G783" t="str">
            <v>R</v>
          </cell>
          <cell r="I783">
            <v>217.31</v>
          </cell>
          <cell r="K783">
            <v>33470.089999999997</v>
          </cell>
          <cell r="M783">
            <v>0</v>
          </cell>
        </row>
        <row r="784">
          <cell r="B784" t="str">
            <v>YW</v>
          </cell>
          <cell r="E784">
            <v>5</v>
          </cell>
          <cell r="G784" t="str">
            <v>R</v>
          </cell>
          <cell r="I784">
            <v>68.47</v>
          </cell>
          <cell r="K784">
            <v>3611.11</v>
          </cell>
          <cell r="M784">
            <v>0</v>
          </cell>
        </row>
        <row r="785">
          <cell r="B785" t="str">
            <v>RCY</v>
          </cell>
          <cell r="E785">
            <v>4</v>
          </cell>
          <cell r="G785" t="str">
            <v>C</v>
          </cell>
          <cell r="I785">
            <v>9.1999999999999993</v>
          </cell>
          <cell r="K785">
            <v>1012.83</v>
          </cell>
          <cell r="M785">
            <v>0</v>
          </cell>
        </row>
        <row r="786">
          <cell r="B786" t="str">
            <v>MSW</v>
          </cell>
          <cell r="E786">
            <v>11</v>
          </cell>
          <cell r="G786" t="str">
            <v>R</v>
          </cell>
          <cell r="I786">
            <v>52.71</v>
          </cell>
          <cell r="K786">
            <v>8118.39</v>
          </cell>
          <cell r="M786">
            <v>0</v>
          </cell>
        </row>
        <row r="787">
          <cell r="B787" t="str">
            <v>RCY</v>
          </cell>
          <cell r="E787">
            <v>2</v>
          </cell>
          <cell r="G787" t="str">
            <v>I</v>
          </cell>
          <cell r="I787">
            <v>35.56</v>
          </cell>
          <cell r="K787">
            <v>3922.34</v>
          </cell>
          <cell r="M787">
            <v>3318.26</v>
          </cell>
        </row>
        <row r="788">
          <cell r="B788" t="str">
            <v>RCY</v>
          </cell>
          <cell r="E788">
            <v>12</v>
          </cell>
          <cell r="G788" t="str">
            <v>I</v>
          </cell>
          <cell r="I788">
            <v>0.42</v>
          </cell>
          <cell r="K788">
            <v>0</v>
          </cell>
          <cell r="M788">
            <v>0</v>
          </cell>
        </row>
        <row r="789">
          <cell r="B789" t="str">
            <v>RCY</v>
          </cell>
          <cell r="E789">
            <v>5</v>
          </cell>
          <cell r="G789" t="str">
            <v>I</v>
          </cell>
          <cell r="I789">
            <v>0.82</v>
          </cell>
          <cell r="K789">
            <v>0</v>
          </cell>
          <cell r="M789">
            <v>0</v>
          </cell>
        </row>
        <row r="790">
          <cell r="B790" t="str">
            <v>RCY</v>
          </cell>
          <cell r="E790">
            <v>4</v>
          </cell>
          <cell r="G790" t="str">
            <v>R</v>
          </cell>
          <cell r="I790">
            <v>565.6</v>
          </cell>
          <cell r="K790">
            <v>62266.86</v>
          </cell>
          <cell r="M790">
            <v>0</v>
          </cell>
        </row>
        <row r="791">
          <cell r="B791" t="str">
            <v>MSW</v>
          </cell>
          <cell r="E791">
            <v>12</v>
          </cell>
          <cell r="G791" t="str">
            <v>R</v>
          </cell>
          <cell r="I791">
            <v>0.97</v>
          </cell>
          <cell r="K791">
            <v>149.4</v>
          </cell>
          <cell r="M791">
            <v>0</v>
          </cell>
        </row>
        <row r="792">
          <cell r="B792" t="str">
            <v>MSW</v>
          </cell>
          <cell r="E792">
            <v>7</v>
          </cell>
          <cell r="G792" t="str">
            <v>I</v>
          </cell>
          <cell r="I792">
            <v>87.88</v>
          </cell>
          <cell r="K792">
            <v>13535.28</v>
          </cell>
          <cell r="M792">
            <v>13436.54</v>
          </cell>
        </row>
        <row r="793">
          <cell r="B793" t="str">
            <v>MSW</v>
          </cell>
          <cell r="E793">
            <v>8</v>
          </cell>
          <cell r="G793" t="str">
            <v>I</v>
          </cell>
          <cell r="I793">
            <v>1.39</v>
          </cell>
          <cell r="K793">
            <v>214.09</v>
          </cell>
          <cell r="M793">
            <v>214.09</v>
          </cell>
        </row>
        <row r="794">
          <cell r="B794" t="str">
            <v>MSW</v>
          </cell>
          <cell r="E794">
            <v>1</v>
          </cell>
          <cell r="G794" t="str">
            <v>I</v>
          </cell>
          <cell r="I794">
            <v>8.0399999999999991</v>
          </cell>
          <cell r="K794">
            <v>1238.32</v>
          </cell>
          <cell r="M794">
            <v>1238.32</v>
          </cell>
        </row>
        <row r="795">
          <cell r="B795" t="str">
            <v>RCY</v>
          </cell>
          <cell r="E795">
            <v>1</v>
          </cell>
          <cell r="G795" t="str">
            <v>R</v>
          </cell>
          <cell r="I795">
            <v>20.04</v>
          </cell>
          <cell r="K795">
            <v>0</v>
          </cell>
          <cell r="M795">
            <v>0</v>
          </cell>
        </row>
        <row r="796">
          <cell r="B796" t="str">
            <v>YW</v>
          </cell>
          <cell r="E796">
            <v>10</v>
          </cell>
          <cell r="G796" t="str">
            <v>R</v>
          </cell>
          <cell r="I796">
            <v>45.83</v>
          </cell>
          <cell r="K796">
            <v>2417.0700000000002</v>
          </cell>
          <cell r="M796">
            <v>0</v>
          </cell>
        </row>
        <row r="797">
          <cell r="B797" t="str">
            <v>MSW</v>
          </cell>
          <cell r="E797">
            <v>2</v>
          </cell>
          <cell r="G797" t="str">
            <v>C</v>
          </cell>
          <cell r="I797">
            <v>4.53</v>
          </cell>
          <cell r="K797">
            <v>697.71</v>
          </cell>
          <cell r="M797">
            <v>0</v>
          </cell>
        </row>
        <row r="798">
          <cell r="B798" t="str">
            <v>RCY</v>
          </cell>
          <cell r="E798">
            <v>12</v>
          </cell>
          <cell r="G798" t="str">
            <v>R</v>
          </cell>
          <cell r="I798">
            <v>5.27</v>
          </cell>
          <cell r="K798">
            <v>580.16999999999996</v>
          </cell>
          <cell r="M798">
            <v>0</v>
          </cell>
        </row>
        <row r="799">
          <cell r="B799" t="str">
            <v>RCY</v>
          </cell>
          <cell r="E799">
            <v>3</v>
          </cell>
          <cell r="G799" t="str">
            <v>I</v>
          </cell>
          <cell r="I799">
            <v>1</v>
          </cell>
          <cell r="K799">
            <v>0</v>
          </cell>
          <cell r="M799">
            <v>0</v>
          </cell>
        </row>
        <row r="800">
          <cell r="B800" t="str">
            <v>MSW</v>
          </cell>
          <cell r="E800">
            <v>3</v>
          </cell>
          <cell r="G800" t="str">
            <v>I</v>
          </cell>
          <cell r="I800">
            <v>173.78</v>
          </cell>
          <cell r="K800">
            <v>26765.58</v>
          </cell>
          <cell r="M800">
            <v>26724.13</v>
          </cell>
        </row>
        <row r="801">
          <cell r="B801" t="str">
            <v>MSW</v>
          </cell>
          <cell r="E801">
            <v>12</v>
          </cell>
          <cell r="G801" t="str">
            <v>I</v>
          </cell>
          <cell r="I801">
            <v>421.14</v>
          </cell>
          <cell r="K801">
            <v>64864.01</v>
          </cell>
          <cell r="M801">
            <v>64864.01</v>
          </cell>
        </row>
        <row r="802">
          <cell r="B802" t="str">
            <v>RCY</v>
          </cell>
          <cell r="E802">
            <v>1</v>
          </cell>
          <cell r="G802" t="str">
            <v>C</v>
          </cell>
          <cell r="I802">
            <v>2.67</v>
          </cell>
          <cell r="K802">
            <v>293.94</v>
          </cell>
          <cell r="M802">
            <v>0</v>
          </cell>
        </row>
        <row r="803">
          <cell r="B803" t="str">
            <v>RCY</v>
          </cell>
          <cell r="E803">
            <v>5</v>
          </cell>
          <cell r="G803" t="str">
            <v>R</v>
          </cell>
          <cell r="I803">
            <v>1.47</v>
          </cell>
          <cell r="K803">
            <v>161.83000000000001</v>
          </cell>
          <cell r="M803">
            <v>0</v>
          </cell>
        </row>
        <row r="804">
          <cell r="B804" t="str">
            <v>RCY</v>
          </cell>
          <cell r="E804">
            <v>1</v>
          </cell>
          <cell r="G804" t="str">
            <v>R</v>
          </cell>
          <cell r="I804">
            <v>8.7799999999999994</v>
          </cell>
          <cell r="K804">
            <v>966.59</v>
          </cell>
          <cell r="M804">
            <v>0</v>
          </cell>
        </row>
        <row r="805">
          <cell r="B805" t="str">
            <v>RCY</v>
          </cell>
          <cell r="E805">
            <v>10</v>
          </cell>
          <cell r="G805" t="str">
            <v>C</v>
          </cell>
          <cell r="I805">
            <v>357.94</v>
          </cell>
          <cell r="K805">
            <v>39405.58</v>
          </cell>
          <cell r="M805">
            <v>0</v>
          </cell>
        </row>
        <row r="806">
          <cell r="B806" t="str">
            <v>MSW</v>
          </cell>
          <cell r="E806">
            <v>2</v>
          </cell>
          <cell r="G806" t="str">
            <v>R</v>
          </cell>
          <cell r="I806">
            <v>71.52</v>
          </cell>
          <cell r="K806">
            <v>11015.52</v>
          </cell>
          <cell r="M806">
            <v>0</v>
          </cell>
        </row>
        <row r="807">
          <cell r="B807" t="str">
            <v>YW</v>
          </cell>
          <cell r="E807">
            <v>5</v>
          </cell>
          <cell r="G807" t="str">
            <v>R</v>
          </cell>
          <cell r="I807">
            <v>22.5</v>
          </cell>
          <cell r="K807">
            <v>1186.6400000000001</v>
          </cell>
          <cell r="M807">
            <v>0</v>
          </cell>
        </row>
        <row r="808">
          <cell r="B808" t="str">
            <v>YW</v>
          </cell>
          <cell r="E808">
            <v>3</v>
          </cell>
          <cell r="G808" t="str">
            <v>R</v>
          </cell>
          <cell r="I808">
            <v>29.22</v>
          </cell>
          <cell r="K808">
            <v>1541.06</v>
          </cell>
          <cell r="M808">
            <v>0</v>
          </cell>
        </row>
        <row r="809">
          <cell r="B809" t="str">
            <v>MSW</v>
          </cell>
          <cell r="E809">
            <v>5</v>
          </cell>
          <cell r="G809" t="str">
            <v>R</v>
          </cell>
          <cell r="I809">
            <v>40.11</v>
          </cell>
          <cell r="K809">
            <v>6177.75</v>
          </cell>
          <cell r="M809">
            <v>0</v>
          </cell>
        </row>
        <row r="810">
          <cell r="B810" t="str">
            <v>RCY</v>
          </cell>
          <cell r="E810">
            <v>4</v>
          </cell>
          <cell r="G810" t="str">
            <v>I</v>
          </cell>
          <cell r="I810">
            <v>31.36</v>
          </cell>
          <cell r="K810">
            <v>2770.97</v>
          </cell>
          <cell r="M810">
            <v>3627.73</v>
          </cell>
        </row>
        <row r="811">
          <cell r="B811" t="str">
            <v>MSW</v>
          </cell>
          <cell r="E811">
            <v>10</v>
          </cell>
          <cell r="G811" t="str">
            <v>R</v>
          </cell>
          <cell r="I811">
            <v>38.11</v>
          </cell>
          <cell r="K811">
            <v>5869.7</v>
          </cell>
          <cell r="M811">
            <v>0</v>
          </cell>
        </row>
        <row r="812">
          <cell r="B812" t="str">
            <v>RCY</v>
          </cell>
          <cell r="E812">
            <v>6</v>
          </cell>
          <cell r="G812" t="str">
            <v>I</v>
          </cell>
          <cell r="I812">
            <v>8.76</v>
          </cell>
          <cell r="K812">
            <v>964.38</v>
          </cell>
          <cell r="M812">
            <v>0</v>
          </cell>
        </row>
        <row r="813">
          <cell r="B813" t="str">
            <v>RCY</v>
          </cell>
          <cell r="E813">
            <v>7</v>
          </cell>
          <cell r="G813" t="str">
            <v>I</v>
          </cell>
          <cell r="I813">
            <v>12.22</v>
          </cell>
          <cell r="K813">
            <v>1384.76</v>
          </cell>
          <cell r="M813">
            <v>940.14</v>
          </cell>
        </row>
        <row r="814">
          <cell r="B814" t="str">
            <v>MSW</v>
          </cell>
          <cell r="E814">
            <v>11</v>
          </cell>
          <cell r="G814" t="str">
            <v>R</v>
          </cell>
          <cell r="I814">
            <v>7.87</v>
          </cell>
          <cell r="K814">
            <v>1212.1400000000001</v>
          </cell>
          <cell r="M814">
            <v>0</v>
          </cell>
        </row>
        <row r="815">
          <cell r="B815" t="str">
            <v>MSW</v>
          </cell>
          <cell r="E815">
            <v>4</v>
          </cell>
          <cell r="G815" t="str">
            <v>R</v>
          </cell>
          <cell r="I815">
            <v>1.75</v>
          </cell>
          <cell r="K815">
            <v>269.54000000000002</v>
          </cell>
          <cell r="M815">
            <v>0</v>
          </cell>
        </row>
        <row r="816">
          <cell r="B816" t="str">
            <v>RCY</v>
          </cell>
          <cell r="E816">
            <v>11</v>
          </cell>
          <cell r="G816" t="str">
            <v>I</v>
          </cell>
          <cell r="I816">
            <v>24.18</v>
          </cell>
          <cell r="K816">
            <v>2611.44</v>
          </cell>
          <cell r="M816">
            <v>2477.94</v>
          </cell>
        </row>
        <row r="817">
          <cell r="B817" t="str">
            <v>RCY</v>
          </cell>
          <cell r="E817">
            <v>4</v>
          </cell>
          <cell r="G817" t="str">
            <v>C</v>
          </cell>
          <cell r="I817">
            <v>14.05</v>
          </cell>
          <cell r="K817">
            <v>1546.77</v>
          </cell>
          <cell r="M817">
            <v>0</v>
          </cell>
        </row>
        <row r="818">
          <cell r="B818" t="str">
            <v>RCY</v>
          </cell>
          <cell r="E818">
            <v>2</v>
          </cell>
          <cell r="G818" t="str">
            <v>R</v>
          </cell>
          <cell r="I818">
            <v>1.51</v>
          </cell>
          <cell r="K818">
            <v>166.24</v>
          </cell>
          <cell r="M818">
            <v>0</v>
          </cell>
        </row>
        <row r="819">
          <cell r="B819" t="str">
            <v>RCY</v>
          </cell>
          <cell r="E819">
            <v>2</v>
          </cell>
          <cell r="G819" t="str">
            <v>I</v>
          </cell>
          <cell r="I819">
            <v>0.64</v>
          </cell>
          <cell r="K819">
            <v>70.45</v>
          </cell>
          <cell r="M819">
            <v>0</v>
          </cell>
        </row>
        <row r="820">
          <cell r="B820" t="str">
            <v>RCY</v>
          </cell>
          <cell r="E820">
            <v>11</v>
          </cell>
          <cell r="G820" t="str">
            <v>I</v>
          </cell>
          <cell r="I820">
            <v>1.86</v>
          </cell>
          <cell r="K820">
            <v>204.77</v>
          </cell>
          <cell r="M820">
            <v>0</v>
          </cell>
        </row>
        <row r="821">
          <cell r="B821" t="str">
            <v>YW</v>
          </cell>
          <cell r="E821">
            <v>9</v>
          </cell>
          <cell r="G821" t="str">
            <v>I</v>
          </cell>
          <cell r="I821">
            <v>3.51</v>
          </cell>
          <cell r="K821">
            <v>267.04000000000002</v>
          </cell>
          <cell r="M821">
            <v>313.08999999999997</v>
          </cell>
        </row>
        <row r="822">
          <cell r="B822" t="str">
            <v>RCY</v>
          </cell>
          <cell r="E822">
            <v>7</v>
          </cell>
          <cell r="G822" t="str">
            <v>R</v>
          </cell>
          <cell r="I822">
            <v>34.56</v>
          </cell>
          <cell r="K822">
            <v>3804.72</v>
          </cell>
          <cell r="M822">
            <v>0</v>
          </cell>
        </row>
        <row r="823">
          <cell r="B823" t="str">
            <v>RCY</v>
          </cell>
          <cell r="E823">
            <v>11</v>
          </cell>
          <cell r="G823" t="str">
            <v>I</v>
          </cell>
          <cell r="I823">
            <v>4</v>
          </cell>
          <cell r="K823">
            <v>95</v>
          </cell>
          <cell r="M823">
            <v>0</v>
          </cell>
        </row>
        <row r="824">
          <cell r="B824" t="str">
            <v>RCY</v>
          </cell>
          <cell r="E824">
            <v>10</v>
          </cell>
          <cell r="G824" t="str">
            <v>I</v>
          </cell>
          <cell r="I824">
            <v>19.61</v>
          </cell>
          <cell r="K824">
            <v>2117.88</v>
          </cell>
          <cell r="M824">
            <v>2763.58</v>
          </cell>
        </row>
        <row r="825">
          <cell r="B825" t="str">
            <v>RCY</v>
          </cell>
          <cell r="E825">
            <v>2</v>
          </cell>
          <cell r="G825" t="str">
            <v>C</v>
          </cell>
          <cell r="I825">
            <v>28.96</v>
          </cell>
          <cell r="K825">
            <v>3188.21</v>
          </cell>
          <cell r="M825">
            <v>0</v>
          </cell>
        </row>
        <row r="826">
          <cell r="B826" t="str">
            <v>RCY</v>
          </cell>
          <cell r="E826">
            <v>8</v>
          </cell>
          <cell r="G826" t="str">
            <v>I</v>
          </cell>
          <cell r="I826">
            <v>25.55</v>
          </cell>
          <cell r="K826">
            <v>2769.44</v>
          </cell>
          <cell r="M826">
            <v>2972.62</v>
          </cell>
        </row>
        <row r="827">
          <cell r="B827" t="str">
            <v>RCY</v>
          </cell>
          <cell r="E827">
            <v>9</v>
          </cell>
          <cell r="G827" t="str">
            <v>I</v>
          </cell>
          <cell r="I827">
            <v>6.96</v>
          </cell>
          <cell r="K827">
            <v>1287.5999999999999</v>
          </cell>
          <cell r="M827">
            <v>1567.53</v>
          </cell>
        </row>
        <row r="828">
          <cell r="B828" t="str">
            <v>RCY</v>
          </cell>
          <cell r="E828">
            <v>10</v>
          </cell>
          <cell r="G828" t="str">
            <v>C</v>
          </cell>
          <cell r="I828">
            <v>46.42</v>
          </cell>
          <cell r="K828">
            <v>5110.37</v>
          </cell>
          <cell r="M828">
            <v>0</v>
          </cell>
        </row>
        <row r="829">
          <cell r="B829" t="str">
            <v>RCY</v>
          </cell>
          <cell r="E829">
            <v>6</v>
          </cell>
          <cell r="G829" t="str">
            <v>I</v>
          </cell>
          <cell r="I829">
            <v>2.87</v>
          </cell>
          <cell r="K829">
            <v>275.52</v>
          </cell>
          <cell r="M829">
            <v>0</v>
          </cell>
        </row>
        <row r="830">
          <cell r="B830" t="str">
            <v>RCY</v>
          </cell>
          <cell r="E830">
            <v>5</v>
          </cell>
          <cell r="G830" t="str">
            <v>I</v>
          </cell>
          <cell r="I830">
            <v>7.07</v>
          </cell>
          <cell r="K830">
            <v>298.70999999999998</v>
          </cell>
          <cell r="M830">
            <v>420.03</v>
          </cell>
        </row>
        <row r="831">
          <cell r="B831" t="str">
            <v>RCY</v>
          </cell>
          <cell r="E831">
            <v>7</v>
          </cell>
          <cell r="G831" t="str">
            <v>I</v>
          </cell>
          <cell r="I831">
            <v>7.16</v>
          </cell>
          <cell r="K831">
            <v>788.24</v>
          </cell>
          <cell r="M831">
            <v>0</v>
          </cell>
        </row>
        <row r="832">
          <cell r="B832" t="str">
            <v>MSW</v>
          </cell>
          <cell r="E832">
            <v>1</v>
          </cell>
          <cell r="G832" t="str">
            <v>R</v>
          </cell>
          <cell r="I832">
            <v>25.22</v>
          </cell>
          <cell r="K832">
            <v>3884.38</v>
          </cell>
          <cell r="M832">
            <v>0</v>
          </cell>
        </row>
        <row r="833">
          <cell r="B833" t="str">
            <v>MSW</v>
          </cell>
          <cell r="E833">
            <v>3</v>
          </cell>
          <cell r="G833" t="str">
            <v>C</v>
          </cell>
          <cell r="I833">
            <v>55.28</v>
          </cell>
          <cell r="K833">
            <v>8514.23</v>
          </cell>
          <cell r="M833">
            <v>0</v>
          </cell>
        </row>
        <row r="834">
          <cell r="B834" t="str">
            <v>MSW</v>
          </cell>
          <cell r="E834">
            <v>10</v>
          </cell>
          <cell r="G834" t="str">
            <v>R</v>
          </cell>
          <cell r="I834">
            <v>69.599999999999994</v>
          </cell>
          <cell r="K834">
            <v>10719.79</v>
          </cell>
          <cell r="M834">
            <v>0</v>
          </cell>
        </row>
        <row r="835">
          <cell r="B835" t="str">
            <v>MSW</v>
          </cell>
          <cell r="E835">
            <v>5</v>
          </cell>
          <cell r="G835" t="str">
            <v>R</v>
          </cell>
          <cell r="I835">
            <v>13.35</v>
          </cell>
          <cell r="K835">
            <v>2056.17</v>
          </cell>
          <cell r="M835">
            <v>0</v>
          </cell>
        </row>
        <row r="836">
          <cell r="B836" t="str">
            <v>RCY</v>
          </cell>
          <cell r="E836">
            <v>2</v>
          </cell>
          <cell r="G836" t="str">
            <v>I</v>
          </cell>
          <cell r="I836">
            <v>38.020000000000003</v>
          </cell>
          <cell r="K836">
            <v>3359.43</v>
          </cell>
          <cell r="M836">
            <v>5011.9399999999996</v>
          </cell>
        </row>
        <row r="837">
          <cell r="B837" t="str">
            <v>MSW</v>
          </cell>
          <cell r="E837">
            <v>12</v>
          </cell>
          <cell r="G837" t="str">
            <v>C</v>
          </cell>
          <cell r="I837">
            <v>134.91</v>
          </cell>
          <cell r="K837">
            <v>20778.830000000002</v>
          </cell>
          <cell r="M837">
            <v>0</v>
          </cell>
        </row>
        <row r="838">
          <cell r="B838" t="str">
            <v>YW</v>
          </cell>
          <cell r="E838">
            <v>11</v>
          </cell>
          <cell r="G838" t="str">
            <v>I</v>
          </cell>
          <cell r="I838">
            <v>76.45</v>
          </cell>
          <cell r="K838">
            <v>5816.31</v>
          </cell>
          <cell r="M838">
            <v>468.43</v>
          </cell>
        </row>
        <row r="839">
          <cell r="B839" t="str">
            <v>YW</v>
          </cell>
          <cell r="E839">
            <v>11</v>
          </cell>
          <cell r="G839" t="str">
            <v>R</v>
          </cell>
          <cell r="I839">
            <v>14.24</v>
          </cell>
          <cell r="K839">
            <v>751.02</v>
          </cell>
          <cell r="M839">
            <v>0</v>
          </cell>
        </row>
        <row r="840">
          <cell r="B840" t="str">
            <v>RCY</v>
          </cell>
          <cell r="E840">
            <v>1</v>
          </cell>
          <cell r="G840" t="str">
            <v>I</v>
          </cell>
          <cell r="I840">
            <v>3.42</v>
          </cell>
          <cell r="K840">
            <v>0</v>
          </cell>
          <cell r="M840">
            <v>0</v>
          </cell>
        </row>
        <row r="841">
          <cell r="B841" t="str">
            <v>RCY</v>
          </cell>
          <cell r="E841">
            <v>8</v>
          </cell>
          <cell r="G841" t="str">
            <v>I</v>
          </cell>
          <cell r="I841">
            <v>3.16</v>
          </cell>
          <cell r="K841">
            <v>0</v>
          </cell>
          <cell r="M841">
            <v>0</v>
          </cell>
        </row>
        <row r="842">
          <cell r="B842" t="str">
            <v>RCY</v>
          </cell>
          <cell r="E842">
            <v>7</v>
          </cell>
          <cell r="G842" t="str">
            <v>R</v>
          </cell>
          <cell r="I842">
            <v>29.31</v>
          </cell>
          <cell r="K842">
            <v>3226.74</v>
          </cell>
          <cell r="M842">
            <v>0</v>
          </cell>
        </row>
        <row r="843">
          <cell r="B843" t="str">
            <v>RCY</v>
          </cell>
          <cell r="E843">
            <v>3</v>
          </cell>
          <cell r="G843" t="str">
            <v>I</v>
          </cell>
          <cell r="I843">
            <v>2.2999999999999998</v>
          </cell>
          <cell r="K843">
            <v>253.21</v>
          </cell>
          <cell r="M843">
            <v>0</v>
          </cell>
        </row>
        <row r="844">
          <cell r="B844" t="str">
            <v>RCY</v>
          </cell>
          <cell r="E844">
            <v>4</v>
          </cell>
          <cell r="G844" t="str">
            <v>I</v>
          </cell>
          <cell r="I844">
            <v>7.01</v>
          </cell>
          <cell r="K844">
            <v>771.74</v>
          </cell>
          <cell r="M844">
            <v>0</v>
          </cell>
        </row>
        <row r="845">
          <cell r="B845" t="str">
            <v>YW</v>
          </cell>
          <cell r="E845">
            <v>6</v>
          </cell>
          <cell r="G845" t="str">
            <v>R</v>
          </cell>
          <cell r="I845">
            <v>1766.43</v>
          </cell>
          <cell r="K845">
            <v>93161.65</v>
          </cell>
          <cell r="M845">
            <v>0</v>
          </cell>
        </row>
        <row r="846">
          <cell r="B846" t="str">
            <v>YW</v>
          </cell>
          <cell r="E846">
            <v>2</v>
          </cell>
          <cell r="G846" t="str">
            <v>R</v>
          </cell>
          <cell r="I846">
            <v>61.53</v>
          </cell>
          <cell r="K846">
            <v>3245.09</v>
          </cell>
          <cell r="M846">
            <v>0</v>
          </cell>
        </row>
        <row r="847">
          <cell r="B847" t="str">
            <v>YW</v>
          </cell>
          <cell r="E847">
            <v>6</v>
          </cell>
          <cell r="G847" t="str">
            <v>I</v>
          </cell>
          <cell r="I847">
            <v>4.3899999999999997</v>
          </cell>
          <cell r="K847">
            <v>333.99</v>
          </cell>
          <cell r="M847">
            <v>0</v>
          </cell>
        </row>
        <row r="848">
          <cell r="B848" t="str">
            <v>MSW</v>
          </cell>
          <cell r="E848">
            <v>1</v>
          </cell>
          <cell r="G848" t="str">
            <v>C</v>
          </cell>
          <cell r="I848">
            <v>355.86</v>
          </cell>
          <cell r="K848">
            <v>54697.51</v>
          </cell>
          <cell r="M848">
            <v>0</v>
          </cell>
        </row>
        <row r="849">
          <cell r="B849" t="str">
            <v>RCY</v>
          </cell>
          <cell r="E849">
            <v>5</v>
          </cell>
          <cell r="G849" t="str">
            <v>I</v>
          </cell>
          <cell r="I849">
            <v>1.97</v>
          </cell>
          <cell r="K849">
            <v>216.89</v>
          </cell>
          <cell r="M849">
            <v>0</v>
          </cell>
        </row>
        <row r="850">
          <cell r="B850" t="str">
            <v>RCY</v>
          </cell>
          <cell r="E850">
            <v>2</v>
          </cell>
          <cell r="G850" t="str">
            <v>I</v>
          </cell>
          <cell r="I850">
            <v>4.1900000000000004</v>
          </cell>
          <cell r="K850">
            <v>461.27</v>
          </cell>
          <cell r="M850">
            <v>0</v>
          </cell>
        </row>
        <row r="851">
          <cell r="B851" t="str">
            <v>RCY</v>
          </cell>
          <cell r="E851">
            <v>10</v>
          </cell>
          <cell r="G851" t="str">
            <v>I</v>
          </cell>
          <cell r="I851">
            <v>74.569999999999993</v>
          </cell>
          <cell r="K851">
            <v>8081.96</v>
          </cell>
          <cell r="M851">
            <v>8259.57</v>
          </cell>
        </row>
        <row r="852">
          <cell r="B852" t="str">
            <v>RCY</v>
          </cell>
          <cell r="E852">
            <v>3</v>
          </cell>
          <cell r="G852" t="str">
            <v>I</v>
          </cell>
          <cell r="I852">
            <v>8.49</v>
          </cell>
          <cell r="K852">
            <v>916.92</v>
          </cell>
          <cell r="M852">
            <v>775.69</v>
          </cell>
        </row>
        <row r="853">
          <cell r="B853" t="str">
            <v>RCY</v>
          </cell>
          <cell r="E853">
            <v>6</v>
          </cell>
          <cell r="G853" t="str">
            <v>I</v>
          </cell>
          <cell r="I853">
            <v>2.98</v>
          </cell>
          <cell r="K853">
            <v>328.07</v>
          </cell>
          <cell r="M853">
            <v>0</v>
          </cell>
        </row>
        <row r="854">
          <cell r="B854" t="str">
            <v>YW</v>
          </cell>
          <cell r="E854">
            <v>4</v>
          </cell>
          <cell r="G854" t="str">
            <v>I</v>
          </cell>
          <cell r="I854">
            <v>7.69</v>
          </cell>
          <cell r="K854">
            <v>585.05999999999995</v>
          </cell>
          <cell r="M854">
            <v>975.71</v>
          </cell>
        </row>
        <row r="855">
          <cell r="B855" t="str">
            <v>RCY</v>
          </cell>
          <cell r="E855">
            <v>4</v>
          </cell>
          <cell r="G855" t="str">
            <v>I</v>
          </cell>
          <cell r="I855">
            <v>201.68</v>
          </cell>
          <cell r="K855">
            <v>17820.47</v>
          </cell>
          <cell r="M855">
            <v>19976.650000000001</v>
          </cell>
        </row>
        <row r="856">
          <cell r="B856" t="str">
            <v>YW</v>
          </cell>
          <cell r="E856">
            <v>7</v>
          </cell>
          <cell r="G856" t="str">
            <v>R</v>
          </cell>
          <cell r="I856">
            <v>2.72</v>
          </cell>
          <cell r="K856">
            <v>143.44999999999999</v>
          </cell>
          <cell r="M856">
            <v>0</v>
          </cell>
        </row>
        <row r="857">
          <cell r="B857" t="str">
            <v>RCY</v>
          </cell>
          <cell r="E857">
            <v>11</v>
          </cell>
          <cell r="G857" t="str">
            <v>C</v>
          </cell>
          <cell r="I857">
            <v>10.53</v>
          </cell>
          <cell r="K857">
            <v>1159.25</v>
          </cell>
          <cell r="M857">
            <v>0</v>
          </cell>
        </row>
        <row r="858">
          <cell r="B858" t="str">
            <v>RCY</v>
          </cell>
          <cell r="E858">
            <v>10</v>
          </cell>
          <cell r="G858" t="str">
            <v>I</v>
          </cell>
          <cell r="I858">
            <v>1</v>
          </cell>
          <cell r="K858">
            <v>10</v>
          </cell>
          <cell r="M858">
            <v>0</v>
          </cell>
        </row>
        <row r="859">
          <cell r="B859" t="str">
            <v>RCY</v>
          </cell>
          <cell r="E859">
            <v>11</v>
          </cell>
          <cell r="G859" t="str">
            <v>I</v>
          </cell>
          <cell r="I859">
            <v>169.59</v>
          </cell>
          <cell r="K859">
            <v>18315.72</v>
          </cell>
          <cell r="M859">
            <v>18537.91</v>
          </cell>
        </row>
        <row r="860">
          <cell r="B860" t="str">
            <v>RCY</v>
          </cell>
          <cell r="E860">
            <v>3</v>
          </cell>
          <cell r="G860" t="str">
            <v>R</v>
          </cell>
          <cell r="I860">
            <v>44.25</v>
          </cell>
          <cell r="K860">
            <v>4871.4799999999996</v>
          </cell>
          <cell r="M860">
            <v>0</v>
          </cell>
        </row>
        <row r="861">
          <cell r="B861" t="str">
            <v>RCY</v>
          </cell>
          <cell r="E861">
            <v>10</v>
          </cell>
          <cell r="G861" t="str">
            <v>I</v>
          </cell>
          <cell r="I861">
            <v>17.809999999999999</v>
          </cell>
          <cell r="K861">
            <v>0</v>
          </cell>
          <cell r="M861">
            <v>1044.48</v>
          </cell>
        </row>
        <row r="862">
          <cell r="B862" t="str">
            <v>RCY</v>
          </cell>
          <cell r="E862">
            <v>9</v>
          </cell>
          <cell r="G862" t="str">
            <v>I</v>
          </cell>
          <cell r="I862">
            <v>56.48</v>
          </cell>
          <cell r="K862">
            <v>6099.84</v>
          </cell>
          <cell r="M862">
            <v>7544.2</v>
          </cell>
        </row>
        <row r="863">
          <cell r="B863" t="str">
            <v>RCY</v>
          </cell>
          <cell r="E863">
            <v>6</v>
          </cell>
          <cell r="G863" t="str">
            <v>C</v>
          </cell>
          <cell r="I863">
            <v>48.12</v>
          </cell>
          <cell r="K863">
            <v>5297.53</v>
          </cell>
          <cell r="M863">
            <v>0</v>
          </cell>
        </row>
        <row r="864">
          <cell r="B864" t="str">
            <v>RCY</v>
          </cell>
          <cell r="E864">
            <v>10</v>
          </cell>
          <cell r="G864" t="str">
            <v>I</v>
          </cell>
          <cell r="I864">
            <v>0.65</v>
          </cell>
          <cell r="K864">
            <v>71.56</v>
          </cell>
          <cell r="M864">
            <v>0</v>
          </cell>
        </row>
        <row r="865">
          <cell r="B865" t="str">
            <v>RCY</v>
          </cell>
          <cell r="E865">
            <v>3</v>
          </cell>
          <cell r="G865" t="str">
            <v>I</v>
          </cell>
          <cell r="I865">
            <v>8.39</v>
          </cell>
          <cell r="K865">
            <v>923.66</v>
          </cell>
          <cell r="M865">
            <v>0</v>
          </cell>
        </row>
        <row r="866">
          <cell r="B866" t="str">
            <v>MSW</v>
          </cell>
          <cell r="E866">
            <v>7</v>
          </cell>
          <cell r="G866" t="str">
            <v>C</v>
          </cell>
          <cell r="I866">
            <v>37.58</v>
          </cell>
          <cell r="K866">
            <v>5788.07</v>
          </cell>
          <cell r="M866">
            <v>0</v>
          </cell>
        </row>
        <row r="867">
          <cell r="B867" t="str">
            <v>MSW</v>
          </cell>
          <cell r="E867">
            <v>5</v>
          </cell>
          <cell r="G867" t="str">
            <v>R</v>
          </cell>
          <cell r="I867">
            <v>7.3</v>
          </cell>
          <cell r="K867">
            <v>1124.3399999999999</v>
          </cell>
          <cell r="M867">
            <v>0</v>
          </cell>
        </row>
        <row r="868">
          <cell r="B868" t="str">
            <v>MSW</v>
          </cell>
          <cell r="E868">
            <v>8</v>
          </cell>
          <cell r="G868" t="str">
            <v>C</v>
          </cell>
          <cell r="I868">
            <v>81.290000000000006</v>
          </cell>
          <cell r="K868">
            <v>12520.27</v>
          </cell>
          <cell r="M868">
            <v>0</v>
          </cell>
        </row>
        <row r="869">
          <cell r="B869" t="str">
            <v>RCY</v>
          </cell>
          <cell r="E869">
            <v>6</v>
          </cell>
          <cell r="G869" t="str">
            <v>I</v>
          </cell>
          <cell r="I869">
            <v>72.97</v>
          </cell>
          <cell r="K869">
            <v>6447.59</v>
          </cell>
          <cell r="M869">
            <v>8560.1</v>
          </cell>
        </row>
        <row r="870">
          <cell r="B870" t="str">
            <v>MSW</v>
          </cell>
          <cell r="E870">
            <v>10</v>
          </cell>
          <cell r="G870" t="str">
            <v>R</v>
          </cell>
          <cell r="I870">
            <v>5.17</v>
          </cell>
          <cell r="K870">
            <v>796.28</v>
          </cell>
          <cell r="M870">
            <v>0</v>
          </cell>
        </row>
        <row r="871">
          <cell r="B871" t="str">
            <v>RCY</v>
          </cell>
          <cell r="E871">
            <v>1</v>
          </cell>
          <cell r="G871" t="str">
            <v>I</v>
          </cell>
          <cell r="I871">
            <v>10.16</v>
          </cell>
          <cell r="K871">
            <v>429.26</v>
          </cell>
          <cell r="M871">
            <v>603.6</v>
          </cell>
        </row>
        <row r="872">
          <cell r="B872" t="str">
            <v>MSW</v>
          </cell>
          <cell r="E872">
            <v>1</v>
          </cell>
          <cell r="G872" t="str">
            <v>R</v>
          </cell>
          <cell r="I872">
            <v>11.65</v>
          </cell>
          <cell r="K872">
            <v>1640.56</v>
          </cell>
          <cell r="M872">
            <v>0</v>
          </cell>
        </row>
        <row r="873">
          <cell r="B873" t="str">
            <v>RCY</v>
          </cell>
          <cell r="E873">
            <v>5</v>
          </cell>
          <cell r="G873" t="str">
            <v>I</v>
          </cell>
          <cell r="I873">
            <v>8.98</v>
          </cell>
          <cell r="K873">
            <v>221.15</v>
          </cell>
          <cell r="M873">
            <v>369.38</v>
          </cell>
        </row>
        <row r="874">
          <cell r="B874" t="str">
            <v>RCY</v>
          </cell>
          <cell r="E874">
            <v>12</v>
          </cell>
          <cell r="G874" t="str">
            <v>I</v>
          </cell>
          <cell r="I874">
            <v>2.74</v>
          </cell>
          <cell r="K874">
            <v>0</v>
          </cell>
          <cell r="M874">
            <v>0</v>
          </cell>
        </row>
        <row r="875">
          <cell r="B875" t="str">
            <v>RCY</v>
          </cell>
          <cell r="E875">
            <v>8</v>
          </cell>
          <cell r="G875" t="str">
            <v>R</v>
          </cell>
          <cell r="I875">
            <v>1.46</v>
          </cell>
          <cell r="K875">
            <v>160.72999999999999</v>
          </cell>
          <cell r="M875">
            <v>0</v>
          </cell>
        </row>
        <row r="876">
          <cell r="B876" t="str">
            <v>RCY</v>
          </cell>
          <cell r="E876">
            <v>3</v>
          </cell>
          <cell r="G876" t="str">
            <v>R</v>
          </cell>
          <cell r="I876">
            <v>43.74</v>
          </cell>
          <cell r="K876">
            <v>4815.34</v>
          </cell>
          <cell r="M876">
            <v>0</v>
          </cell>
        </row>
        <row r="877">
          <cell r="B877" t="str">
            <v>MSW</v>
          </cell>
          <cell r="E877">
            <v>1</v>
          </cell>
          <cell r="G877" t="str">
            <v>C</v>
          </cell>
          <cell r="I877">
            <v>10.61</v>
          </cell>
          <cell r="K877">
            <v>1634.15</v>
          </cell>
          <cell r="M877">
            <v>0</v>
          </cell>
        </row>
        <row r="878">
          <cell r="B878" t="str">
            <v>MSW</v>
          </cell>
          <cell r="E878">
            <v>10</v>
          </cell>
          <cell r="G878" t="str">
            <v>C</v>
          </cell>
          <cell r="I878">
            <v>1324.52</v>
          </cell>
          <cell r="K878">
            <v>204002.59</v>
          </cell>
          <cell r="M878">
            <v>0</v>
          </cell>
        </row>
        <row r="879">
          <cell r="B879" t="str">
            <v>RCY</v>
          </cell>
          <cell r="E879">
            <v>7</v>
          </cell>
          <cell r="G879" t="str">
            <v>I</v>
          </cell>
          <cell r="I879">
            <v>2.93</v>
          </cell>
          <cell r="K879">
            <v>322.58</v>
          </cell>
          <cell r="M879">
            <v>0</v>
          </cell>
        </row>
        <row r="880">
          <cell r="B880" t="str">
            <v>YW</v>
          </cell>
          <cell r="E880">
            <v>2</v>
          </cell>
          <cell r="G880" t="str">
            <v>R</v>
          </cell>
          <cell r="I880">
            <v>611.08000000000004</v>
          </cell>
          <cell r="K880">
            <v>32228.400000000001</v>
          </cell>
          <cell r="M880">
            <v>0</v>
          </cell>
        </row>
        <row r="881">
          <cell r="B881" t="str">
            <v>MSW</v>
          </cell>
          <cell r="E881">
            <v>5</v>
          </cell>
          <cell r="G881" t="str">
            <v>C</v>
          </cell>
          <cell r="I881">
            <v>447.71</v>
          </cell>
          <cell r="K881">
            <v>68956.34</v>
          </cell>
          <cell r="M881">
            <v>0</v>
          </cell>
        </row>
        <row r="882">
          <cell r="B882" t="str">
            <v>YW</v>
          </cell>
          <cell r="E882">
            <v>11</v>
          </cell>
          <cell r="G882" t="str">
            <v>I</v>
          </cell>
          <cell r="I882">
            <v>5.05</v>
          </cell>
          <cell r="K882">
            <v>384.2</v>
          </cell>
          <cell r="M882">
            <v>450.46</v>
          </cell>
        </row>
        <row r="883">
          <cell r="B883" t="str">
            <v>YW</v>
          </cell>
          <cell r="E883">
            <v>2</v>
          </cell>
          <cell r="G883" t="str">
            <v>I</v>
          </cell>
          <cell r="I883">
            <v>11.89</v>
          </cell>
          <cell r="K883">
            <v>904.6</v>
          </cell>
          <cell r="M883">
            <v>0</v>
          </cell>
        </row>
        <row r="884">
          <cell r="B884" t="str">
            <v>YW</v>
          </cell>
          <cell r="E884">
            <v>6</v>
          </cell>
          <cell r="G884" t="str">
            <v>R</v>
          </cell>
          <cell r="I884">
            <v>218.03</v>
          </cell>
          <cell r="K884">
            <v>11498.9</v>
          </cell>
          <cell r="M884">
            <v>0</v>
          </cell>
        </row>
        <row r="885">
          <cell r="B885" t="str">
            <v>MSW</v>
          </cell>
          <cell r="E885">
            <v>1</v>
          </cell>
          <cell r="G885" t="str">
            <v>I</v>
          </cell>
          <cell r="I885">
            <v>29.49</v>
          </cell>
          <cell r="K885">
            <v>4152.79</v>
          </cell>
          <cell r="M885">
            <v>4515.78</v>
          </cell>
        </row>
        <row r="886">
          <cell r="B886" t="str">
            <v>MSW</v>
          </cell>
          <cell r="E886">
            <v>2</v>
          </cell>
          <cell r="G886" t="str">
            <v>R</v>
          </cell>
          <cell r="I886">
            <v>48.95</v>
          </cell>
          <cell r="K886">
            <v>7539.27</v>
          </cell>
          <cell r="M886">
            <v>0</v>
          </cell>
        </row>
        <row r="887">
          <cell r="B887" t="str">
            <v>RCY</v>
          </cell>
          <cell r="E887">
            <v>5</v>
          </cell>
          <cell r="G887" t="str">
            <v>I</v>
          </cell>
          <cell r="I887">
            <v>80.69</v>
          </cell>
          <cell r="K887">
            <v>7129.77</v>
          </cell>
          <cell r="M887">
            <v>11491.89</v>
          </cell>
        </row>
        <row r="888">
          <cell r="B888" t="str">
            <v>RCY</v>
          </cell>
          <cell r="E888">
            <v>7</v>
          </cell>
          <cell r="G888" t="str">
            <v>R</v>
          </cell>
          <cell r="I888">
            <v>0.23</v>
          </cell>
          <cell r="K888">
            <v>20.32</v>
          </cell>
          <cell r="M888">
            <v>0</v>
          </cell>
        </row>
        <row r="889">
          <cell r="B889" t="str">
            <v>RCY</v>
          </cell>
          <cell r="E889">
            <v>9</v>
          </cell>
          <cell r="G889" t="str">
            <v>I</v>
          </cell>
          <cell r="I889">
            <v>5.41</v>
          </cell>
          <cell r="K889">
            <v>595.59</v>
          </cell>
          <cell r="M889">
            <v>0</v>
          </cell>
        </row>
        <row r="890">
          <cell r="B890" t="str">
            <v>RCY</v>
          </cell>
          <cell r="E890">
            <v>12</v>
          </cell>
          <cell r="G890" t="str">
            <v>C</v>
          </cell>
          <cell r="I890">
            <v>22</v>
          </cell>
          <cell r="K890">
            <v>2421.98</v>
          </cell>
          <cell r="M890">
            <v>0</v>
          </cell>
        </row>
        <row r="891">
          <cell r="B891" t="str">
            <v>RCY</v>
          </cell>
          <cell r="E891">
            <v>10</v>
          </cell>
          <cell r="G891" t="str">
            <v>I</v>
          </cell>
          <cell r="I891">
            <v>99.61</v>
          </cell>
          <cell r="K891">
            <v>10757.88</v>
          </cell>
          <cell r="M891">
            <v>14750.23</v>
          </cell>
        </row>
        <row r="892">
          <cell r="B892" t="str">
            <v>MSW</v>
          </cell>
          <cell r="E892">
            <v>8</v>
          </cell>
          <cell r="G892" t="str">
            <v>R</v>
          </cell>
          <cell r="I892">
            <v>4.6100000000000003</v>
          </cell>
          <cell r="K892">
            <v>710.03</v>
          </cell>
          <cell r="M892">
            <v>0</v>
          </cell>
        </row>
        <row r="893">
          <cell r="B893" t="str">
            <v>RCY</v>
          </cell>
          <cell r="E893">
            <v>1</v>
          </cell>
          <cell r="G893" t="str">
            <v>C</v>
          </cell>
          <cell r="I893">
            <v>0.54</v>
          </cell>
          <cell r="K893">
            <v>47.71</v>
          </cell>
          <cell r="M893">
            <v>0</v>
          </cell>
        </row>
        <row r="894">
          <cell r="B894" t="str">
            <v>RCY</v>
          </cell>
          <cell r="E894">
            <v>6</v>
          </cell>
          <cell r="G894" t="str">
            <v>I</v>
          </cell>
          <cell r="I894">
            <v>31.82</v>
          </cell>
          <cell r="K894">
            <v>3462.04</v>
          </cell>
          <cell r="M894">
            <v>3220.19</v>
          </cell>
        </row>
        <row r="895">
          <cell r="B895" t="str">
            <v>MSW</v>
          </cell>
          <cell r="E895">
            <v>3</v>
          </cell>
          <cell r="G895" t="str">
            <v>R</v>
          </cell>
          <cell r="I895">
            <v>7.5</v>
          </cell>
          <cell r="K895">
            <v>1155.1500000000001</v>
          </cell>
          <cell r="M895">
            <v>0</v>
          </cell>
        </row>
        <row r="896">
          <cell r="B896" t="str">
            <v>RCY</v>
          </cell>
          <cell r="E896">
            <v>8</v>
          </cell>
          <cell r="G896" t="str">
            <v>I</v>
          </cell>
          <cell r="I896">
            <v>3</v>
          </cell>
          <cell r="K896">
            <v>105</v>
          </cell>
          <cell r="M896">
            <v>0</v>
          </cell>
        </row>
        <row r="897">
          <cell r="B897" t="str">
            <v>RCY</v>
          </cell>
          <cell r="E897">
            <v>1</v>
          </cell>
          <cell r="G897" t="str">
            <v>I</v>
          </cell>
          <cell r="I897">
            <v>138.24</v>
          </cell>
          <cell r="K897">
            <v>12214.89</v>
          </cell>
          <cell r="M897">
            <v>11995.35</v>
          </cell>
        </row>
        <row r="898">
          <cell r="B898" t="str">
            <v>RCY</v>
          </cell>
          <cell r="E898">
            <v>8</v>
          </cell>
          <cell r="G898" t="str">
            <v>I</v>
          </cell>
          <cell r="I898">
            <v>77.75</v>
          </cell>
          <cell r="K898">
            <v>6869.99</v>
          </cell>
          <cell r="M898">
            <v>7314.03</v>
          </cell>
        </row>
        <row r="899">
          <cell r="B899" t="str">
            <v>RCY</v>
          </cell>
          <cell r="E899">
            <v>1</v>
          </cell>
          <cell r="G899" t="str">
            <v>R</v>
          </cell>
          <cell r="I899">
            <v>0.28999999999999998</v>
          </cell>
          <cell r="K899">
            <v>31.93</v>
          </cell>
          <cell r="M899">
            <v>0</v>
          </cell>
        </row>
        <row r="900">
          <cell r="B900" t="str">
            <v>RCY</v>
          </cell>
          <cell r="E900">
            <v>10</v>
          </cell>
          <cell r="G900" t="str">
            <v>I</v>
          </cell>
          <cell r="I900">
            <v>4.74</v>
          </cell>
          <cell r="K900">
            <v>521.83000000000004</v>
          </cell>
          <cell r="M900">
            <v>0</v>
          </cell>
        </row>
        <row r="901">
          <cell r="B901" t="str">
            <v>RCY</v>
          </cell>
          <cell r="E901">
            <v>3</v>
          </cell>
          <cell r="G901" t="str">
            <v>I</v>
          </cell>
          <cell r="I901">
            <v>7.36</v>
          </cell>
          <cell r="K901">
            <v>810.27</v>
          </cell>
          <cell r="M901">
            <v>0</v>
          </cell>
        </row>
        <row r="902">
          <cell r="B902" t="str">
            <v>RCY</v>
          </cell>
          <cell r="E902">
            <v>2</v>
          </cell>
          <cell r="G902" t="str">
            <v>I</v>
          </cell>
          <cell r="I902">
            <v>4.09</v>
          </cell>
          <cell r="K902">
            <v>441.72</v>
          </cell>
          <cell r="M902">
            <v>515.26</v>
          </cell>
        </row>
        <row r="903">
          <cell r="B903" t="str">
            <v>RCY</v>
          </cell>
          <cell r="E903">
            <v>6</v>
          </cell>
          <cell r="G903" t="str">
            <v>I</v>
          </cell>
          <cell r="I903">
            <v>2.89</v>
          </cell>
          <cell r="K903">
            <v>0</v>
          </cell>
          <cell r="M903">
            <v>0</v>
          </cell>
        </row>
        <row r="904">
          <cell r="B904" t="str">
            <v>RCY</v>
          </cell>
          <cell r="E904">
            <v>2</v>
          </cell>
          <cell r="G904" t="str">
            <v>C</v>
          </cell>
          <cell r="I904">
            <v>40.6</v>
          </cell>
          <cell r="K904">
            <v>4469.6499999999996</v>
          </cell>
          <cell r="M904">
            <v>0</v>
          </cell>
        </row>
        <row r="905">
          <cell r="B905" t="str">
            <v>RCY</v>
          </cell>
          <cell r="E905">
            <v>8</v>
          </cell>
          <cell r="G905" t="str">
            <v>I</v>
          </cell>
          <cell r="I905">
            <v>1.25</v>
          </cell>
          <cell r="K905">
            <v>231.25</v>
          </cell>
          <cell r="M905">
            <v>281.52999999999997</v>
          </cell>
        </row>
        <row r="906">
          <cell r="B906" t="str">
            <v>RCY</v>
          </cell>
          <cell r="E906">
            <v>9</v>
          </cell>
          <cell r="G906" t="str">
            <v>I</v>
          </cell>
          <cell r="I906">
            <v>118.7</v>
          </cell>
          <cell r="K906">
            <v>12846.92</v>
          </cell>
          <cell r="M906">
            <v>8066.1</v>
          </cell>
        </row>
        <row r="907">
          <cell r="B907" t="str">
            <v>RCY</v>
          </cell>
          <cell r="E907">
            <v>10</v>
          </cell>
          <cell r="G907" t="str">
            <v>C</v>
          </cell>
          <cell r="I907">
            <v>38.04</v>
          </cell>
          <cell r="K907">
            <v>4187.82</v>
          </cell>
          <cell r="M907">
            <v>0</v>
          </cell>
        </row>
        <row r="908">
          <cell r="B908" t="str">
            <v>RCY</v>
          </cell>
          <cell r="E908">
            <v>12</v>
          </cell>
          <cell r="G908" t="str">
            <v>I</v>
          </cell>
          <cell r="I908">
            <v>232.08</v>
          </cell>
          <cell r="K908">
            <v>25064.639999999999</v>
          </cell>
          <cell r="M908">
            <v>21995.03</v>
          </cell>
        </row>
        <row r="909">
          <cell r="B909" t="str">
            <v>YW</v>
          </cell>
          <cell r="E909">
            <v>3</v>
          </cell>
          <cell r="G909" t="str">
            <v>R</v>
          </cell>
          <cell r="I909">
            <v>21.43</v>
          </cell>
          <cell r="K909">
            <v>1130.22</v>
          </cell>
          <cell r="M909">
            <v>0</v>
          </cell>
        </row>
        <row r="910">
          <cell r="B910" t="str">
            <v>RCY</v>
          </cell>
          <cell r="E910">
            <v>3</v>
          </cell>
          <cell r="G910" t="str">
            <v>I</v>
          </cell>
          <cell r="I910">
            <v>6</v>
          </cell>
          <cell r="K910">
            <v>97.65</v>
          </cell>
          <cell r="M910">
            <v>140</v>
          </cell>
        </row>
        <row r="911">
          <cell r="B911" t="str">
            <v>RCY</v>
          </cell>
          <cell r="E911">
            <v>3</v>
          </cell>
          <cell r="G911" t="str">
            <v>I</v>
          </cell>
          <cell r="I911">
            <v>138.44999999999999</v>
          </cell>
          <cell r="K911">
            <v>12233.44</v>
          </cell>
          <cell r="M911">
            <v>16367.35</v>
          </cell>
        </row>
        <row r="912">
          <cell r="B912" t="str">
            <v>YW</v>
          </cell>
          <cell r="E912">
            <v>3</v>
          </cell>
          <cell r="G912" t="str">
            <v>I</v>
          </cell>
          <cell r="I912">
            <v>8.5399999999999991</v>
          </cell>
          <cell r="K912">
            <v>649.72</v>
          </cell>
          <cell r="M912">
            <v>0</v>
          </cell>
        </row>
        <row r="913">
          <cell r="B913" t="str">
            <v>MSW</v>
          </cell>
          <cell r="E913">
            <v>4</v>
          </cell>
          <cell r="G913" t="str">
            <v>C</v>
          </cell>
          <cell r="I913">
            <v>77.8</v>
          </cell>
          <cell r="K913">
            <v>11982.77</v>
          </cell>
          <cell r="M913">
            <v>0</v>
          </cell>
        </row>
        <row r="914">
          <cell r="B914" t="str">
            <v>MSW</v>
          </cell>
          <cell r="E914">
            <v>11</v>
          </cell>
          <cell r="G914" t="str">
            <v>C</v>
          </cell>
          <cell r="I914">
            <v>14.89</v>
          </cell>
          <cell r="K914">
            <v>2293.35</v>
          </cell>
          <cell r="M914">
            <v>0</v>
          </cell>
        </row>
        <row r="915">
          <cell r="B915" t="str">
            <v>MSW</v>
          </cell>
          <cell r="E915">
            <v>2</v>
          </cell>
          <cell r="G915" t="str">
            <v>R</v>
          </cell>
          <cell r="I915">
            <v>65.02</v>
          </cell>
          <cell r="K915">
            <v>10014.370000000001</v>
          </cell>
          <cell r="M915">
            <v>0</v>
          </cell>
        </row>
        <row r="916">
          <cell r="B916" t="str">
            <v>MSW</v>
          </cell>
          <cell r="E916">
            <v>9</v>
          </cell>
          <cell r="G916" t="str">
            <v>R</v>
          </cell>
          <cell r="I916">
            <v>4.54</v>
          </cell>
          <cell r="K916">
            <v>699.25</v>
          </cell>
          <cell r="M916">
            <v>0</v>
          </cell>
        </row>
        <row r="917">
          <cell r="B917" t="str">
            <v>RCY</v>
          </cell>
          <cell r="E917">
            <v>6</v>
          </cell>
          <cell r="G917" t="str">
            <v>I</v>
          </cell>
          <cell r="I917">
            <v>1</v>
          </cell>
          <cell r="K917">
            <v>341.88</v>
          </cell>
          <cell r="M917">
            <v>18.329999999999998</v>
          </cell>
        </row>
        <row r="918">
          <cell r="B918" t="str">
            <v>RCY</v>
          </cell>
          <cell r="E918">
            <v>9</v>
          </cell>
          <cell r="G918" t="str">
            <v>I</v>
          </cell>
          <cell r="I918">
            <v>3.07</v>
          </cell>
          <cell r="K918">
            <v>0</v>
          </cell>
          <cell r="M918">
            <v>0</v>
          </cell>
        </row>
        <row r="919">
          <cell r="B919" t="str">
            <v>RCY</v>
          </cell>
          <cell r="E919">
            <v>12</v>
          </cell>
          <cell r="G919" t="str">
            <v>R</v>
          </cell>
          <cell r="I919">
            <v>2.94</v>
          </cell>
          <cell r="K919">
            <v>323.66000000000003</v>
          </cell>
          <cell r="M919">
            <v>0</v>
          </cell>
        </row>
        <row r="920">
          <cell r="B920" t="str">
            <v>MSW</v>
          </cell>
          <cell r="E920">
            <v>9</v>
          </cell>
          <cell r="G920" t="str">
            <v>C</v>
          </cell>
          <cell r="I920">
            <v>390.76</v>
          </cell>
          <cell r="K920">
            <v>60184.84</v>
          </cell>
          <cell r="M920">
            <v>0</v>
          </cell>
        </row>
        <row r="921">
          <cell r="B921" t="str">
            <v>YW</v>
          </cell>
          <cell r="E921">
            <v>10</v>
          </cell>
          <cell r="G921" t="str">
            <v>R</v>
          </cell>
          <cell r="I921">
            <v>74.36</v>
          </cell>
          <cell r="K921">
            <v>3921.76</v>
          </cell>
          <cell r="M921">
            <v>0</v>
          </cell>
        </row>
        <row r="922">
          <cell r="B922" t="str">
            <v>RCY</v>
          </cell>
          <cell r="E922">
            <v>12</v>
          </cell>
          <cell r="G922" t="str">
            <v>I</v>
          </cell>
          <cell r="I922">
            <v>10.93</v>
          </cell>
          <cell r="K922">
            <v>1203.29</v>
          </cell>
          <cell r="M922">
            <v>0</v>
          </cell>
        </row>
        <row r="923">
          <cell r="B923" t="str">
            <v>MSW</v>
          </cell>
          <cell r="E923">
            <v>6</v>
          </cell>
          <cell r="G923" t="str">
            <v>C</v>
          </cell>
          <cell r="I923">
            <v>1364.8</v>
          </cell>
          <cell r="K923">
            <v>210206.54</v>
          </cell>
          <cell r="M923">
            <v>0</v>
          </cell>
        </row>
        <row r="924">
          <cell r="B924" t="str">
            <v>MSW</v>
          </cell>
          <cell r="E924">
            <v>4</v>
          </cell>
          <cell r="G924" t="str">
            <v>R</v>
          </cell>
          <cell r="I924">
            <v>5.8</v>
          </cell>
          <cell r="K924">
            <v>893.32</v>
          </cell>
          <cell r="M924">
            <v>0</v>
          </cell>
        </row>
        <row r="925">
          <cell r="B925" t="str">
            <v>MSW</v>
          </cell>
          <cell r="E925">
            <v>6</v>
          </cell>
          <cell r="G925" t="str">
            <v>R</v>
          </cell>
          <cell r="I925">
            <v>68.59</v>
          </cell>
          <cell r="K925">
            <v>10564.23</v>
          </cell>
          <cell r="M925">
            <v>0</v>
          </cell>
        </row>
        <row r="926">
          <cell r="B926" t="str">
            <v>RCY</v>
          </cell>
          <cell r="E926">
            <v>10</v>
          </cell>
          <cell r="G926" t="str">
            <v>I</v>
          </cell>
          <cell r="I926">
            <v>4.8</v>
          </cell>
          <cell r="K926">
            <v>528.42999999999995</v>
          </cell>
          <cell r="M926">
            <v>0</v>
          </cell>
        </row>
        <row r="927">
          <cell r="B927" t="str">
            <v>RCY</v>
          </cell>
          <cell r="E927">
            <v>3</v>
          </cell>
          <cell r="G927" t="str">
            <v>R</v>
          </cell>
          <cell r="I927">
            <v>1.45</v>
          </cell>
          <cell r="K927">
            <v>128.12</v>
          </cell>
          <cell r="M927">
            <v>0</v>
          </cell>
        </row>
        <row r="928">
          <cell r="B928" t="str">
            <v>RCY</v>
          </cell>
          <cell r="E928">
            <v>8</v>
          </cell>
          <cell r="G928" t="str">
            <v>I</v>
          </cell>
          <cell r="I928">
            <v>12.32</v>
          </cell>
          <cell r="K928">
            <v>1088.5999999999999</v>
          </cell>
          <cell r="M928">
            <v>1893.55</v>
          </cell>
        </row>
        <row r="929">
          <cell r="B929" t="str">
            <v>MSW</v>
          </cell>
          <cell r="E929">
            <v>9</v>
          </cell>
          <cell r="G929" t="str">
            <v>R</v>
          </cell>
          <cell r="I929">
            <v>11.23</v>
          </cell>
          <cell r="K929">
            <v>1729.64</v>
          </cell>
          <cell r="M929">
            <v>0</v>
          </cell>
        </row>
        <row r="930">
          <cell r="B930" t="str">
            <v>RCY</v>
          </cell>
          <cell r="E930">
            <v>5</v>
          </cell>
          <cell r="G930" t="str">
            <v>I</v>
          </cell>
          <cell r="I930">
            <v>9.1300000000000008</v>
          </cell>
          <cell r="K930">
            <v>1126.52</v>
          </cell>
          <cell r="M930">
            <v>1021</v>
          </cell>
        </row>
        <row r="931">
          <cell r="B931" t="str">
            <v>MSW</v>
          </cell>
          <cell r="E931">
            <v>8</v>
          </cell>
          <cell r="G931" t="str">
            <v>R</v>
          </cell>
          <cell r="I931">
            <v>1.23</v>
          </cell>
          <cell r="K931">
            <v>189.44</v>
          </cell>
          <cell r="M931">
            <v>0</v>
          </cell>
        </row>
        <row r="932">
          <cell r="B932" t="str">
            <v>MSW</v>
          </cell>
          <cell r="E932">
            <v>1</v>
          </cell>
          <cell r="G932" t="str">
            <v>C</v>
          </cell>
          <cell r="I932">
            <v>8.9499999999999993</v>
          </cell>
          <cell r="K932">
            <v>1378.48</v>
          </cell>
          <cell r="M932">
            <v>0</v>
          </cell>
        </row>
        <row r="933">
          <cell r="B933" t="str">
            <v>MSW</v>
          </cell>
          <cell r="E933">
            <v>7</v>
          </cell>
          <cell r="G933" t="str">
            <v>R</v>
          </cell>
          <cell r="I933">
            <v>9.75</v>
          </cell>
          <cell r="K933">
            <v>1501.7</v>
          </cell>
          <cell r="M933">
            <v>0</v>
          </cell>
        </row>
        <row r="934">
          <cell r="B934" t="str">
            <v>RCY</v>
          </cell>
          <cell r="E934">
            <v>2</v>
          </cell>
          <cell r="G934" t="str">
            <v>I</v>
          </cell>
          <cell r="I934">
            <v>29.2</v>
          </cell>
          <cell r="K934">
            <v>3278.32</v>
          </cell>
          <cell r="M934">
            <v>3200.7</v>
          </cell>
        </row>
        <row r="935">
          <cell r="B935" t="str">
            <v>RCY</v>
          </cell>
          <cell r="E935">
            <v>11</v>
          </cell>
          <cell r="G935" t="str">
            <v>I</v>
          </cell>
          <cell r="I935">
            <v>6.16</v>
          </cell>
          <cell r="K935">
            <v>679.64</v>
          </cell>
          <cell r="M935">
            <v>603.9</v>
          </cell>
        </row>
        <row r="936">
          <cell r="B936" t="str">
            <v>RCY</v>
          </cell>
          <cell r="E936">
            <v>8</v>
          </cell>
          <cell r="G936" t="str">
            <v>C</v>
          </cell>
          <cell r="I936">
            <v>19.09</v>
          </cell>
          <cell r="K936">
            <v>2101.61</v>
          </cell>
          <cell r="M936">
            <v>0</v>
          </cell>
        </row>
        <row r="937">
          <cell r="B937" t="str">
            <v>RCY</v>
          </cell>
          <cell r="E937">
            <v>12</v>
          </cell>
          <cell r="G937" t="str">
            <v>R</v>
          </cell>
          <cell r="I937">
            <v>2.6</v>
          </cell>
          <cell r="K937">
            <v>280.8</v>
          </cell>
          <cell r="M937">
            <v>0</v>
          </cell>
        </row>
        <row r="938">
          <cell r="B938" t="str">
            <v>RCY</v>
          </cell>
          <cell r="E938">
            <v>11</v>
          </cell>
          <cell r="G938" t="str">
            <v>I</v>
          </cell>
          <cell r="I938">
            <v>10</v>
          </cell>
          <cell r="K938">
            <v>183.75</v>
          </cell>
          <cell r="M938">
            <v>2538</v>
          </cell>
        </row>
        <row r="939">
          <cell r="B939" t="str">
            <v>YW</v>
          </cell>
          <cell r="E939">
            <v>5</v>
          </cell>
          <cell r="G939" t="str">
            <v>I</v>
          </cell>
          <cell r="I939">
            <v>4.17</v>
          </cell>
          <cell r="K939">
            <v>317.25</v>
          </cell>
          <cell r="M939">
            <v>371.96</v>
          </cell>
        </row>
        <row r="940">
          <cell r="B940" t="str">
            <v>RCY</v>
          </cell>
          <cell r="E940">
            <v>11</v>
          </cell>
          <cell r="G940" t="str">
            <v>I</v>
          </cell>
          <cell r="I940">
            <v>4.7699999999999996</v>
          </cell>
          <cell r="K940">
            <v>0</v>
          </cell>
          <cell r="M940">
            <v>0</v>
          </cell>
        </row>
        <row r="941">
          <cell r="B941" t="str">
            <v>RCY</v>
          </cell>
          <cell r="E941">
            <v>2</v>
          </cell>
          <cell r="G941" t="str">
            <v>I</v>
          </cell>
          <cell r="I941">
            <v>3</v>
          </cell>
          <cell r="K941">
            <v>0</v>
          </cell>
          <cell r="M941">
            <v>0</v>
          </cell>
        </row>
        <row r="942">
          <cell r="B942" t="str">
            <v>RCY</v>
          </cell>
          <cell r="E942">
            <v>11</v>
          </cell>
          <cell r="G942" t="str">
            <v>R</v>
          </cell>
          <cell r="I942">
            <v>38.590000000000003</v>
          </cell>
          <cell r="K942">
            <v>4248.37</v>
          </cell>
          <cell r="M942">
            <v>0</v>
          </cell>
        </row>
        <row r="943">
          <cell r="B943" t="str">
            <v>MSW</v>
          </cell>
          <cell r="E943">
            <v>5</v>
          </cell>
          <cell r="G943" t="str">
            <v>R</v>
          </cell>
          <cell r="I943">
            <v>0.74</v>
          </cell>
          <cell r="K943">
            <v>113.97</v>
          </cell>
          <cell r="M943">
            <v>0</v>
          </cell>
        </row>
        <row r="944">
          <cell r="B944" t="str">
            <v>RCY</v>
          </cell>
          <cell r="E944">
            <v>6</v>
          </cell>
          <cell r="G944" t="str">
            <v>I</v>
          </cell>
          <cell r="I944">
            <v>19.18</v>
          </cell>
          <cell r="K944">
            <v>2071.44</v>
          </cell>
          <cell r="M944">
            <v>1923.01</v>
          </cell>
        </row>
        <row r="945">
          <cell r="B945" t="str">
            <v>RCY</v>
          </cell>
          <cell r="E945">
            <v>8</v>
          </cell>
          <cell r="G945" t="str">
            <v>I</v>
          </cell>
          <cell r="I945">
            <v>118.99</v>
          </cell>
          <cell r="K945">
            <v>12850.92</v>
          </cell>
          <cell r="M945">
            <v>12834.48</v>
          </cell>
        </row>
        <row r="946">
          <cell r="B946" t="str">
            <v>RCY</v>
          </cell>
          <cell r="E946">
            <v>6</v>
          </cell>
          <cell r="G946" t="str">
            <v>C</v>
          </cell>
          <cell r="I946">
            <v>48.18</v>
          </cell>
          <cell r="K946">
            <v>5304.13</v>
          </cell>
          <cell r="M946">
            <v>0</v>
          </cell>
        </row>
        <row r="947">
          <cell r="B947" t="str">
            <v>RCY</v>
          </cell>
          <cell r="E947">
            <v>5</v>
          </cell>
          <cell r="G947" t="str">
            <v>I</v>
          </cell>
          <cell r="I947">
            <v>8</v>
          </cell>
          <cell r="K947">
            <v>1480</v>
          </cell>
          <cell r="M947">
            <v>1801.76</v>
          </cell>
        </row>
        <row r="948">
          <cell r="B948" t="str">
            <v>RCY</v>
          </cell>
          <cell r="E948">
            <v>4</v>
          </cell>
          <cell r="G948" t="str">
            <v>I</v>
          </cell>
          <cell r="I948">
            <v>82.79</v>
          </cell>
          <cell r="K948">
            <v>8941.32</v>
          </cell>
          <cell r="M948">
            <v>2296.34</v>
          </cell>
        </row>
        <row r="949">
          <cell r="B949" t="str">
            <v>RCY</v>
          </cell>
          <cell r="E949">
            <v>9</v>
          </cell>
          <cell r="G949" t="str">
            <v>I</v>
          </cell>
          <cell r="I949">
            <v>9.35</v>
          </cell>
          <cell r="K949">
            <v>395.04</v>
          </cell>
          <cell r="M949">
            <v>572.12</v>
          </cell>
        </row>
        <row r="950">
          <cell r="B950" t="str">
            <v>YW</v>
          </cell>
          <cell r="E950">
            <v>7</v>
          </cell>
          <cell r="G950" t="str">
            <v>R</v>
          </cell>
          <cell r="I950">
            <v>26.83</v>
          </cell>
          <cell r="K950">
            <v>1415.02</v>
          </cell>
          <cell r="M950">
            <v>0</v>
          </cell>
        </row>
        <row r="951">
          <cell r="B951" t="str">
            <v>MSW</v>
          </cell>
          <cell r="E951">
            <v>2</v>
          </cell>
          <cell r="G951" t="str">
            <v>R</v>
          </cell>
          <cell r="I951">
            <v>12.9</v>
          </cell>
          <cell r="K951">
            <v>1986.86</v>
          </cell>
          <cell r="M951">
            <v>0</v>
          </cell>
        </row>
        <row r="952">
          <cell r="B952" t="str">
            <v>YW</v>
          </cell>
          <cell r="E952">
            <v>7</v>
          </cell>
          <cell r="G952" t="str">
            <v>I</v>
          </cell>
          <cell r="I952">
            <v>15.39</v>
          </cell>
          <cell r="K952">
            <v>1170.8699999999999</v>
          </cell>
          <cell r="M952">
            <v>373.31</v>
          </cell>
        </row>
        <row r="953">
          <cell r="B953" t="str">
            <v>RCY</v>
          </cell>
          <cell r="E953">
            <v>7</v>
          </cell>
          <cell r="G953" t="str">
            <v>I</v>
          </cell>
          <cell r="I953">
            <v>139.27000000000001</v>
          </cell>
          <cell r="K953">
            <v>12305.87</v>
          </cell>
          <cell r="M953">
            <v>13711.07</v>
          </cell>
        </row>
        <row r="954">
          <cell r="B954" t="str">
            <v>MSW</v>
          </cell>
          <cell r="E954">
            <v>6</v>
          </cell>
          <cell r="G954" t="str">
            <v>R</v>
          </cell>
          <cell r="I954">
            <v>54.5</v>
          </cell>
          <cell r="K954">
            <v>8394.09</v>
          </cell>
          <cell r="M954">
            <v>0</v>
          </cell>
        </row>
        <row r="955">
          <cell r="B955" t="str">
            <v>RCY</v>
          </cell>
          <cell r="E955">
            <v>2</v>
          </cell>
          <cell r="G955" t="str">
            <v>I</v>
          </cell>
          <cell r="I955">
            <v>0.05</v>
          </cell>
          <cell r="K955">
            <v>5.5</v>
          </cell>
          <cell r="M955">
            <v>0</v>
          </cell>
        </row>
        <row r="956">
          <cell r="B956" t="str">
            <v>RCY</v>
          </cell>
          <cell r="E956">
            <v>11</v>
          </cell>
          <cell r="G956" t="str">
            <v>R</v>
          </cell>
          <cell r="I956">
            <v>27.05</v>
          </cell>
          <cell r="K956">
            <v>2977.92</v>
          </cell>
          <cell r="M956">
            <v>0</v>
          </cell>
        </row>
        <row r="957">
          <cell r="B957" t="str">
            <v>RCY</v>
          </cell>
          <cell r="E957">
            <v>1</v>
          </cell>
          <cell r="G957" t="str">
            <v>I</v>
          </cell>
          <cell r="I957">
            <v>6.57</v>
          </cell>
          <cell r="K957">
            <v>711.21</v>
          </cell>
          <cell r="M957">
            <v>852.95</v>
          </cell>
        </row>
        <row r="958">
          <cell r="B958" t="str">
            <v>RCY</v>
          </cell>
          <cell r="E958">
            <v>4</v>
          </cell>
          <cell r="G958" t="str">
            <v>I</v>
          </cell>
          <cell r="I958">
            <v>3.78</v>
          </cell>
          <cell r="K958">
            <v>0</v>
          </cell>
          <cell r="M958">
            <v>154.84</v>
          </cell>
        </row>
        <row r="959">
          <cell r="B959" t="str">
            <v>YW</v>
          </cell>
          <cell r="E959">
            <v>3</v>
          </cell>
          <cell r="G959" t="str">
            <v>I</v>
          </cell>
          <cell r="I959">
            <v>4.97</v>
          </cell>
          <cell r="K959">
            <v>378.12</v>
          </cell>
          <cell r="M959">
            <v>427.87</v>
          </cell>
        </row>
        <row r="960">
          <cell r="B960" t="str">
            <v>YW</v>
          </cell>
          <cell r="E960">
            <v>10</v>
          </cell>
          <cell r="G960" t="str">
            <v>I</v>
          </cell>
          <cell r="I960">
            <v>2.7</v>
          </cell>
          <cell r="K960">
            <v>205.42</v>
          </cell>
          <cell r="M960">
            <v>0</v>
          </cell>
        </row>
        <row r="961">
          <cell r="B961" t="str">
            <v>RCY</v>
          </cell>
          <cell r="E961">
            <v>8</v>
          </cell>
          <cell r="G961" t="str">
            <v>I</v>
          </cell>
          <cell r="I961">
            <v>10.18</v>
          </cell>
          <cell r="K961">
            <v>1120.71</v>
          </cell>
          <cell r="M961">
            <v>0</v>
          </cell>
        </row>
        <row r="962">
          <cell r="B962" t="str">
            <v>YW</v>
          </cell>
          <cell r="E962">
            <v>10</v>
          </cell>
          <cell r="G962" t="str">
            <v>R</v>
          </cell>
          <cell r="I962">
            <v>767.18</v>
          </cell>
          <cell r="K962">
            <v>40461.089999999997</v>
          </cell>
          <cell r="M962">
            <v>0</v>
          </cell>
        </row>
        <row r="963">
          <cell r="B963" t="str">
            <v>MSW</v>
          </cell>
          <cell r="E963">
            <v>2</v>
          </cell>
          <cell r="G963" t="str">
            <v>C</v>
          </cell>
          <cell r="I963">
            <v>1172.9000000000001</v>
          </cell>
          <cell r="K963">
            <v>180650.08</v>
          </cell>
          <cell r="M963">
            <v>0</v>
          </cell>
        </row>
        <row r="964">
          <cell r="B964" t="str">
            <v>RCY</v>
          </cell>
          <cell r="E964">
            <v>5</v>
          </cell>
          <cell r="G964" t="str">
            <v>I</v>
          </cell>
          <cell r="I964">
            <v>3.75</v>
          </cell>
          <cell r="K964">
            <v>412.84</v>
          </cell>
          <cell r="M964">
            <v>0</v>
          </cell>
        </row>
        <row r="965">
          <cell r="B965" t="str">
            <v>RCY</v>
          </cell>
          <cell r="E965">
            <v>12</v>
          </cell>
          <cell r="G965" t="str">
            <v>I</v>
          </cell>
          <cell r="I965">
            <v>1.1399999999999999</v>
          </cell>
          <cell r="K965">
            <v>125.5</v>
          </cell>
          <cell r="M965">
            <v>0</v>
          </cell>
        </row>
        <row r="966">
          <cell r="B966" t="str">
            <v>RCY</v>
          </cell>
          <cell r="E966">
            <v>7</v>
          </cell>
          <cell r="G966" t="str">
            <v>I</v>
          </cell>
          <cell r="I966">
            <v>164</v>
          </cell>
          <cell r="K966">
            <v>14491.03</v>
          </cell>
          <cell r="M966">
            <v>17567.3</v>
          </cell>
        </row>
        <row r="967">
          <cell r="B967" t="str">
            <v>YW</v>
          </cell>
          <cell r="E967">
            <v>7</v>
          </cell>
          <cell r="G967" t="str">
            <v>I</v>
          </cell>
          <cell r="I967">
            <v>2.94</v>
          </cell>
          <cell r="K967">
            <v>223.68</v>
          </cell>
          <cell r="M967">
            <v>262.25</v>
          </cell>
        </row>
        <row r="968">
          <cell r="B968" t="str">
            <v>RCY</v>
          </cell>
          <cell r="E968">
            <v>3</v>
          </cell>
          <cell r="G968" t="str">
            <v>I</v>
          </cell>
          <cell r="I968">
            <v>5.31</v>
          </cell>
          <cell r="K968">
            <v>509.76</v>
          </cell>
          <cell r="M968">
            <v>541.62</v>
          </cell>
        </row>
        <row r="969">
          <cell r="B969" t="str">
            <v>RCY</v>
          </cell>
          <cell r="E969">
            <v>5</v>
          </cell>
          <cell r="G969" t="str">
            <v>R</v>
          </cell>
          <cell r="I969">
            <v>1.59</v>
          </cell>
          <cell r="K969">
            <v>175.04</v>
          </cell>
          <cell r="M969">
            <v>0</v>
          </cell>
        </row>
        <row r="970">
          <cell r="B970" t="str">
            <v>YW</v>
          </cell>
          <cell r="E970">
            <v>4</v>
          </cell>
          <cell r="G970" t="str">
            <v>R</v>
          </cell>
          <cell r="I970">
            <v>3.51</v>
          </cell>
          <cell r="K970">
            <v>185.12</v>
          </cell>
          <cell r="M970">
            <v>0</v>
          </cell>
        </row>
        <row r="971">
          <cell r="B971" t="str">
            <v>RCY</v>
          </cell>
          <cell r="E971">
            <v>8</v>
          </cell>
          <cell r="G971" t="str">
            <v>I</v>
          </cell>
          <cell r="I971">
            <v>42.84</v>
          </cell>
          <cell r="K971">
            <v>4626.72</v>
          </cell>
          <cell r="M971">
            <v>4588.49</v>
          </cell>
        </row>
        <row r="972">
          <cell r="B972" t="str">
            <v>RCY</v>
          </cell>
          <cell r="E972">
            <v>9</v>
          </cell>
          <cell r="G972" t="str">
            <v>I</v>
          </cell>
          <cell r="I972">
            <v>10.06</v>
          </cell>
          <cell r="K972">
            <v>0</v>
          </cell>
          <cell r="M972">
            <v>0</v>
          </cell>
        </row>
        <row r="973">
          <cell r="B973" t="str">
            <v>RCY</v>
          </cell>
          <cell r="E973">
            <v>3</v>
          </cell>
          <cell r="G973" t="str">
            <v>I</v>
          </cell>
          <cell r="I973">
            <v>27.99</v>
          </cell>
          <cell r="K973">
            <v>2473.1999999999998</v>
          </cell>
          <cell r="M973">
            <v>3200.65</v>
          </cell>
        </row>
        <row r="974">
          <cell r="B974" t="str">
            <v>RCY</v>
          </cell>
          <cell r="E974">
            <v>8</v>
          </cell>
          <cell r="G974" t="str">
            <v>R</v>
          </cell>
          <cell r="I974">
            <v>1.2</v>
          </cell>
          <cell r="K974">
            <v>106.04</v>
          </cell>
          <cell r="M974">
            <v>0</v>
          </cell>
        </row>
        <row r="975">
          <cell r="B975" t="str">
            <v>MSW</v>
          </cell>
          <cell r="E975">
            <v>1</v>
          </cell>
          <cell r="G975" t="str">
            <v>I</v>
          </cell>
          <cell r="I975">
            <v>13.23</v>
          </cell>
          <cell r="K975">
            <v>1863.05</v>
          </cell>
          <cell r="M975">
            <v>2037.69</v>
          </cell>
        </row>
        <row r="976">
          <cell r="B976" t="str">
            <v>RCY</v>
          </cell>
          <cell r="E976">
            <v>6</v>
          </cell>
          <cell r="G976" t="str">
            <v>I</v>
          </cell>
          <cell r="I976">
            <v>0.45</v>
          </cell>
          <cell r="K976">
            <v>49.54</v>
          </cell>
          <cell r="M976">
            <v>0</v>
          </cell>
        </row>
        <row r="977">
          <cell r="B977" t="str">
            <v>MSW</v>
          </cell>
          <cell r="E977">
            <v>2</v>
          </cell>
          <cell r="G977" t="str">
            <v>R</v>
          </cell>
          <cell r="I977">
            <v>11.45</v>
          </cell>
          <cell r="K977">
            <v>1763.53</v>
          </cell>
          <cell r="M977">
            <v>0</v>
          </cell>
        </row>
        <row r="978">
          <cell r="B978" t="str">
            <v>MSW</v>
          </cell>
          <cell r="E978">
            <v>2</v>
          </cell>
          <cell r="G978" t="str">
            <v>C</v>
          </cell>
          <cell r="I978">
            <v>1.88</v>
          </cell>
          <cell r="K978">
            <v>289.56</v>
          </cell>
          <cell r="M978">
            <v>0</v>
          </cell>
        </row>
        <row r="979">
          <cell r="B979" t="str">
            <v>RCY</v>
          </cell>
          <cell r="E979">
            <v>3</v>
          </cell>
          <cell r="G979" t="str">
            <v>C</v>
          </cell>
          <cell r="I979">
            <v>18.11</v>
          </cell>
          <cell r="K979">
            <v>1993.72</v>
          </cell>
          <cell r="M979">
            <v>0</v>
          </cell>
        </row>
        <row r="980">
          <cell r="B980" t="str">
            <v>RCY</v>
          </cell>
          <cell r="E980">
            <v>12</v>
          </cell>
          <cell r="G980" t="str">
            <v>I</v>
          </cell>
          <cell r="I980">
            <v>24.65</v>
          </cell>
          <cell r="K980">
            <v>2662.2</v>
          </cell>
          <cell r="M980">
            <v>2335.61</v>
          </cell>
        </row>
        <row r="981">
          <cell r="B981" t="str">
            <v>MSW</v>
          </cell>
          <cell r="E981">
            <v>3</v>
          </cell>
          <cell r="G981" t="str">
            <v>R</v>
          </cell>
          <cell r="I981">
            <v>7.63</v>
          </cell>
          <cell r="K981">
            <v>1175.18</v>
          </cell>
          <cell r="M981">
            <v>0</v>
          </cell>
        </row>
        <row r="982">
          <cell r="B982" t="str">
            <v>RCY</v>
          </cell>
          <cell r="E982">
            <v>9</v>
          </cell>
          <cell r="G982" t="str">
            <v>I</v>
          </cell>
          <cell r="I982">
            <v>79.3</v>
          </cell>
          <cell r="K982">
            <v>8588.0400000000009</v>
          </cell>
          <cell r="M982">
            <v>9138.74</v>
          </cell>
        </row>
        <row r="983">
          <cell r="B983" t="str">
            <v>RCY</v>
          </cell>
          <cell r="E983">
            <v>11</v>
          </cell>
          <cell r="G983" t="str">
            <v>R</v>
          </cell>
          <cell r="I983">
            <v>5.34</v>
          </cell>
          <cell r="K983">
            <v>587.88</v>
          </cell>
          <cell r="M983">
            <v>0</v>
          </cell>
        </row>
        <row r="984">
          <cell r="B984" t="str">
            <v>RCY</v>
          </cell>
          <cell r="E984">
            <v>6</v>
          </cell>
          <cell r="G984" t="str">
            <v>I</v>
          </cell>
          <cell r="I984">
            <v>4.7</v>
          </cell>
          <cell r="K984">
            <v>0</v>
          </cell>
          <cell r="M984">
            <v>475.64</v>
          </cell>
        </row>
        <row r="985">
          <cell r="B985" t="str">
            <v>YW</v>
          </cell>
          <cell r="E985">
            <v>1</v>
          </cell>
          <cell r="G985" t="str">
            <v>R</v>
          </cell>
          <cell r="I985">
            <v>616.91999999999996</v>
          </cell>
          <cell r="K985">
            <v>32536.38</v>
          </cell>
          <cell r="M985">
            <v>0</v>
          </cell>
        </row>
        <row r="986">
          <cell r="B986" t="str">
            <v>RCY</v>
          </cell>
          <cell r="E986">
            <v>3</v>
          </cell>
          <cell r="G986" t="str">
            <v>I</v>
          </cell>
          <cell r="I986">
            <v>8.61</v>
          </cell>
          <cell r="K986">
            <v>947.88</v>
          </cell>
          <cell r="M986">
            <v>0</v>
          </cell>
        </row>
        <row r="987">
          <cell r="B987" t="str">
            <v>MSW</v>
          </cell>
          <cell r="E987">
            <v>6</v>
          </cell>
          <cell r="G987" t="str">
            <v>C</v>
          </cell>
          <cell r="I987">
            <v>422.44</v>
          </cell>
          <cell r="K987">
            <v>65064.23</v>
          </cell>
          <cell r="M987">
            <v>0</v>
          </cell>
        </row>
        <row r="988">
          <cell r="B988" t="str">
            <v>YW</v>
          </cell>
          <cell r="E988">
            <v>5</v>
          </cell>
          <cell r="G988" t="str">
            <v>R</v>
          </cell>
          <cell r="I988">
            <v>170.78</v>
          </cell>
          <cell r="K988">
            <v>9006.91</v>
          </cell>
          <cell r="M988">
            <v>0</v>
          </cell>
        </row>
        <row r="989">
          <cell r="B989" t="str">
            <v>MSW</v>
          </cell>
          <cell r="E989">
            <v>9</v>
          </cell>
          <cell r="G989" t="str">
            <v>C</v>
          </cell>
          <cell r="I989">
            <v>1251.83</v>
          </cell>
          <cell r="K989">
            <v>192806.85</v>
          </cell>
          <cell r="M989">
            <v>0</v>
          </cell>
        </row>
        <row r="990">
          <cell r="B990" t="str">
            <v>RCY</v>
          </cell>
          <cell r="E990">
            <v>4</v>
          </cell>
          <cell r="G990" t="str">
            <v>I</v>
          </cell>
          <cell r="I990">
            <v>3.92</v>
          </cell>
          <cell r="K990">
            <v>431.56</v>
          </cell>
          <cell r="M990">
            <v>0</v>
          </cell>
        </row>
        <row r="991">
          <cell r="B991" t="str">
            <v>RCY</v>
          </cell>
          <cell r="E991">
            <v>6</v>
          </cell>
          <cell r="G991" t="str">
            <v>I</v>
          </cell>
          <cell r="I991">
            <v>34.21</v>
          </cell>
          <cell r="K991">
            <v>3777.4</v>
          </cell>
          <cell r="M991">
            <v>2099.12</v>
          </cell>
        </row>
        <row r="992">
          <cell r="B992" t="str">
            <v>RCY</v>
          </cell>
          <cell r="E992">
            <v>5</v>
          </cell>
          <cell r="G992" t="str">
            <v>C</v>
          </cell>
          <cell r="I992">
            <v>42.68</v>
          </cell>
          <cell r="K992">
            <v>4698.6499999999996</v>
          </cell>
          <cell r="M992">
            <v>0</v>
          </cell>
        </row>
        <row r="993">
          <cell r="B993" t="str">
            <v>RCY</v>
          </cell>
          <cell r="E993">
            <v>10</v>
          </cell>
          <cell r="G993" t="str">
            <v>I</v>
          </cell>
          <cell r="I993">
            <v>60.26</v>
          </cell>
          <cell r="K993">
            <v>6508.08</v>
          </cell>
          <cell r="M993">
            <v>7951.86</v>
          </cell>
        </row>
        <row r="994">
          <cell r="B994" t="str">
            <v>RCY</v>
          </cell>
          <cell r="E994">
            <v>5</v>
          </cell>
          <cell r="G994" t="str">
            <v>I</v>
          </cell>
          <cell r="I994">
            <v>107.97</v>
          </cell>
          <cell r="K994">
            <v>9540.23</v>
          </cell>
          <cell r="M994">
            <v>13167.5</v>
          </cell>
        </row>
        <row r="995">
          <cell r="B995" t="str">
            <v>MSW</v>
          </cell>
          <cell r="E995">
            <v>11</v>
          </cell>
          <cell r="G995" t="str">
            <v>C</v>
          </cell>
          <cell r="I995">
            <v>127.49</v>
          </cell>
          <cell r="K995">
            <v>19636.009999999998</v>
          </cell>
          <cell r="M995">
            <v>0</v>
          </cell>
        </row>
        <row r="996">
          <cell r="B996" t="str">
            <v>YW</v>
          </cell>
          <cell r="E996">
            <v>12</v>
          </cell>
          <cell r="G996" t="str">
            <v>I</v>
          </cell>
          <cell r="I996">
            <v>43.98</v>
          </cell>
          <cell r="K996">
            <v>3346.01</v>
          </cell>
          <cell r="M996">
            <v>0</v>
          </cell>
        </row>
        <row r="997">
          <cell r="B997" t="str">
            <v>MSW</v>
          </cell>
          <cell r="E997">
            <v>9</v>
          </cell>
          <cell r="G997" t="str">
            <v>R</v>
          </cell>
          <cell r="I997">
            <v>3.83</v>
          </cell>
          <cell r="K997">
            <v>589.9</v>
          </cell>
          <cell r="M997">
            <v>0</v>
          </cell>
        </row>
        <row r="998">
          <cell r="B998" t="str">
            <v>YW</v>
          </cell>
          <cell r="E998">
            <v>12</v>
          </cell>
          <cell r="G998" t="str">
            <v>R</v>
          </cell>
          <cell r="I998">
            <v>34.28</v>
          </cell>
          <cell r="K998">
            <v>1807.92</v>
          </cell>
          <cell r="M998">
            <v>0</v>
          </cell>
        </row>
        <row r="999">
          <cell r="B999" t="str">
            <v>MSW</v>
          </cell>
          <cell r="E999">
            <v>4</v>
          </cell>
          <cell r="G999" t="str">
            <v>C</v>
          </cell>
          <cell r="I999">
            <v>42.68</v>
          </cell>
          <cell r="K999">
            <v>6573.58</v>
          </cell>
          <cell r="M999">
            <v>0</v>
          </cell>
        </row>
        <row r="1000">
          <cell r="B1000" t="str">
            <v>MSW</v>
          </cell>
          <cell r="E1000">
            <v>6</v>
          </cell>
          <cell r="G1000" t="str">
            <v>R</v>
          </cell>
          <cell r="I1000">
            <v>8.17</v>
          </cell>
          <cell r="K1000">
            <v>1258.3399999999999</v>
          </cell>
          <cell r="M1000">
            <v>0</v>
          </cell>
        </row>
        <row r="1001">
          <cell r="B1001" t="str">
            <v>RCY</v>
          </cell>
          <cell r="E1001">
            <v>1</v>
          </cell>
          <cell r="G1001" t="str">
            <v>I</v>
          </cell>
          <cell r="I1001">
            <v>1.66</v>
          </cell>
          <cell r="K1001">
            <v>153.38</v>
          </cell>
          <cell r="M1001">
            <v>167.99</v>
          </cell>
        </row>
        <row r="1002">
          <cell r="B1002" t="str">
            <v>RCY</v>
          </cell>
          <cell r="E1002">
            <v>2</v>
          </cell>
          <cell r="G1002" t="str">
            <v>I</v>
          </cell>
          <cell r="I1002">
            <v>13.36</v>
          </cell>
          <cell r="K1002">
            <v>564.46</v>
          </cell>
          <cell r="M1002">
            <v>793.72</v>
          </cell>
        </row>
        <row r="1003">
          <cell r="B1003" t="str">
            <v>RCY</v>
          </cell>
          <cell r="E1003">
            <v>1</v>
          </cell>
          <cell r="G1003" t="str">
            <v>I</v>
          </cell>
          <cell r="I1003">
            <v>4.6399999999999997</v>
          </cell>
          <cell r="K1003">
            <v>510.81</v>
          </cell>
          <cell r="M1003">
            <v>0</v>
          </cell>
        </row>
        <row r="1004">
          <cell r="B1004" t="str">
            <v>RCY</v>
          </cell>
          <cell r="E1004">
            <v>8</v>
          </cell>
          <cell r="G1004" t="str">
            <v>I</v>
          </cell>
          <cell r="I1004">
            <v>1.07</v>
          </cell>
          <cell r="K1004">
            <v>117.8</v>
          </cell>
          <cell r="M1004">
            <v>0</v>
          </cell>
        </row>
        <row r="1005">
          <cell r="B1005" t="str">
            <v>YW</v>
          </cell>
          <cell r="E1005">
            <v>10</v>
          </cell>
          <cell r="G1005" t="str">
            <v>I</v>
          </cell>
          <cell r="I1005">
            <v>5.74</v>
          </cell>
          <cell r="K1005">
            <v>436.7</v>
          </cell>
          <cell r="M1005">
            <v>512.01</v>
          </cell>
        </row>
        <row r="1006">
          <cell r="B1006" t="str">
            <v>RCY</v>
          </cell>
          <cell r="E1006">
            <v>3</v>
          </cell>
          <cell r="G1006" t="str">
            <v>I</v>
          </cell>
          <cell r="I1006">
            <v>274.76</v>
          </cell>
          <cell r="K1006">
            <v>24277.81</v>
          </cell>
          <cell r="M1006">
            <v>24884.880000000001</v>
          </cell>
        </row>
        <row r="1007">
          <cell r="B1007" t="str">
            <v>MSW</v>
          </cell>
          <cell r="E1007">
            <v>7</v>
          </cell>
          <cell r="G1007" t="str">
            <v>C</v>
          </cell>
          <cell r="I1007">
            <v>2.11</v>
          </cell>
          <cell r="K1007">
            <v>324.98</v>
          </cell>
          <cell r="M1007">
            <v>0</v>
          </cell>
        </row>
        <row r="1008">
          <cell r="B1008" t="str">
            <v>RCY</v>
          </cell>
          <cell r="E1008">
            <v>12</v>
          </cell>
          <cell r="G1008" t="str">
            <v>I</v>
          </cell>
          <cell r="I1008">
            <v>140.35</v>
          </cell>
          <cell r="K1008">
            <v>15157.8</v>
          </cell>
          <cell r="M1008">
            <v>16072.67</v>
          </cell>
        </row>
        <row r="1009">
          <cell r="B1009" t="str">
            <v>RCY</v>
          </cell>
          <cell r="E1009">
            <v>4</v>
          </cell>
          <cell r="G1009" t="str">
            <v>R</v>
          </cell>
          <cell r="I1009">
            <v>29.23</v>
          </cell>
          <cell r="K1009">
            <v>3217.92</v>
          </cell>
          <cell r="M1009">
            <v>0</v>
          </cell>
        </row>
        <row r="1010">
          <cell r="B1010" t="str">
            <v>RCY</v>
          </cell>
          <cell r="E1010">
            <v>12</v>
          </cell>
          <cell r="G1010" t="str">
            <v>C</v>
          </cell>
          <cell r="I1010">
            <v>11.23</v>
          </cell>
          <cell r="K1010">
            <v>1236.3</v>
          </cell>
          <cell r="M1010">
            <v>0</v>
          </cell>
        </row>
        <row r="1011">
          <cell r="B1011" t="str">
            <v>RCY</v>
          </cell>
          <cell r="E1011">
            <v>9</v>
          </cell>
          <cell r="G1011" t="str">
            <v>I</v>
          </cell>
          <cell r="I1011">
            <v>11.59</v>
          </cell>
          <cell r="K1011">
            <v>1251.72</v>
          </cell>
          <cell r="M1011">
            <v>1559.78</v>
          </cell>
        </row>
        <row r="1012">
          <cell r="B1012" t="str">
            <v>MSW</v>
          </cell>
          <cell r="E1012">
            <v>9</v>
          </cell>
          <cell r="G1012" t="str">
            <v>C</v>
          </cell>
          <cell r="I1012">
            <v>36.03</v>
          </cell>
          <cell r="K1012">
            <v>5549.34</v>
          </cell>
          <cell r="M1012">
            <v>0</v>
          </cell>
        </row>
        <row r="1013">
          <cell r="B1013" t="str">
            <v>RCY</v>
          </cell>
          <cell r="E1013">
            <v>7</v>
          </cell>
          <cell r="G1013" t="str">
            <v>I</v>
          </cell>
          <cell r="I1013">
            <v>40.56</v>
          </cell>
          <cell r="K1013">
            <v>3583.88</v>
          </cell>
          <cell r="M1013">
            <v>4776.09</v>
          </cell>
        </row>
        <row r="1014">
          <cell r="B1014" t="str">
            <v>MSW</v>
          </cell>
          <cell r="E1014">
            <v>9</v>
          </cell>
          <cell r="G1014" t="str">
            <v>R</v>
          </cell>
          <cell r="I1014">
            <v>79.03</v>
          </cell>
          <cell r="K1014">
            <v>12172.2</v>
          </cell>
          <cell r="M1014">
            <v>0</v>
          </cell>
        </row>
        <row r="1015">
          <cell r="B1015" t="str">
            <v>RCY</v>
          </cell>
          <cell r="E1015">
            <v>5</v>
          </cell>
          <cell r="G1015" t="str">
            <v>I</v>
          </cell>
          <cell r="I1015">
            <v>2.98</v>
          </cell>
          <cell r="K1015">
            <v>328.07</v>
          </cell>
          <cell r="M1015">
            <v>0</v>
          </cell>
        </row>
        <row r="1016">
          <cell r="B1016" t="str">
            <v>MSW</v>
          </cell>
          <cell r="E1016">
            <v>6</v>
          </cell>
          <cell r="G1016" t="str">
            <v>R</v>
          </cell>
          <cell r="I1016">
            <v>17.16</v>
          </cell>
          <cell r="K1016">
            <v>2642.98</v>
          </cell>
          <cell r="M1016">
            <v>0</v>
          </cell>
        </row>
        <row r="1017">
          <cell r="B1017" t="str">
            <v>RCY</v>
          </cell>
          <cell r="E1017">
            <v>2</v>
          </cell>
          <cell r="G1017" t="str">
            <v>I</v>
          </cell>
          <cell r="I1017">
            <v>1.73</v>
          </cell>
          <cell r="K1017">
            <v>190.45</v>
          </cell>
          <cell r="M1017">
            <v>0</v>
          </cell>
        </row>
        <row r="1018">
          <cell r="B1018" t="str">
            <v>MSW</v>
          </cell>
          <cell r="E1018">
            <v>7</v>
          </cell>
          <cell r="G1018" t="str">
            <v>R</v>
          </cell>
          <cell r="I1018">
            <v>0.38</v>
          </cell>
          <cell r="K1018">
            <v>58.53</v>
          </cell>
          <cell r="M1018">
            <v>0</v>
          </cell>
        </row>
        <row r="1019">
          <cell r="B1019" t="str">
            <v>MSW</v>
          </cell>
          <cell r="E1019">
            <v>8</v>
          </cell>
          <cell r="G1019" t="str">
            <v>R</v>
          </cell>
          <cell r="I1019">
            <v>9.67</v>
          </cell>
          <cell r="K1019">
            <v>1489.37</v>
          </cell>
          <cell r="M1019">
            <v>0</v>
          </cell>
        </row>
        <row r="1020">
          <cell r="B1020" t="str">
            <v>RCY</v>
          </cell>
          <cell r="E1020">
            <v>4</v>
          </cell>
          <cell r="G1020" t="str">
            <v>I</v>
          </cell>
          <cell r="I1020">
            <v>6.34</v>
          </cell>
          <cell r="K1020">
            <v>921.2</v>
          </cell>
          <cell r="M1020">
            <v>532.33000000000004</v>
          </cell>
        </row>
        <row r="1021">
          <cell r="B1021" t="str">
            <v>RCY</v>
          </cell>
          <cell r="E1021">
            <v>7</v>
          </cell>
          <cell r="G1021" t="str">
            <v>C</v>
          </cell>
          <cell r="I1021">
            <v>10.33</v>
          </cell>
          <cell r="K1021">
            <v>1137.23</v>
          </cell>
          <cell r="M1021">
            <v>0</v>
          </cell>
        </row>
        <row r="1022">
          <cell r="B1022" t="str">
            <v>RCY</v>
          </cell>
          <cell r="E1022">
            <v>8</v>
          </cell>
          <cell r="G1022" t="str">
            <v>I</v>
          </cell>
          <cell r="I1022">
            <v>4.68</v>
          </cell>
          <cell r="K1022">
            <v>505.44</v>
          </cell>
          <cell r="M1022">
            <v>355.41</v>
          </cell>
        </row>
        <row r="1023">
          <cell r="B1023" t="str">
            <v>RCY</v>
          </cell>
          <cell r="E1023">
            <v>11</v>
          </cell>
          <cell r="G1023" t="str">
            <v>I</v>
          </cell>
          <cell r="I1023">
            <v>2</v>
          </cell>
          <cell r="K1023">
            <v>20</v>
          </cell>
          <cell r="M1023">
            <v>0</v>
          </cell>
        </row>
        <row r="1024">
          <cell r="B1024" t="str">
            <v>MSW</v>
          </cell>
          <cell r="E1024">
            <v>9</v>
          </cell>
          <cell r="G1024" t="str">
            <v>C</v>
          </cell>
          <cell r="I1024">
            <v>5.46</v>
          </cell>
          <cell r="K1024">
            <v>840.95</v>
          </cell>
          <cell r="M1024">
            <v>0</v>
          </cell>
        </row>
        <row r="1025">
          <cell r="B1025" t="str">
            <v>RCY</v>
          </cell>
          <cell r="E1025">
            <v>4</v>
          </cell>
          <cell r="G1025" t="str">
            <v>R</v>
          </cell>
          <cell r="I1025">
            <v>26.93</v>
          </cell>
          <cell r="K1025">
            <v>2964.73</v>
          </cell>
          <cell r="M1025">
            <v>0</v>
          </cell>
        </row>
        <row r="1026">
          <cell r="B1026" t="str">
            <v>RCY</v>
          </cell>
          <cell r="E1026">
            <v>2</v>
          </cell>
          <cell r="G1026" t="str">
            <v>C</v>
          </cell>
          <cell r="I1026">
            <v>4.95</v>
          </cell>
          <cell r="K1026">
            <v>544.95000000000005</v>
          </cell>
          <cell r="M1026">
            <v>0</v>
          </cell>
        </row>
        <row r="1027">
          <cell r="B1027" t="str">
            <v>RCY</v>
          </cell>
          <cell r="E1027">
            <v>2</v>
          </cell>
          <cell r="G1027" t="str">
            <v>I</v>
          </cell>
          <cell r="I1027">
            <v>0.1</v>
          </cell>
          <cell r="K1027">
            <v>0</v>
          </cell>
          <cell r="M1027">
            <v>0</v>
          </cell>
        </row>
        <row r="1028">
          <cell r="B1028" t="str">
            <v>RCY</v>
          </cell>
          <cell r="E1028">
            <v>11</v>
          </cell>
          <cell r="G1028" t="str">
            <v>I</v>
          </cell>
          <cell r="I1028">
            <v>7.58</v>
          </cell>
          <cell r="K1028">
            <v>0</v>
          </cell>
          <cell r="M1028">
            <v>0</v>
          </cell>
        </row>
        <row r="1029">
          <cell r="B1029" t="str">
            <v>RCY</v>
          </cell>
          <cell r="E1029">
            <v>7</v>
          </cell>
          <cell r="G1029" t="str">
            <v>I</v>
          </cell>
          <cell r="I1029">
            <v>6.75</v>
          </cell>
          <cell r="K1029">
            <v>743.11</v>
          </cell>
          <cell r="M1029">
            <v>0</v>
          </cell>
        </row>
        <row r="1030">
          <cell r="B1030" t="str">
            <v>YW</v>
          </cell>
          <cell r="E1030">
            <v>5</v>
          </cell>
          <cell r="G1030" t="str">
            <v>R</v>
          </cell>
          <cell r="I1030">
            <v>1568.5</v>
          </cell>
          <cell r="K1030">
            <v>82722.720000000001</v>
          </cell>
          <cell r="M1030">
            <v>0</v>
          </cell>
        </row>
        <row r="1031">
          <cell r="B1031" t="str">
            <v>MSW</v>
          </cell>
          <cell r="E1031">
            <v>2</v>
          </cell>
          <cell r="G1031" t="str">
            <v>C</v>
          </cell>
          <cell r="I1031">
            <v>297.94</v>
          </cell>
          <cell r="K1031">
            <v>45888.75</v>
          </cell>
          <cell r="M1031">
            <v>0</v>
          </cell>
        </row>
        <row r="1032">
          <cell r="B1032" t="str">
            <v>RCY</v>
          </cell>
          <cell r="E1032">
            <v>7</v>
          </cell>
          <cell r="G1032" t="str">
            <v>R</v>
          </cell>
          <cell r="I1032">
            <v>0.55000000000000004</v>
          </cell>
          <cell r="K1032">
            <v>60.55</v>
          </cell>
          <cell r="M1032">
            <v>0</v>
          </cell>
        </row>
        <row r="1033">
          <cell r="B1033" t="str">
            <v>RCY</v>
          </cell>
          <cell r="E1033">
            <v>1</v>
          </cell>
          <cell r="G1033" t="str">
            <v>C</v>
          </cell>
          <cell r="I1033">
            <v>45.98</v>
          </cell>
          <cell r="K1033">
            <v>5061.92</v>
          </cell>
          <cell r="M1033">
            <v>0</v>
          </cell>
        </row>
        <row r="1034">
          <cell r="B1034" t="str">
            <v>RCY</v>
          </cell>
          <cell r="E1034">
            <v>9</v>
          </cell>
          <cell r="G1034" t="str">
            <v>C</v>
          </cell>
          <cell r="I1034">
            <v>61.19</v>
          </cell>
          <cell r="K1034">
            <v>6736.4</v>
          </cell>
          <cell r="M1034">
            <v>0</v>
          </cell>
        </row>
        <row r="1035">
          <cell r="B1035" t="str">
            <v>RCY</v>
          </cell>
          <cell r="E1035">
            <v>4</v>
          </cell>
          <cell r="G1035" t="str">
            <v>C</v>
          </cell>
          <cell r="I1035">
            <v>10.42</v>
          </cell>
          <cell r="K1035">
            <v>0</v>
          </cell>
          <cell r="M1035">
            <v>0</v>
          </cell>
        </row>
        <row r="1036">
          <cell r="B1036" t="str">
            <v>RCY</v>
          </cell>
          <cell r="E1036">
            <v>11</v>
          </cell>
          <cell r="G1036" t="str">
            <v>I</v>
          </cell>
          <cell r="I1036">
            <v>10.029999999999999</v>
          </cell>
          <cell r="K1036">
            <v>1083.24</v>
          </cell>
          <cell r="M1036">
            <v>1272.81</v>
          </cell>
        </row>
        <row r="1037">
          <cell r="B1037" t="str">
            <v>RCY</v>
          </cell>
          <cell r="E1037">
            <v>2</v>
          </cell>
          <cell r="G1037" t="str">
            <v>I</v>
          </cell>
          <cell r="I1037">
            <v>70.67</v>
          </cell>
          <cell r="K1037">
            <v>7667.24</v>
          </cell>
          <cell r="M1037">
            <v>6473.53</v>
          </cell>
        </row>
        <row r="1038">
          <cell r="B1038" t="str">
            <v>RCY</v>
          </cell>
          <cell r="E1038">
            <v>5</v>
          </cell>
          <cell r="G1038" t="str">
            <v>I</v>
          </cell>
          <cell r="I1038">
            <v>2</v>
          </cell>
          <cell r="K1038">
            <v>70</v>
          </cell>
          <cell r="M1038">
            <v>0</v>
          </cell>
        </row>
        <row r="1039">
          <cell r="B1039" t="str">
            <v>RCY</v>
          </cell>
          <cell r="E1039">
            <v>10</v>
          </cell>
          <cell r="G1039" t="str">
            <v>I</v>
          </cell>
          <cell r="I1039">
            <v>4.4000000000000004</v>
          </cell>
          <cell r="K1039">
            <v>814</v>
          </cell>
          <cell r="M1039">
            <v>990.97</v>
          </cell>
        </row>
        <row r="1040">
          <cell r="B1040" t="str">
            <v>RCY</v>
          </cell>
          <cell r="E1040">
            <v>6</v>
          </cell>
          <cell r="G1040" t="str">
            <v>I</v>
          </cell>
          <cell r="I1040">
            <v>7.69</v>
          </cell>
          <cell r="K1040">
            <v>324.91000000000003</v>
          </cell>
          <cell r="M1040">
            <v>456.86</v>
          </cell>
        </row>
        <row r="1041">
          <cell r="B1041" t="str">
            <v>RCY</v>
          </cell>
          <cell r="E1041">
            <v>5</v>
          </cell>
          <cell r="G1041" t="str">
            <v>I</v>
          </cell>
          <cell r="I1041">
            <v>26.59</v>
          </cell>
          <cell r="K1041">
            <v>2871.72</v>
          </cell>
          <cell r="M1041">
            <v>2224.5</v>
          </cell>
        </row>
        <row r="1042">
          <cell r="B1042" t="str">
            <v>YW</v>
          </cell>
          <cell r="E1042">
            <v>1</v>
          </cell>
          <cell r="G1042" t="str">
            <v>I</v>
          </cell>
          <cell r="I1042">
            <v>11.2</v>
          </cell>
          <cell r="K1042">
            <v>852.1</v>
          </cell>
          <cell r="M1042">
            <v>786.58</v>
          </cell>
        </row>
        <row r="1043">
          <cell r="B1043" t="str">
            <v>YW</v>
          </cell>
          <cell r="E1043">
            <v>8</v>
          </cell>
          <cell r="G1043" t="str">
            <v>I</v>
          </cell>
          <cell r="I1043">
            <v>7.16</v>
          </cell>
          <cell r="K1043">
            <v>544.74</v>
          </cell>
          <cell r="M1043">
            <v>0</v>
          </cell>
        </row>
        <row r="1044">
          <cell r="B1044" t="str">
            <v>RCY</v>
          </cell>
          <cell r="E1044">
            <v>1</v>
          </cell>
          <cell r="G1044" t="str">
            <v>I</v>
          </cell>
          <cell r="I1044">
            <v>132.07</v>
          </cell>
          <cell r="K1044">
            <v>11669.71</v>
          </cell>
          <cell r="M1044">
            <v>15093.95</v>
          </cell>
        </row>
        <row r="1045">
          <cell r="B1045" t="str">
            <v>RCY</v>
          </cell>
          <cell r="E1045">
            <v>8</v>
          </cell>
          <cell r="G1045" t="str">
            <v>I</v>
          </cell>
          <cell r="I1045">
            <v>129.02000000000001</v>
          </cell>
          <cell r="K1045">
            <v>11400.21</v>
          </cell>
          <cell r="M1045">
            <v>13108.94</v>
          </cell>
        </row>
        <row r="1046">
          <cell r="B1046" t="str">
            <v>MSW</v>
          </cell>
          <cell r="E1046">
            <v>6</v>
          </cell>
          <cell r="G1046" t="str">
            <v>R</v>
          </cell>
          <cell r="I1046">
            <v>13.99</v>
          </cell>
          <cell r="K1046">
            <v>2154.7399999999998</v>
          </cell>
          <cell r="M1046">
            <v>0</v>
          </cell>
        </row>
        <row r="1047">
          <cell r="B1047" t="str">
            <v>YW</v>
          </cell>
          <cell r="E1047">
            <v>8</v>
          </cell>
          <cell r="G1047" t="str">
            <v>R</v>
          </cell>
          <cell r="I1047">
            <v>34.619999999999997</v>
          </cell>
          <cell r="K1047">
            <v>1825.87</v>
          </cell>
          <cell r="M1047">
            <v>0</v>
          </cell>
        </row>
        <row r="1048">
          <cell r="B1048" t="str">
            <v>RCY</v>
          </cell>
          <cell r="E1048">
            <v>4</v>
          </cell>
          <cell r="G1048" t="str">
            <v>I</v>
          </cell>
          <cell r="I1048">
            <v>3.16</v>
          </cell>
          <cell r="K1048">
            <v>347.88</v>
          </cell>
          <cell r="M1048">
            <v>0</v>
          </cell>
        </row>
        <row r="1049">
          <cell r="B1049" t="str">
            <v>MSW</v>
          </cell>
          <cell r="E1049">
            <v>9</v>
          </cell>
          <cell r="G1049" t="str">
            <v>R</v>
          </cell>
          <cell r="I1049">
            <v>81.64</v>
          </cell>
          <cell r="K1049">
            <v>12574.2</v>
          </cell>
          <cell r="M1049">
            <v>0</v>
          </cell>
        </row>
        <row r="1050">
          <cell r="B1050" t="str">
            <v>YW</v>
          </cell>
          <cell r="E1050">
            <v>6</v>
          </cell>
          <cell r="G1050" t="str">
            <v>I</v>
          </cell>
          <cell r="I1050">
            <v>10.91</v>
          </cell>
          <cell r="K1050">
            <v>830.03</v>
          </cell>
          <cell r="M1050">
            <v>973.17</v>
          </cell>
        </row>
        <row r="1051">
          <cell r="B1051" t="str">
            <v>RCY</v>
          </cell>
          <cell r="E1051">
            <v>4</v>
          </cell>
          <cell r="G1051" t="str">
            <v>I</v>
          </cell>
          <cell r="I1051">
            <v>3.65</v>
          </cell>
          <cell r="K1051">
            <v>401.83</v>
          </cell>
          <cell r="M1051">
            <v>0</v>
          </cell>
        </row>
        <row r="1052">
          <cell r="B1052" t="str">
            <v>RCY</v>
          </cell>
          <cell r="E1052">
            <v>8</v>
          </cell>
          <cell r="G1052" t="str">
            <v>R</v>
          </cell>
          <cell r="I1052">
            <v>47.93</v>
          </cell>
          <cell r="K1052">
            <v>5276.62</v>
          </cell>
          <cell r="M1052">
            <v>0</v>
          </cell>
        </row>
        <row r="1053">
          <cell r="B1053" t="str">
            <v>MSW</v>
          </cell>
          <cell r="E1053">
            <v>6</v>
          </cell>
          <cell r="G1053" t="str">
            <v>I</v>
          </cell>
          <cell r="I1053">
            <v>20</v>
          </cell>
          <cell r="K1053">
            <v>3080.4</v>
          </cell>
          <cell r="M1053">
            <v>3080.4</v>
          </cell>
        </row>
        <row r="1054">
          <cell r="B1054" t="str">
            <v>RCY</v>
          </cell>
          <cell r="E1054">
            <v>7</v>
          </cell>
          <cell r="G1054" t="str">
            <v>I</v>
          </cell>
          <cell r="I1054">
            <v>2.2999999999999998</v>
          </cell>
          <cell r="K1054">
            <v>253.21</v>
          </cell>
          <cell r="M1054">
            <v>0</v>
          </cell>
        </row>
        <row r="1055">
          <cell r="B1055" t="str">
            <v>MSW</v>
          </cell>
          <cell r="E1055">
            <v>10</v>
          </cell>
          <cell r="G1055" t="str">
            <v>R</v>
          </cell>
          <cell r="I1055">
            <v>40.409999999999997</v>
          </cell>
          <cell r="K1055">
            <v>6223.96</v>
          </cell>
          <cell r="M1055">
            <v>0</v>
          </cell>
        </row>
        <row r="1056">
          <cell r="B1056" t="str">
            <v>MSW</v>
          </cell>
          <cell r="E1056">
            <v>5</v>
          </cell>
          <cell r="G1056" t="str">
            <v>R</v>
          </cell>
          <cell r="I1056">
            <v>36.76</v>
          </cell>
          <cell r="K1056">
            <v>5661.77</v>
          </cell>
          <cell r="M1056">
            <v>0</v>
          </cell>
        </row>
        <row r="1057">
          <cell r="B1057" t="str">
            <v>RCY</v>
          </cell>
          <cell r="E1057">
            <v>9</v>
          </cell>
          <cell r="G1057" t="str">
            <v>I</v>
          </cell>
          <cell r="I1057">
            <v>6.98</v>
          </cell>
          <cell r="K1057">
            <v>768.44</v>
          </cell>
          <cell r="M1057">
            <v>0</v>
          </cell>
        </row>
        <row r="1058">
          <cell r="B1058" t="str">
            <v>RCY</v>
          </cell>
          <cell r="E1058">
            <v>2</v>
          </cell>
          <cell r="G1058" t="str">
            <v>I</v>
          </cell>
          <cell r="I1058">
            <v>105.31</v>
          </cell>
          <cell r="K1058">
            <v>9305.2000000000007</v>
          </cell>
          <cell r="M1058">
            <v>13927.88</v>
          </cell>
        </row>
        <row r="1059">
          <cell r="B1059" t="str">
            <v>RCY</v>
          </cell>
          <cell r="E1059">
            <v>12</v>
          </cell>
          <cell r="G1059" t="str">
            <v>I</v>
          </cell>
          <cell r="I1059">
            <v>2.4500000000000002</v>
          </cell>
          <cell r="K1059">
            <v>103.51</v>
          </cell>
          <cell r="M1059">
            <v>149.91999999999999</v>
          </cell>
        </row>
        <row r="1060">
          <cell r="B1060" t="str">
            <v>RCY</v>
          </cell>
          <cell r="E1060">
            <v>6</v>
          </cell>
          <cell r="G1060" t="str">
            <v>I</v>
          </cell>
          <cell r="I1060">
            <v>5.72</v>
          </cell>
          <cell r="K1060">
            <v>660.3</v>
          </cell>
          <cell r="M1060">
            <v>504.99</v>
          </cell>
        </row>
        <row r="1061">
          <cell r="B1061" t="str">
            <v>RCY</v>
          </cell>
          <cell r="E1061">
            <v>8</v>
          </cell>
          <cell r="G1061" t="str">
            <v>I</v>
          </cell>
          <cell r="I1061">
            <v>26.67</v>
          </cell>
          <cell r="K1061">
            <v>2936.72</v>
          </cell>
          <cell r="M1061">
            <v>3685.25</v>
          </cell>
        </row>
        <row r="1062">
          <cell r="B1062" t="str">
            <v>MSW</v>
          </cell>
          <cell r="E1062">
            <v>4</v>
          </cell>
          <cell r="G1062" t="str">
            <v>R</v>
          </cell>
          <cell r="I1062">
            <v>1.28</v>
          </cell>
          <cell r="K1062">
            <v>197.15</v>
          </cell>
          <cell r="M1062">
            <v>0</v>
          </cell>
        </row>
        <row r="1063">
          <cell r="B1063" t="str">
            <v>RCY</v>
          </cell>
          <cell r="E1063">
            <v>11</v>
          </cell>
          <cell r="G1063" t="str">
            <v>C</v>
          </cell>
          <cell r="I1063">
            <v>17.41</v>
          </cell>
          <cell r="K1063">
            <v>1916.67</v>
          </cell>
          <cell r="M1063">
            <v>0</v>
          </cell>
        </row>
        <row r="1064">
          <cell r="B1064" t="str">
            <v>RCY</v>
          </cell>
          <cell r="E1064">
            <v>7</v>
          </cell>
          <cell r="G1064" t="str">
            <v>I</v>
          </cell>
          <cell r="I1064">
            <v>3.42</v>
          </cell>
          <cell r="K1064">
            <v>0</v>
          </cell>
          <cell r="M1064">
            <v>0</v>
          </cell>
        </row>
        <row r="1065">
          <cell r="B1065" t="str">
            <v>RCY</v>
          </cell>
          <cell r="E1065">
            <v>8</v>
          </cell>
          <cell r="G1065" t="str">
            <v>R</v>
          </cell>
          <cell r="I1065">
            <v>28.07</v>
          </cell>
          <cell r="K1065">
            <v>3090.22</v>
          </cell>
          <cell r="M1065">
            <v>0</v>
          </cell>
        </row>
        <row r="1066">
          <cell r="B1066" t="str">
            <v>RCY</v>
          </cell>
          <cell r="E1066">
            <v>12</v>
          </cell>
          <cell r="G1066" t="str">
            <v>I</v>
          </cell>
          <cell r="I1066">
            <v>0.92</v>
          </cell>
          <cell r="K1066">
            <v>101.28</v>
          </cell>
          <cell r="M1066">
            <v>0</v>
          </cell>
        </row>
        <row r="1067">
          <cell r="B1067" t="str">
            <v>MSW</v>
          </cell>
          <cell r="E1067">
            <v>3</v>
          </cell>
          <cell r="G1067" t="str">
            <v>R</v>
          </cell>
          <cell r="I1067">
            <v>6.88</v>
          </cell>
          <cell r="K1067">
            <v>1059.6600000000001</v>
          </cell>
          <cell r="M1067">
            <v>0</v>
          </cell>
        </row>
        <row r="1068">
          <cell r="B1068" t="str">
            <v>MSW</v>
          </cell>
          <cell r="E1068">
            <v>1</v>
          </cell>
          <cell r="G1068" t="str">
            <v>C</v>
          </cell>
          <cell r="I1068">
            <v>1138.93</v>
          </cell>
          <cell r="K1068">
            <v>175417.97</v>
          </cell>
          <cell r="M1068">
            <v>0</v>
          </cell>
        </row>
        <row r="1069">
          <cell r="B1069" t="str">
            <v>YW</v>
          </cell>
          <cell r="E1069">
            <v>9</v>
          </cell>
          <cell r="G1069" t="str">
            <v>I</v>
          </cell>
          <cell r="I1069">
            <v>2.0499999999999998</v>
          </cell>
          <cell r="K1069">
            <v>155.96</v>
          </cell>
          <cell r="M1069">
            <v>0</v>
          </cell>
        </row>
        <row r="1070">
          <cell r="B1070" t="str">
            <v>RCY</v>
          </cell>
          <cell r="E1070">
            <v>11</v>
          </cell>
          <cell r="G1070" t="str">
            <v>I</v>
          </cell>
          <cell r="I1070">
            <v>12.33</v>
          </cell>
          <cell r="K1070">
            <v>1357.4</v>
          </cell>
          <cell r="M1070">
            <v>0</v>
          </cell>
        </row>
        <row r="1071">
          <cell r="B1071" t="str">
            <v>RCY</v>
          </cell>
          <cell r="E1071">
            <v>2</v>
          </cell>
          <cell r="G1071" t="str">
            <v>I</v>
          </cell>
          <cell r="I1071">
            <v>0.15</v>
          </cell>
          <cell r="K1071">
            <v>16.510000000000002</v>
          </cell>
          <cell r="M1071">
            <v>0</v>
          </cell>
        </row>
        <row r="1072">
          <cell r="B1072" t="str">
            <v>YW</v>
          </cell>
          <cell r="E1072">
            <v>9</v>
          </cell>
          <cell r="G1072" t="str">
            <v>R</v>
          </cell>
          <cell r="I1072">
            <v>887.11</v>
          </cell>
          <cell r="K1072">
            <v>46786.21</v>
          </cell>
          <cell r="M1072">
            <v>0</v>
          </cell>
        </row>
        <row r="1073">
          <cell r="B1073" t="str">
            <v>RCY</v>
          </cell>
          <cell r="E1073">
            <v>11</v>
          </cell>
          <cell r="G1073" t="str">
            <v>I</v>
          </cell>
          <cell r="I1073">
            <v>278.26</v>
          </cell>
          <cell r="K1073">
            <v>30052.080000000002</v>
          </cell>
          <cell r="M1073">
            <v>28948.37</v>
          </cell>
        </row>
        <row r="1074">
          <cell r="B1074" t="str">
            <v>RCY</v>
          </cell>
          <cell r="E1074">
            <v>6</v>
          </cell>
          <cell r="G1074" t="str">
            <v>I</v>
          </cell>
          <cell r="I1074">
            <v>11.56</v>
          </cell>
          <cell r="K1074">
            <v>2138.6</v>
          </cell>
          <cell r="M1074">
            <v>2603.5500000000002</v>
          </cell>
        </row>
        <row r="1075">
          <cell r="B1075" t="str">
            <v>RCY</v>
          </cell>
          <cell r="E1075">
            <v>7</v>
          </cell>
          <cell r="G1075" t="str">
            <v>I</v>
          </cell>
          <cell r="I1075">
            <v>13.83</v>
          </cell>
          <cell r="K1075">
            <v>1500.44</v>
          </cell>
          <cell r="M1075">
            <v>924.8</v>
          </cell>
        </row>
        <row r="1076">
          <cell r="B1076" t="str">
            <v>RCY</v>
          </cell>
          <cell r="E1076">
            <v>5</v>
          </cell>
          <cell r="G1076" t="str">
            <v>C</v>
          </cell>
          <cell r="I1076">
            <v>46.22</v>
          </cell>
          <cell r="K1076">
            <v>5088.3599999999997</v>
          </cell>
          <cell r="M1076">
            <v>0</v>
          </cell>
        </row>
        <row r="1077">
          <cell r="B1077" t="str">
            <v>RCY</v>
          </cell>
          <cell r="E1077">
            <v>2</v>
          </cell>
          <cell r="G1077" t="str">
            <v>R</v>
          </cell>
          <cell r="I1077">
            <v>2.86</v>
          </cell>
          <cell r="K1077">
            <v>314.86</v>
          </cell>
          <cell r="M1077">
            <v>0</v>
          </cell>
        </row>
        <row r="1078">
          <cell r="B1078" t="str">
            <v>RCY</v>
          </cell>
          <cell r="E1078">
            <v>3</v>
          </cell>
          <cell r="G1078" t="str">
            <v>I</v>
          </cell>
          <cell r="I1078">
            <v>1.71</v>
          </cell>
          <cell r="K1078">
            <v>72.25</v>
          </cell>
          <cell r="M1078">
            <v>101.59</v>
          </cell>
        </row>
        <row r="1079">
          <cell r="B1079" t="str">
            <v>RCY</v>
          </cell>
          <cell r="E1079">
            <v>10</v>
          </cell>
          <cell r="G1079" t="str">
            <v>I</v>
          </cell>
          <cell r="I1079">
            <v>10.18</v>
          </cell>
          <cell r="K1079">
            <v>430.11</v>
          </cell>
          <cell r="M1079">
            <v>622.91999999999996</v>
          </cell>
        </row>
        <row r="1080">
          <cell r="B1080" t="str">
            <v>MSW</v>
          </cell>
          <cell r="E1080">
            <v>12</v>
          </cell>
          <cell r="G1080" t="str">
            <v>C</v>
          </cell>
          <cell r="I1080">
            <v>28.89</v>
          </cell>
          <cell r="K1080">
            <v>4449.6400000000003</v>
          </cell>
          <cell r="M1080">
            <v>0</v>
          </cell>
        </row>
        <row r="1081">
          <cell r="B1081" t="str">
            <v>MSW</v>
          </cell>
          <cell r="E1081">
            <v>5</v>
          </cell>
          <cell r="G1081" t="str">
            <v>R</v>
          </cell>
          <cell r="I1081">
            <v>53.13</v>
          </cell>
          <cell r="K1081">
            <v>8183.08</v>
          </cell>
          <cell r="M1081">
            <v>0</v>
          </cell>
        </row>
        <row r="1082">
          <cell r="B1082" t="str">
            <v>RCY</v>
          </cell>
          <cell r="E1082">
            <v>8</v>
          </cell>
          <cell r="G1082" t="str">
            <v>I</v>
          </cell>
          <cell r="I1082">
            <v>5.26</v>
          </cell>
          <cell r="K1082">
            <v>579.07000000000005</v>
          </cell>
          <cell r="M1082">
            <v>0</v>
          </cell>
        </row>
        <row r="1083">
          <cell r="B1083" t="str">
            <v>YW</v>
          </cell>
          <cell r="E1083">
            <v>4</v>
          </cell>
          <cell r="G1083" t="str">
            <v>R</v>
          </cell>
          <cell r="I1083">
            <v>26.83</v>
          </cell>
          <cell r="K1083">
            <v>1415.02</v>
          </cell>
          <cell r="M1083">
            <v>0</v>
          </cell>
        </row>
        <row r="1084">
          <cell r="B1084" t="str">
            <v>MSW</v>
          </cell>
          <cell r="E1084">
            <v>1</v>
          </cell>
          <cell r="G1084" t="str">
            <v>R</v>
          </cell>
          <cell r="I1084">
            <v>28.3</v>
          </cell>
          <cell r="K1084">
            <v>4358.78</v>
          </cell>
          <cell r="M1084">
            <v>0</v>
          </cell>
        </row>
        <row r="1085">
          <cell r="B1085" t="str">
            <v>RCY</v>
          </cell>
          <cell r="E1085">
            <v>4</v>
          </cell>
          <cell r="G1085" t="str">
            <v>I</v>
          </cell>
          <cell r="I1085">
            <v>151.12</v>
          </cell>
          <cell r="K1085">
            <v>13352.95</v>
          </cell>
          <cell r="M1085">
            <v>16572.740000000002</v>
          </cell>
        </row>
        <row r="1086">
          <cell r="B1086" t="str">
            <v>MSW</v>
          </cell>
          <cell r="E1086">
            <v>10</v>
          </cell>
          <cell r="G1086" t="str">
            <v>R</v>
          </cell>
          <cell r="I1086">
            <v>5.98</v>
          </cell>
          <cell r="K1086">
            <v>921.04</v>
          </cell>
          <cell r="M1086">
            <v>0</v>
          </cell>
        </row>
        <row r="1087">
          <cell r="B1087" t="str">
            <v>YW</v>
          </cell>
          <cell r="E1087">
            <v>4</v>
          </cell>
          <cell r="G1087" t="str">
            <v>I</v>
          </cell>
          <cell r="I1087">
            <v>18.5</v>
          </cell>
          <cell r="K1087">
            <v>1407.48</v>
          </cell>
          <cell r="M1087">
            <v>299.23</v>
          </cell>
        </row>
        <row r="1088">
          <cell r="B1088" t="str">
            <v>MSW</v>
          </cell>
          <cell r="E1088">
            <v>3</v>
          </cell>
          <cell r="G1088" t="str">
            <v>C</v>
          </cell>
          <cell r="I1088">
            <v>92.8</v>
          </cell>
          <cell r="K1088">
            <v>14293.06</v>
          </cell>
          <cell r="M1088">
            <v>0</v>
          </cell>
        </row>
        <row r="1089">
          <cell r="B1089" t="str">
            <v/>
          </cell>
        </row>
        <row r="1090">
          <cell r="B1090" t="str">
            <v/>
          </cell>
        </row>
        <row r="1091">
          <cell r="B1091" t="str">
            <v/>
          </cell>
        </row>
        <row r="1092">
          <cell r="B1092" t="str">
            <v/>
          </cell>
        </row>
        <row r="1093">
          <cell r="B1093" t="str">
            <v/>
          </cell>
        </row>
        <row r="1094">
          <cell r="B1094" t="str">
            <v/>
          </cell>
        </row>
        <row r="1095">
          <cell r="B1095" t="str">
            <v/>
          </cell>
        </row>
        <row r="1096">
          <cell r="B1096" t="str">
            <v/>
          </cell>
        </row>
        <row r="1097">
          <cell r="B1097" t="str">
            <v/>
          </cell>
        </row>
        <row r="1098">
          <cell r="B1098" t="str">
            <v/>
          </cell>
        </row>
        <row r="1099">
          <cell r="B1099" t="str">
            <v/>
          </cell>
        </row>
        <row r="1100">
          <cell r="B1100" t="str">
            <v/>
          </cell>
        </row>
        <row r="1101">
          <cell r="B1101" t="str">
            <v/>
          </cell>
        </row>
        <row r="1102">
          <cell r="B1102" t="str">
            <v/>
          </cell>
        </row>
        <row r="1103">
          <cell r="B1103" t="str">
            <v/>
          </cell>
        </row>
        <row r="1104">
          <cell r="B1104" t="str">
            <v/>
          </cell>
        </row>
        <row r="1105">
          <cell r="B1105" t="str">
            <v/>
          </cell>
        </row>
        <row r="1106">
          <cell r="B1106" t="str">
            <v/>
          </cell>
        </row>
        <row r="1107">
          <cell r="B1107" t="str">
            <v/>
          </cell>
        </row>
        <row r="1108">
          <cell r="B1108" t="str">
            <v/>
          </cell>
        </row>
        <row r="1109">
          <cell r="B1109" t="str">
            <v/>
          </cell>
        </row>
        <row r="1110">
          <cell r="B1110" t="str">
            <v/>
          </cell>
        </row>
        <row r="1111">
          <cell r="B1111" t="str">
            <v/>
          </cell>
        </row>
        <row r="1112">
          <cell r="B1112" t="str">
            <v/>
          </cell>
        </row>
        <row r="1113">
          <cell r="B1113" t="str">
            <v/>
          </cell>
        </row>
        <row r="1114">
          <cell r="B1114" t="str">
            <v/>
          </cell>
        </row>
        <row r="1115">
          <cell r="B1115" t="str">
            <v/>
          </cell>
        </row>
        <row r="1116">
          <cell r="B1116" t="str">
            <v/>
          </cell>
        </row>
        <row r="1117">
          <cell r="B1117" t="str">
            <v/>
          </cell>
        </row>
        <row r="1118">
          <cell r="B1118" t="str">
            <v/>
          </cell>
        </row>
        <row r="1119">
          <cell r="B1119" t="str">
            <v/>
          </cell>
        </row>
        <row r="1120">
          <cell r="B1120" t="str">
            <v/>
          </cell>
        </row>
        <row r="1121">
          <cell r="B1121" t="str">
            <v/>
          </cell>
        </row>
        <row r="1122">
          <cell r="B1122" t="str">
            <v/>
          </cell>
        </row>
        <row r="1123">
          <cell r="B1123" t="str">
            <v/>
          </cell>
        </row>
        <row r="1124">
          <cell r="B1124" t="str">
            <v/>
          </cell>
        </row>
        <row r="1125">
          <cell r="B1125" t="str">
            <v/>
          </cell>
        </row>
        <row r="1126">
          <cell r="B1126" t="str">
            <v/>
          </cell>
        </row>
        <row r="1127">
          <cell r="B1127" t="str">
            <v/>
          </cell>
        </row>
        <row r="1128">
          <cell r="B1128" t="str">
            <v/>
          </cell>
        </row>
        <row r="1129">
          <cell r="B1129" t="str">
            <v/>
          </cell>
        </row>
        <row r="1130">
          <cell r="B1130" t="str">
            <v/>
          </cell>
        </row>
        <row r="1131">
          <cell r="B1131" t="str">
            <v/>
          </cell>
        </row>
        <row r="1132">
          <cell r="B1132" t="str">
            <v/>
          </cell>
        </row>
        <row r="1133">
          <cell r="B1133" t="str">
            <v/>
          </cell>
        </row>
        <row r="1134">
          <cell r="B1134" t="str">
            <v/>
          </cell>
        </row>
        <row r="1135">
          <cell r="B1135" t="str">
            <v/>
          </cell>
        </row>
        <row r="1136">
          <cell r="B1136" t="str">
            <v/>
          </cell>
        </row>
        <row r="1137">
          <cell r="B1137" t="str">
            <v/>
          </cell>
        </row>
        <row r="1138">
          <cell r="B1138" t="str">
            <v/>
          </cell>
        </row>
        <row r="1139">
          <cell r="B1139" t="str">
            <v/>
          </cell>
        </row>
        <row r="1140">
          <cell r="B1140" t="str">
            <v/>
          </cell>
        </row>
        <row r="1141">
          <cell r="B1141" t="str">
            <v/>
          </cell>
        </row>
        <row r="1142">
          <cell r="B1142" t="str">
            <v/>
          </cell>
        </row>
        <row r="1143">
          <cell r="B1143" t="str">
            <v/>
          </cell>
        </row>
        <row r="1144">
          <cell r="B1144" t="str">
            <v/>
          </cell>
        </row>
        <row r="1145">
          <cell r="B1145" t="str">
            <v/>
          </cell>
        </row>
        <row r="1146">
          <cell r="B1146" t="str">
            <v/>
          </cell>
        </row>
        <row r="1147">
          <cell r="B1147" t="str">
            <v/>
          </cell>
        </row>
        <row r="1148">
          <cell r="B1148" t="str">
            <v/>
          </cell>
        </row>
        <row r="1149">
          <cell r="B1149" t="str">
            <v/>
          </cell>
        </row>
        <row r="1150">
          <cell r="B1150" t="str">
            <v/>
          </cell>
        </row>
        <row r="1151">
          <cell r="B1151" t="str">
            <v/>
          </cell>
        </row>
        <row r="1152">
          <cell r="B1152" t="str">
            <v/>
          </cell>
        </row>
        <row r="1153">
          <cell r="B1153" t="str">
            <v/>
          </cell>
        </row>
        <row r="1154">
          <cell r="B1154" t="str">
            <v/>
          </cell>
        </row>
        <row r="1155">
          <cell r="B1155" t="str">
            <v/>
          </cell>
        </row>
        <row r="1156">
          <cell r="B1156" t="str">
            <v/>
          </cell>
        </row>
        <row r="1157">
          <cell r="B1157" t="str">
            <v/>
          </cell>
        </row>
        <row r="1158">
          <cell r="B1158" t="str">
            <v/>
          </cell>
        </row>
        <row r="1159">
          <cell r="B1159" t="str">
            <v/>
          </cell>
        </row>
        <row r="1160">
          <cell r="B1160" t="str">
            <v/>
          </cell>
        </row>
        <row r="1161">
          <cell r="B1161" t="str">
            <v/>
          </cell>
        </row>
        <row r="1162">
          <cell r="B1162" t="str">
            <v/>
          </cell>
        </row>
        <row r="1163">
          <cell r="B1163" t="str">
            <v/>
          </cell>
        </row>
        <row r="1164">
          <cell r="B1164" t="str">
            <v/>
          </cell>
        </row>
        <row r="1165">
          <cell r="B1165" t="str">
            <v/>
          </cell>
        </row>
        <row r="1166">
          <cell r="B1166" t="str">
            <v/>
          </cell>
        </row>
        <row r="1167">
          <cell r="B1167" t="str">
            <v/>
          </cell>
        </row>
        <row r="1168">
          <cell r="B1168" t="str">
            <v/>
          </cell>
        </row>
        <row r="1169">
          <cell r="B1169" t="str">
            <v/>
          </cell>
        </row>
        <row r="1170">
          <cell r="B1170" t="str">
            <v/>
          </cell>
        </row>
        <row r="1171">
          <cell r="B1171" t="str">
            <v/>
          </cell>
        </row>
        <row r="1172">
          <cell r="B1172" t="str">
            <v/>
          </cell>
        </row>
        <row r="1173">
          <cell r="B1173" t="str">
            <v/>
          </cell>
        </row>
        <row r="1174">
          <cell r="B1174" t="str">
            <v/>
          </cell>
        </row>
        <row r="1175">
          <cell r="B1175" t="str">
            <v/>
          </cell>
        </row>
        <row r="1176">
          <cell r="B1176" t="str">
            <v/>
          </cell>
        </row>
        <row r="1177">
          <cell r="B1177" t="str">
            <v/>
          </cell>
        </row>
        <row r="1178">
          <cell r="B1178" t="str">
            <v/>
          </cell>
        </row>
        <row r="1179">
          <cell r="B1179" t="str">
            <v/>
          </cell>
        </row>
        <row r="1180">
          <cell r="B1180" t="str">
            <v/>
          </cell>
        </row>
        <row r="1181">
          <cell r="B1181" t="str">
            <v/>
          </cell>
        </row>
        <row r="1182">
          <cell r="B1182" t="str">
            <v/>
          </cell>
        </row>
        <row r="1183">
          <cell r="B1183" t="str">
            <v/>
          </cell>
        </row>
        <row r="1184">
          <cell r="B1184" t="str">
            <v/>
          </cell>
        </row>
        <row r="1185">
          <cell r="B1185" t="str">
            <v/>
          </cell>
        </row>
        <row r="1186">
          <cell r="B1186" t="str">
            <v/>
          </cell>
        </row>
        <row r="1187">
          <cell r="B1187" t="str">
            <v/>
          </cell>
        </row>
        <row r="1188">
          <cell r="B1188" t="str">
            <v/>
          </cell>
        </row>
        <row r="1189">
          <cell r="B1189" t="str">
            <v/>
          </cell>
        </row>
        <row r="1190">
          <cell r="B1190" t="str">
            <v/>
          </cell>
        </row>
        <row r="1191">
          <cell r="B1191" t="str">
            <v/>
          </cell>
        </row>
        <row r="1192">
          <cell r="B1192" t="str">
            <v/>
          </cell>
        </row>
        <row r="1193">
          <cell r="B1193" t="str">
            <v/>
          </cell>
        </row>
        <row r="1194">
          <cell r="B1194" t="str">
            <v/>
          </cell>
        </row>
        <row r="1195">
          <cell r="B1195" t="str">
            <v/>
          </cell>
        </row>
        <row r="1196">
          <cell r="B1196" t="str">
            <v/>
          </cell>
        </row>
        <row r="1197">
          <cell r="B1197" t="str">
            <v/>
          </cell>
        </row>
        <row r="1198">
          <cell r="B1198" t="str">
            <v/>
          </cell>
        </row>
        <row r="1199">
          <cell r="B1199" t="str">
            <v/>
          </cell>
        </row>
        <row r="1200">
          <cell r="B1200" t="str">
            <v/>
          </cell>
        </row>
        <row r="1201">
          <cell r="B1201" t="str">
            <v/>
          </cell>
        </row>
        <row r="1202">
          <cell r="B1202" t="str">
            <v/>
          </cell>
        </row>
        <row r="1203">
          <cell r="B1203" t="str">
            <v/>
          </cell>
        </row>
        <row r="1204">
          <cell r="B1204" t="str">
            <v/>
          </cell>
        </row>
        <row r="1205">
          <cell r="B1205" t="str">
            <v/>
          </cell>
        </row>
        <row r="1206">
          <cell r="B1206" t="str">
            <v/>
          </cell>
        </row>
        <row r="1207">
          <cell r="B1207" t="str">
            <v/>
          </cell>
        </row>
        <row r="1208">
          <cell r="B1208" t="str">
            <v/>
          </cell>
        </row>
        <row r="1209">
          <cell r="B1209" t="str">
            <v/>
          </cell>
        </row>
        <row r="1210">
          <cell r="B1210" t="str">
            <v/>
          </cell>
        </row>
        <row r="1211">
          <cell r="B1211" t="str">
            <v/>
          </cell>
        </row>
        <row r="1212">
          <cell r="B1212" t="str">
            <v/>
          </cell>
        </row>
        <row r="1213">
          <cell r="B1213" t="str">
            <v/>
          </cell>
        </row>
        <row r="1214">
          <cell r="B1214" t="str">
            <v/>
          </cell>
        </row>
        <row r="1215">
          <cell r="B1215" t="str">
            <v/>
          </cell>
        </row>
        <row r="1216">
          <cell r="B1216" t="str">
            <v/>
          </cell>
        </row>
        <row r="1217">
          <cell r="B1217" t="str">
            <v/>
          </cell>
        </row>
        <row r="1218">
          <cell r="B1218" t="str">
            <v/>
          </cell>
        </row>
        <row r="1219">
          <cell r="B1219" t="str">
            <v/>
          </cell>
        </row>
        <row r="1220">
          <cell r="B1220" t="str">
            <v/>
          </cell>
        </row>
        <row r="1221">
          <cell r="B1221" t="str">
            <v/>
          </cell>
        </row>
        <row r="1222">
          <cell r="B1222" t="str">
            <v/>
          </cell>
        </row>
        <row r="1223">
          <cell r="B1223" t="str">
            <v/>
          </cell>
        </row>
        <row r="1224">
          <cell r="B1224" t="str">
            <v/>
          </cell>
        </row>
        <row r="1225">
          <cell r="B1225" t="str">
            <v/>
          </cell>
        </row>
        <row r="1226">
          <cell r="B1226" t="str">
            <v/>
          </cell>
        </row>
        <row r="1227">
          <cell r="B1227" t="str">
            <v/>
          </cell>
        </row>
        <row r="1228">
          <cell r="B1228" t="str">
            <v/>
          </cell>
        </row>
        <row r="1229">
          <cell r="B1229" t="str">
            <v/>
          </cell>
        </row>
        <row r="1230">
          <cell r="B1230" t="str">
            <v/>
          </cell>
        </row>
        <row r="1231">
          <cell r="B1231" t="str">
            <v/>
          </cell>
        </row>
        <row r="1232">
          <cell r="B1232" t="str">
            <v/>
          </cell>
        </row>
        <row r="1233">
          <cell r="B1233" t="str">
            <v/>
          </cell>
        </row>
        <row r="1234">
          <cell r="B1234" t="str">
            <v/>
          </cell>
        </row>
        <row r="1235">
          <cell r="B1235" t="str">
            <v/>
          </cell>
        </row>
        <row r="1236">
          <cell r="B1236" t="str">
            <v/>
          </cell>
        </row>
        <row r="1237">
          <cell r="B1237" t="str">
            <v/>
          </cell>
        </row>
        <row r="1238">
          <cell r="B1238" t="str">
            <v/>
          </cell>
        </row>
        <row r="1239">
          <cell r="B1239" t="str">
            <v/>
          </cell>
        </row>
        <row r="1240">
          <cell r="B1240" t="str">
            <v/>
          </cell>
        </row>
        <row r="1241">
          <cell r="B1241" t="str">
            <v/>
          </cell>
        </row>
        <row r="1242">
          <cell r="B1242" t="str">
            <v/>
          </cell>
        </row>
        <row r="1243">
          <cell r="B1243" t="str">
            <v/>
          </cell>
        </row>
        <row r="1244">
          <cell r="B1244" t="str">
            <v/>
          </cell>
        </row>
        <row r="1245">
          <cell r="B1245" t="str">
            <v/>
          </cell>
        </row>
        <row r="1246">
          <cell r="B1246" t="str">
            <v/>
          </cell>
        </row>
        <row r="1247">
          <cell r="B1247" t="str">
            <v/>
          </cell>
        </row>
        <row r="1248">
          <cell r="B1248" t="str">
            <v/>
          </cell>
        </row>
        <row r="1249">
          <cell r="B1249" t="str">
            <v/>
          </cell>
        </row>
        <row r="1250">
          <cell r="B1250" t="str">
            <v/>
          </cell>
        </row>
        <row r="1251">
          <cell r="B1251" t="str">
            <v/>
          </cell>
        </row>
        <row r="1252">
          <cell r="B1252" t="str">
            <v/>
          </cell>
        </row>
        <row r="1253">
          <cell r="B1253" t="str">
            <v/>
          </cell>
        </row>
        <row r="1254">
          <cell r="B1254" t="str">
            <v/>
          </cell>
        </row>
        <row r="1255">
          <cell r="B1255" t="str">
            <v/>
          </cell>
        </row>
        <row r="1256">
          <cell r="B1256" t="str">
            <v/>
          </cell>
        </row>
        <row r="1257">
          <cell r="B1257" t="str">
            <v/>
          </cell>
        </row>
        <row r="1258">
          <cell r="B1258" t="str">
            <v/>
          </cell>
        </row>
        <row r="1259">
          <cell r="B1259" t="str">
            <v/>
          </cell>
        </row>
        <row r="1260">
          <cell r="B1260" t="str">
            <v/>
          </cell>
        </row>
        <row r="1261">
          <cell r="B1261" t="str">
            <v/>
          </cell>
        </row>
        <row r="1262">
          <cell r="B1262" t="str">
            <v/>
          </cell>
        </row>
        <row r="1263">
          <cell r="B1263" t="str">
            <v/>
          </cell>
        </row>
        <row r="1264">
          <cell r="B1264" t="str">
            <v/>
          </cell>
        </row>
        <row r="1265">
          <cell r="B1265" t="str">
            <v/>
          </cell>
        </row>
        <row r="1266">
          <cell r="B1266" t="str">
            <v/>
          </cell>
        </row>
        <row r="1267">
          <cell r="B1267" t="str">
            <v/>
          </cell>
        </row>
        <row r="1268">
          <cell r="B1268" t="str">
            <v/>
          </cell>
        </row>
        <row r="1269">
          <cell r="B1269" t="str">
            <v/>
          </cell>
        </row>
        <row r="1270">
          <cell r="B1270" t="str">
            <v/>
          </cell>
        </row>
        <row r="1271">
          <cell r="B1271" t="str">
            <v/>
          </cell>
        </row>
        <row r="1272">
          <cell r="B1272" t="str">
            <v/>
          </cell>
        </row>
        <row r="1273">
          <cell r="B1273" t="str">
            <v/>
          </cell>
        </row>
        <row r="1274">
          <cell r="B1274" t="str">
            <v/>
          </cell>
        </row>
        <row r="1275">
          <cell r="B1275" t="str">
            <v/>
          </cell>
        </row>
        <row r="1276">
          <cell r="B1276" t="str">
            <v/>
          </cell>
        </row>
        <row r="1277">
          <cell r="B1277" t="str">
            <v/>
          </cell>
        </row>
        <row r="1278">
          <cell r="B1278" t="str">
            <v/>
          </cell>
        </row>
        <row r="1279">
          <cell r="B1279" t="str">
            <v/>
          </cell>
        </row>
        <row r="1280">
          <cell r="B1280" t="str">
            <v/>
          </cell>
        </row>
        <row r="1281">
          <cell r="B1281" t="str">
            <v/>
          </cell>
        </row>
        <row r="1282">
          <cell r="B1282" t="str">
            <v/>
          </cell>
        </row>
        <row r="1283">
          <cell r="B1283" t="str">
            <v/>
          </cell>
        </row>
        <row r="1284">
          <cell r="B1284" t="str">
            <v/>
          </cell>
        </row>
        <row r="1285">
          <cell r="B1285" t="str">
            <v/>
          </cell>
        </row>
        <row r="1286">
          <cell r="B1286" t="str">
            <v/>
          </cell>
        </row>
        <row r="1287">
          <cell r="B1287" t="str">
            <v/>
          </cell>
        </row>
        <row r="1288">
          <cell r="B1288" t="str">
            <v/>
          </cell>
        </row>
        <row r="1289">
          <cell r="B1289" t="str">
            <v/>
          </cell>
        </row>
        <row r="1290">
          <cell r="B1290" t="str">
            <v/>
          </cell>
        </row>
        <row r="1291">
          <cell r="B1291" t="str">
            <v/>
          </cell>
        </row>
        <row r="1292">
          <cell r="B1292" t="str">
            <v/>
          </cell>
        </row>
        <row r="1293">
          <cell r="B1293" t="str">
            <v/>
          </cell>
        </row>
        <row r="1294">
          <cell r="B1294" t="str">
            <v/>
          </cell>
        </row>
        <row r="1295">
          <cell r="B1295" t="str">
            <v/>
          </cell>
        </row>
        <row r="1296">
          <cell r="B1296" t="str">
            <v/>
          </cell>
        </row>
        <row r="1297">
          <cell r="B1297" t="str">
            <v/>
          </cell>
        </row>
        <row r="1298">
          <cell r="B1298" t="str">
            <v/>
          </cell>
        </row>
        <row r="1299">
          <cell r="B1299" t="str">
            <v/>
          </cell>
        </row>
        <row r="1300">
          <cell r="B1300" t="str">
            <v/>
          </cell>
        </row>
        <row r="1301">
          <cell r="B1301" t="str">
            <v/>
          </cell>
        </row>
        <row r="1302">
          <cell r="B1302" t="str">
            <v/>
          </cell>
        </row>
        <row r="1303">
          <cell r="B1303" t="str">
            <v/>
          </cell>
        </row>
        <row r="1304">
          <cell r="B1304" t="str">
            <v/>
          </cell>
        </row>
        <row r="1305">
          <cell r="B1305" t="str">
            <v/>
          </cell>
        </row>
        <row r="1306">
          <cell r="B1306" t="str">
            <v/>
          </cell>
        </row>
        <row r="1307">
          <cell r="B1307" t="str">
            <v/>
          </cell>
        </row>
        <row r="1308">
          <cell r="B1308" t="str">
            <v/>
          </cell>
        </row>
        <row r="1309">
          <cell r="B1309" t="str">
            <v/>
          </cell>
        </row>
        <row r="1310">
          <cell r="B1310" t="str">
            <v/>
          </cell>
        </row>
        <row r="1311">
          <cell r="B1311" t="str">
            <v/>
          </cell>
        </row>
        <row r="1312">
          <cell r="B1312" t="str">
            <v/>
          </cell>
        </row>
        <row r="1313">
          <cell r="B1313" t="str">
            <v/>
          </cell>
        </row>
        <row r="1314">
          <cell r="B1314" t="str">
            <v/>
          </cell>
        </row>
        <row r="1315">
          <cell r="B1315" t="str">
            <v/>
          </cell>
        </row>
        <row r="1316">
          <cell r="B1316" t="str">
            <v/>
          </cell>
        </row>
        <row r="1317">
          <cell r="B1317" t="str">
            <v/>
          </cell>
        </row>
        <row r="1318">
          <cell r="B1318" t="str">
            <v/>
          </cell>
        </row>
        <row r="1319">
          <cell r="B1319" t="str">
            <v/>
          </cell>
        </row>
        <row r="1320">
          <cell r="B1320" t="str">
            <v/>
          </cell>
        </row>
        <row r="1321">
          <cell r="B1321" t="str">
            <v/>
          </cell>
        </row>
        <row r="1322">
          <cell r="B1322" t="str">
            <v/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>
        <row r="21">
          <cell r="C21" t="str">
            <v>U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C22" t="str">
            <v>R</v>
          </cell>
          <cell r="D22">
            <v>47.654473116952438</v>
          </cell>
          <cell r="E22">
            <v>43.155292624945311</v>
          </cell>
          <cell r="F22">
            <v>46.836181796329221</v>
          </cell>
          <cell r="G22">
            <v>40.702787471940312</v>
          </cell>
          <cell r="H22">
            <v>46.761285172016585</v>
          </cell>
          <cell r="I22">
            <v>40.58330450769644</v>
          </cell>
          <cell r="J22">
            <v>29.208256624439912</v>
          </cell>
          <cell r="K22">
            <v>38.171931909057257</v>
          </cell>
          <cell r="L22">
            <v>46.195915835406879</v>
          </cell>
          <cell r="M22">
            <v>46.224687642144467</v>
          </cell>
          <cell r="N22">
            <v>47.025003199833264</v>
          </cell>
          <cell r="O22">
            <v>48.148339571510043</v>
          </cell>
        </row>
        <row r="23">
          <cell r="C23" t="str">
            <v>R</v>
          </cell>
          <cell r="D23">
            <v>9.3763766515853835</v>
          </cell>
          <cell r="E23">
            <v>12.817828639370111</v>
          </cell>
          <cell r="F23">
            <v>13.021324752569326</v>
          </cell>
          <cell r="G23">
            <v>8.7235619386008221</v>
          </cell>
          <cell r="H23">
            <v>10.163761253139622</v>
          </cell>
          <cell r="I23">
            <v>13.909044785884445</v>
          </cell>
          <cell r="J23">
            <v>7.4891376928991793</v>
          </cell>
          <cell r="K23">
            <v>9.8856963333249883</v>
          </cell>
          <cell r="L23">
            <v>10.948493182834969</v>
          </cell>
          <cell r="M23">
            <v>10.02035338556615</v>
          </cell>
          <cell r="N23">
            <v>11.993018455454989</v>
          </cell>
          <cell r="O23">
            <v>11.831826667971855</v>
          </cell>
        </row>
        <row r="24">
          <cell r="C24" t="str">
            <v>U</v>
          </cell>
          <cell r="D24">
            <v>1469.6383038560732</v>
          </cell>
          <cell r="E24">
            <v>1207.8112569098805</v>
          </cell>
          <cell r="F24">
            <v>1483.9174916097804</v>
          </cell>
          <cell r="G24">
            <v>1324.5427255368195</v>
          </cell>
          <cell r="H24">
            <v>1444.7580900004373</v>
          </cell>
          <cell r="I24">
            <v>1478.2255635438896</v>
          </cell>
          <cell r="J24">
            <v>1282.8031577821992</v>
          </cell>
          <cell r="K24">
            <v>1479.6696586063972</v>
          </cell>
          <cell r="L24">
            <v>1408.5471856517192</v>
          </cell>
          <cell r="M24">
            <v>1329.152538680685</v>
          </cell>
          <cell r="N24">
            <v>1438.5187772167837</v>
          </cell>
          <cell r="O24">
            <v>1408.5694831595918</v>
          </cell>
        </row>
        <row r="25">
          <cell r="C25" t="str">
            <v>R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D32">
            <v>1526.669153624611</v>
          </cell>
          <cell r="E32">
            <v>1263.784378174196</v>
          </cell>
          <cell r="F32">
            <v>1543.774998158679</v>
          </cell>
          <cell r="G32">
            <v>1373.9690749473607</v>
          </cell>
          <cell r="H32">
            <v>1501.6831364255936</v>
          </cell>
          <cell r="I32">
            <v>1532.7179128374705</v>
          </cell>
          <cell r="J32">
            <v>1319.5005520995383</v>
          </cell>
          <cell r="K32">
            <v>1527.7272868487794</v>
          </cell>
          <cell r="L32">
            <v>1465.691594669961</v>
          </cell>
          <cell r="M32">
            <v>1385.3975797083956</v>
          </cell>
          <cell r="N32">
            <v>1497.536798872072</v>
          </cell>
          <cell r="O32">
            <v>1468.5496493990736</v>
          </cell>
        </row>
        <row r="35">
          <cell r="C35" t="str">
            <v>Code</v>
          </cell>
          <cell r="D35">
            <v>44592</v>
          </cell>
          <cell r="E35">
            <v>44620</v>
          </cell>
          <cell r="F35">
            <v>44651</v>
          </cell>
          <cell r="G35">
            <v>44681</v>
          </cell>
          <cell r="H35">
            <v>44712</v>
          </cell>
          <cell r="I35">
            <v>44742</v>
          </cell>
          <cell r="J35">
            <v>44773</v>
          </cell>
          <cell r="K35">
            <v>44804</v>
          </cell>
          <cell r="L35">
            <v>44834</v>
          </cell>
          <cell r="M35">
            <v>44865</v>
          </cell>
          <cell r="N35">
            <v>44895</v>
          </cell>
          <cell r="O35">
            <v>44926</v>
          </cell>
        </row>
        <row r="36">
          <cell r="C36" t="str">
            <v>U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C37" t="str">
            <v>R</v>
          </cell>
          <cell r="D37">
            <v>7.5869404539501204</v>
          </cell>
          <cell r="E37">
            <v>5.6916905709072712</v>
          </cell>
          <cell r="F37">
            <v>7.2145140555942824</v>
          </cell>
          <cell r="G37">
            <v>6.0256061122745024</v>
          </cell>
          <cell r="H37">
            <v>6.2794333877929835</v>
          </cell>
          <cell r="I37">
            <v>6.1060942758002392</v>
          </cell>
          <cell r="J37">
            <v>5.3151785199842827</v>
          </cell>
          <cell r="K37">
            <v>6.2284482241223893</v>
          </cell>
          <cell r="L37">
            <v>5.7947087601391711</v>
          </cell>
          <cell r="M37">
            <v>6.3732373619782354</v>
          </cell>
          <cell r="N37">
            <v>5.8529177779459101</v>
          </cell>
          <cell r="O37">
            <v>6.2513937606146115</v>
          </cell>
        </row>
        <row r="38">
          <cell r="C38" t="str">
            <v>R</v>
          </cell>
          <cell r="D38">
            <v>2.313468493150685</v>
          </cell>
          <cell r="E38">
            <v>1.2356660746003554</v>
          </cell>
          <cell r="F38">
            <v>2.1559513521286777</v>
          </cell>
          <cell r="G38">
            <v>2.3198827950223642</v>
          </cell>
          <cell r="H38">
            <v>6.2851734369356427</v>
          </cell>
          <cell r="I38">
            <v>4.3422452208642701</v>
          </cell>
          <cell r="J38">
            <v>4.4162575722775195</v>
          </cell>
          <cell r="K38">
            <v>4.9595925434718531</v>
          </cell>
          <cell r="L38">
            <v>5.5054320852374161</v>
          </cell>
          <cell r="M38">
            <v>5.847479790859242</v>
          </cell>
          <cell r="N38">
            <v>4.7586535274599022</v>
          </cell>
          <cell r="O38">
            <v>5.9480179368295616</v>
          </cell>
        </row>
        <row r="39">
          <cell r="C39" t="str">
            <v>U</v>
          </cell>
          <cell r="D39">
            <v>458.84798101131889</v>
          </cell>
          <cell r="E39">
            <v>388.11686065127316</v>
          </cell>
          <cell r="F39">
            <v>481.89492752455146</v>
          </cell>
          <cell r="G39">
            <v>410.23136682932522</v>
          </cell>
          <cell r="H39">
            <v>441.81857537628429</v>
          </cell>
          <cell r="I39">
            <v>444.25140863763147</v>
          </cell>
          <cell r="J39">
            <v>397.15225943528958</v>
          </cell>
          <cell r="K39">
            <v>462.13496843659709</v>
          </cell>
          <cell r="L39">
            <v>430.21594085098428</v>
          </cell>
          <cell r="M39">
            <v>407.00866480666042</v>
          </cell>
          <cell r="N39">
            <v>454.60615380324225</v>
          </cell>
          <cell r="O39">
            <v>436.98725760712932</v>
          </cell>
        </row>
        <row r="40">
          <cell r="C40" t="str">
            <v>R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D47">
            <v>468.74838995841969</v>
          </cell>
          <cell r="E47">
            <v>395.0442172967808</v>
          </cell>
          <cell r="F47">
            <v>491.26539293227444</v>
          </cell>
          <cell r="G47">
            <v>418.57685573662206</v>
          </cell>
          <cell r="H47">
            <v>454.38318220101291</v>
          </cell>
          <cell r="I47">
            <v>454.69974813429599</v>
          </cell>
          <cell r="J47">
            <v>406.88369552755137</v>
          </cell>
          <cell r="K47">
            <v>473.32300920419135</v>
          </cell>
          <cell r="L47">
            <v>441.51608169636086</v>
          </cell>
          <cell r="M47">
            <v>419.22938195949791</v>
          </cell>
          <cell r="N47">
            <v>465.21772510864804</v>
          </cell>
          <cell r="O47">
            <v>449.18666930457351</v>
          </cell>
        </row>
        <row r="51">
          <cell r="C51" t="str">
            <v>U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C52" t="str">
            <v>R</v>
          </cell>
          <cell r="D52">
            <v>222.63004831235537</v>
          </cell>
          <cell r="E52">
            <v>198.18933057903243</v>
          </cell>
          <cell r="F52">
            <v>243.81451708987817</v>
          </cell>
          <cell r="G52">
            <v>211.53797342077348</v>
          </cell>
          <cell r="H52">
            <v>220.02465342085264</v>
          </cell>
          <cell r="I52">
            <v>254.82107883762279</v>
          </cell>
          <cell r="J52">
            <v>225.86834601175917</v>
          </cell>
          <cell r="K52">
            <v>245.42390761194747</v>
          </cell>
          <cell r="L52">
            <v>250.23286944297152</v>
          </cell>
          <cell r="M52">
            <v>212.10448801356864</v>
          </cell>
          <cell r="N52">
            <v>242.26335925485071</v>
          </cell>
          <cell r="O52">
            <v>208.94085749403936</v>
          </cell>
        </row>
        <row r="53">
          <cell r="C53" t="str">
            <v>R</v>
          </cell>
          <cell r="D53">
            <v>140.03552675544074</v>
          </cell>
          <cell r="E53">
            <v>106.14664776050846</v>
          </cell>
          <cell r="F53">
            <v>127.31538344962756</v>
          </cell>
          <cell r="G53">
            <v>104.96713119203616</v>
          </cell>
          <cell r="H53">
            <v>128.0584280581123</v>
          </cell>
          <cell r="I53">
            <v>124.93235898329799</v>
          </cell>
          <cell r="J53">
            <v>114.02513020209516</v>
          </cell>
          <cell r="K53">
            <v>144.32917131087879</v>
          </cell>
          <cell r="L53">
            <v>108.4409383711435</v>
          </cell>
          <cell r="M53">
            <v>123.78144537983064</v>
          </cell>
          <cell r="N53">
            <v>132.72506518340424</v>
          </cell>
          <cell r="O53">
            <v>107.62604037553227</v>
          </cell>
        </row>
        <row r="54">
          <cell r="C54" t="str">
            <v>U</v>
          </cell>
          <cell r="D54">
            <v>1066.2754487726206</v>
          </cell>
          <cell r="E54">
            <v>831.80723976691866</v>
          </cell>
          <cell r="F54">
            <v>934.53893207265185</v>
          </cell>
          <cell r="G54">
            <v>883.08829758192053</v>
          </cell>
          <cell r="H54">
            <v>940.47388971405007</v>
          </cell>
          <cell r="I54">
            <v>966.07064762658717</v>
          </cell>
          <cell r="J54">
            <v>939.15428221880143</v>
          </cell>
          <cell r="K54">
            <v>981.23573954337553</v>
          </cell>
          <cell r="L54">
            <v>961.22327591527039</v>
          </cell>
          <cell r="M54">
            <v>878.60004716888784</v>
          </cell>
          <cell r="N54">
            <v>894.22886706735369</v>
          </cell>
          <cell r="O54">
            <v>919.23847523643497</v>
          </cell>
        </row>
        <row r="55">
          <cell r="C55" t="str">
            <v>R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D62">
            <v>1428.9410238404166</v>
          </cell>
          <cell r="E62">
            <v>1136.1432181064595</v>
          </cell>
          <cell r="F62">
            <v>1305.6688326121575</v>
          </cell>
          <cell r="G62">
            <v>1199.5934021947301</v>
          </cell>
          <cell r="H62">
            <v>1288.556971193015</v>
          </cell>
          <cell r="I62">
            <v>1345.824085447508</v>
          </cell>
          <cell r="J62">
            <v>1279.0477584326559</v>
          </cell>
          <cell r="K62">
            <v>1370.9888184662018</v>
          </cell>
          <cell r="L62">
            <v>1319.8970837293855</v>
          </cell>
          <cell r="M62">
            <v>1214.4859805622871</v>
          </cell>
          <cell r="N62">
            <v>1269.2172915056085</v>
          </cell>
          <cell r="O62">
            <v>1235.8053731060065</v>
          </cell>
        </row>
      </sheetData>
      <sheetData sheetId="75">
        <row r="21">
          <cell r="C21" t="str">
            <v>U</v>
          </cell>
          <cell r="D21">
            <v>1.4055066921606119</v>
          </cell>
          <cell r="E21">
            <v>1.2164053537284893</v>
          </cell>
          <cell r="F21">
            <v>1.8379114642451757</v>
          </cell>
          <cell r="G21">
            <v>0.81537593984962409</v>
          </cell>
          <cell r="H21">
            <v>0.98707389162561576</v>
          </cell>
          <cell r="I21">
            <v>1.4572628304821154</v>
          </cell>
          <cell r="J21">
            <v>1</v>
          </cell>
          <cell r="K21">
            <v>1.28836291913215</v>
          </cell>
          <cell r="L21">
            <v>0.85195266272189363</v>
          </cell>
          <cell r="M21">
            <v>0.86949019607843148</v>
          </cell>
          <cell r="N21">
            <v>1.0325049309664693</v>
          </cell>
          <cell r="O21">
            <v>0.9558674463937622</v>
          </cell>
        </row>
        <row r="22">
          <cell r="C22" t="str">
            <v>R</v>
          </cell>
          <cell r="D22">
            <v>21.398918448616861</v>
          </cell>
          <cell r="E22">
            <v>16.818847938802516</v>
          </cell>
          <cell r="F22">
            <v>25.196440468877846</v>
          </cell>
          <cell r="G22">
            <v>14.166740541371817</v>
          </cell>
          <cell r="H22">
            <v>17.690277824573656</v>
          </cell>
          <cell r="I22">
            <v>16.788677993709271</v>
          </cell>
          <cell r="J22">
            <v>22.179028026310682</v>
          </cell>
          <cell r="K22">
            <v>17.85962727342261</v>
          </cell>
          <cell r="L22">
            <v>13.904519656831964</v>
          </cell>
          <cell r="M22">
            <v>14.382740104730518</v>
          </cell>
          <cell r="N22">
            <v>16.314386471744836</v>
          </cell>
          <cell r="O22">
            <v>17.076275951414583</v>
          </cell>
        </row>
        <row r="23">
          <cell r="C23" t="str">
            <v>R</v>
          </cell>
          <cell r="D23">
            <v>7.7388867754496236</v>
          </cell>
          <cell r="E23">
            <v>5.0259640540065016</v>
          </cell>
          <cell r="F23">
            <v>7.1411735025320429</v>
          </cell>
          <cell r="G23">
            <v>5.7129679383082745</v>
          </cell>
          <cell r="H23">
            <v>6.1780848882247561</v>
          </cell>
          <cell r="I23">
            <v>5.4078230641070748</v>
          </cell>
          <cell r="J23">
            <v>7.831868687170747</v>
          </cell>
          <cell r="K23">
            <v>5.7881272594165605</v>
          </cell>
          <cell r="L23">
            <v>5.0661792947157123</v>
          </cell>
          <cell r="M23">
            <v>4.7885846770540406</v>
          </cell>
          <cell r="N23">
            <v>5.2905767125953194</v>
          </cell>
          <cell r="O23">
            <v>6.4067008571183086</v>
          </cell>
        </row>
        <row r="24">
          <cell r="C24" t="str">
            <v>U</v>
          </cell>
          <cell r="D24">
            <v>441.82539743310383</v>
          </cell>
          <cell r="E24">
            <v>323.15353754411342</v>
          </cell>
          <cell r="F24">
            <v>458.55599952062175</v>
          </cell>
          <cell r="G24">
            <v>373.65324629109386</v>
          </cell>
          <cell r="H24">
            <v>403.3568046280011</v>
          </cell>
          <cell r="I24">
            <v>416.22892533860028</v>
          </cell>
          <cell r="J24">
            <v>342.95781621648786</v>
          </cell>
          <cell r="K24">
            <v>371.93463347261223</v>
          </cell>
          <cell r="L24">
            <v>370.01706662226889</v>
          </cell>
          <cell r="M24">
            <v>362.36926684983678</v>
          </cell>
          <cell r="N24">
            <v>415.1228740715535</v>
          </cell>
          <cell r="O24">
            <v>418.68089023125395</v>
          </cell>
        </row>
        <row r="25">
          <cell r="C25" t="str">
            <v>R</v>
          </cell>
          <cell r="D25">
            <v>16.296531893833549</v>
          </cell>
          <cell r="E25">
            <v>11.559721236399945</v>
          </cell>
          <cell r="F25">
            <v>21.493461683680714</v>
          </cell>
          <cell r="G25">
            <v>10.133848419441978</v>
          </cell>
          <cell r="H25">
            <v>12.438120755904746</v>
          </cell>
          <cell r="I25">
            <v>12.642590104320876</v>
          </cell>
          <cell r="J25">
            <v>13.833360625746421</v>
          </cell>
          <cell r="K25">
            <v>11.029252666763174</v>
          </cell>
          <cell r="L25">
            <v>8.329373621118819</v>
          </cell>
          <cell r="M25">
            <v>8.9787523525084048</v>
          </cell>
          <cell r="N25">
            <v>9.8544770129946357</v>
          </cell>
          <cell r="O25">
            <v>9.4233765285767142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D32">
            <v>488.66524124316447</v>
          </cell>
          <cell r="E32">
            <v>357.77447612705083</v>
          </cell>
          <cell r="F32">
            <v>514.22498663995748</v>
          </cell>
          <cell r="G32">
            <v>404.48217913006556</v>
          </cell>
          <cell r="H32">
            <v>440.65036198832985</v>
          </cell>
          <cell r="I32">
            <v>452.52527933121962</v>
          </cell>
          <cell r="J32">
            <v>387.80207355571571</v>
          </cell>
          <cell r="K32">
            <v>407.90000359134672</v>
          </cell>
          <cell r="L32">
            <v>398.16909185765724</v>
          </cell>
          <cell r="M32">
            <v>391.38883418020816</v>
          </cell>
          <cell r="N32">
            <v>447.61481919985476</v>
          </cell>
          <cell r="O32">
            <v>452.54311101475736</v>
          </cell>
        </row>
        <row r="35">
          <cell r="C35" t="str">
            <v>Code</v>
          </cell>
          <cell r="D35">
            <v>44592</v>
          </cell>
          <cell r="E35">
            <v>44620</v>
          </cell>
          <cell r="F35">
            <v>44651</v>
          </cell>
          <cell r="G35">
            <v>44681</v>
          </cell>
          <cell r="H35">
            <v>44712</v>
          </cell>
          <cell r="I35">
            <v>44742</v>
          </cell>
          <cell r="J35">
            <v>44773</v>
          </cell>
          <cell r="K35">
            <v>44804</v>
          </cell>
          <cell r="L35">
            <v>44834</v>
          </cell>
          <cell r="M35">
            <v>44865</v>
          </cell>
          <cell r="N35">
            <v>44895</v>
          </cell>
          <cell r="O35">
            <v>44926</v>
          </cell>
        </row>
        <row r="36">
          <cell r="C36" t="str">
            <v>U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C37" t="str">
            <v>R</v>
          </cell>
          <cell r="D37">
            <v>4.2770577058049097</v>
          </cell>
          <cell r="E37">
            <v>3.0834147657347279</v>
          </cell>
          <cell r="F37">
            <v>5.0850079915864086</v>
          </cell>
          <cell r="G37">
            <v>2.7308244717722743</v>
          </cell>
          <cell r="H37">
            <v>3.2041316366002346</v>
          </cell>
          <cell r="I37">
            <v>3.8268703916902918</v>
          </cell>
          <cell r="J37">
            <v>3.7945413935289531</v>
          </cell>
          <cell r="K37">
            <v>3.3069123178239064</v>
          </cell>
          <cell r="L37">
            <v>2.7852145144703644</v>
          </cell>
          <cell r="M37">
            <v>2.6818647882953197</v>
          </cell>
          <cell r="N37">
            <v>2.9307536016805589</v>
          </cell>
          <cell r="O37">
            <v>3.0632566937348136</v>
          </cell>
        </row>
        <row r="38">
          <cell r="C38" t="str">
            <v>R</v>
          </cell>
          <cell r="D38">
            <v>6.1206505512694038</v>
          </cell>
          <cell r="E38">
            <v>3.7086135205181483</v>
          </cell>
          <cell r="F38">
            <v>6.2983466609958629</v>
          </cell>
          <cell r="G38">
            <v>3.6667990198764335</v>
          </cell>
          <cell r="H38">
            <v>4.7091015513519388</v>
          </cell>
          <cell r="I38">
            <v>4.6799655560240305</v>
          </cell>
          <cell r="J38">
            <v>5.9818046983138888</v>
          </cell>
          <cell r="K38">
            <v>4.5896787984955294</v>
          </cell>
          <cell r="L38">
            <v>4.1570499761491613</v>
          </cell>
          <cell r="M38">
            <v>4.3790077039838993</v>
          </cell>
          <cell r="N38">
            <v>4.860712458807841</v>
          </cell>
          <cell r="O38">
            <v>5.9957809325566576</v>
          </cell>
        </row>
        <row r="39">
          <cell r="C39" t="str">
            <v>U</v>
          </cell>
          <cell r="D39">
            <v>151.93208336425167</v>
          </cell>
          <cell r="E39">
            <v>112.80391906771148</v>
          </cell>
          <cell r="F39">
            <v>146.23800268915386</v>
          </cell>
          <cell r="G39">
            <v>118.21375475786306</v>
          </cell>
          <cell r="H39">
            <v>125.18158887716437</v>
          </cell>
          <cell r="I39">
            <v>133.26344336769796</v>
          </cell>
          <cell r="J39">
            <v>118.67344556763118</v>
          </cell>
          <cell r="K39">
            <v>128.84985749273054</v>
          </cell>
          <cell r="L39">
            <v>126.51413048497157</v>
          </cell>
          <cell r="M39">
            <v>114.6102419010586</v>
          </cell>
          <cell r="N39">
            <v>131.61018236895626</v>
          </cell>
          <cell r="O39">
            <v>141.41672410849401</v>
          </cell>
        </row>
        <row r="40">
          <cell r="C40" t="str">
            <v>R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D47">
            <v>162.32979162132597</v>
          </cell>
          <cell r="E47">
            <v>119.59594735396435</v>
          </cell>
          <cell r="F47">
            <v>157.62135734173614</v>
          </cell>
          <cell r="G47">
            <v>124.61137824951176</v>
          </cell>
          <cell r="H47">
            <v>133.09482206511655</v>
          </cell>
          <cell r="I47">
            <v>141.77027931541227</v>
          </cell>
          <cell r="J47">
            <v>128.44979165947402</v>
          </cell>
          <cell r="K47">
            <v>136.74644860904996</v>
          </cell>
          <cell r="L47">
            <v>133.45639497559111</v>
          </cell>
          <cell r="M47">
            <v>121.67111439333782</v>
          </cell>
          <cell r="N47">
            <v>139.40164842944466</v>
          </cell>
          <cell r="O47">
            <v>150.47576173478546</v>
          </cell>
        </row>
        <row r="51">
          <cell r="C51" t="str">
            <v>U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C52" t="str">
            <v>R</v>
          </cell>
          <cell r="D52">
            <v>78.541308668768508</v>
          </cell>
          <cell r="E52">
            <v>73.731887592757616</v>
          </cell>
          <cell r="F52">
            <v>101.25248862993652</v>
          </cell>
          <cell r="G52">
            <v>74.86017027190988</v>
          </cell>
          <cell r="H52">
            <v>70.282468961159864</v>
          </cell>
          <cell r="I52">
            <v>70.53979580628517</v>
          </cell>
          <cell r="J52">
            <v>78.204569454231503</v>
          </cell>
          <cell r="K52">
            <v>80.09600249306996</v>
          </cell>
          <cell r="L52">
            <v>91.405687753728515</v>
          </cell>
          <cell r="M52">
            <v>59.212717912063162</v>
          </cell>
          <cell r="N52">
            <v>63.120216019103012</v>
          </cell>
          <cell r="O52">
            <v>53.072047265891037</v>
          </cell>
        </row>
        <row r="53">
          <cell r="C53" t="str">
            <v>R</v>
          </cell>
          <cell r="D53">
            <v>69.139604606841843</v>
          </cell>
          <cell r="E53">
            <v>35.832220133761041</v>
          </cell>
          <cell r="F53">
            <v>65.87998730286121</v>
          </cell>
          <cell r="G53">
            <v>39.147765425538921</v>
          </cell>
          <cell r="H53">
            <v>43.476930271790742</v>
          </cell>
          <cell r="I53">
            <v>30.096854101501879</v>
          </cell>
          <cell r="J53">
            <v>43.507890663620437</v>
          </cell>
          <cell r="K53">
            <v>65.295714332786503</v>
          </cell>
          <cell r="L53">
            <v>42.884208788832211</v>
          </cell>
          <cell r="M53">
            <v>47.514253997467222</v>
          </cell>
          <cell r="N53">
            <v>41.995329604575687</v>
          </cell>
          <cell r="O53">
            <v>30.182904552927301</v>
          </cell>
        </row>
        <row r="54">
          <cell r="C54" t="str">
            <v>U</v>
          </cell>
          <cell r="D54">
            <v>786.05433553629882</v>
          </cell>
          <cell r="E54">
            <v>603.12025009639137</v>
          </cell>
          <cell r="F54">
            <v>680.8030092068733</v>
          </cell>
          <cell r="G54">
            <v>597.0811704379247</v>
          </cell>
          <cell r="H54">
            <v>630.52244549014472</v>
          </cell>
          <cell r="I54">
            <v>646.27832034243613</v>
          </cell>
          <cell r="J54">
            <v>596.29957831976583</v>
          </cell>
          <cell r="K54">
            <v>615.55026701590702</v>
          </cell>
          <cell r="L54">
            <v>594.60282144502344</v>
          </cell>
          <cell r="M54">
            <v>552.05771272628681</v>
          </cell>
          <cell r="N54">
            <v>620.2095532151659</v>
          </cell>
          <cell r="O54">
            <v>638.6714916685147</v>
          </cell>
        </row>
        <row r="55">
          <cell r="C55" t="str">
            <v>R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D62">
            <v>933.73524881190917</v>
          </cell>
          <cell r="E62">
            <v>712.68435782290999</v>
          </cell>
          <cell r="F62">
            <v>847.93548513967107</v>
          </cell>
          <cell r="G62">
            <v>711.08910613537353</v>
          </cell>
          <cell r="H62">
            <v>744.28184472309533</v>
          </cell>
          <cell r="I62">
            <v>746.91497025022318</v>
          </cell>
          <cell r="J62">
            <v>718.01203843761778</v>
          </cell>
          <cell r="K62">
            <v>760.94198384176343</v>
          </cell>
          <cell r="L62">
            <v>728.89271798758409</v>
          </cell>
          <cell r="M62">
            <v>658.78468463581726</v>
          </cell>
          <cell r="N62">
            <v>725.32509883884461</v>
          </cell>
          <cell r="O62">
            <v>721.92644348733302</v>
          </cell>
        </row>
      </sheetData>
      <sheetData sheetId="76">
        <row r="51">
          <cell r="C51" t="str">
            <v>U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C52" t="str">
            <v>R</v>
          </cell>
          <cell r="D52">
            <v>51.048491557050163</v>
          </cell>
          <cell r="E52">
            <v>57.565597446494337</v>
          </cell>
          <cell r="F52">
            <v>67.863665740285001</v>
          </cell>
          <cell r="G52">
            <v>104.85351256389372</v>
          </cell>
          <cell r="H52">
            <v>143.61071965399077</v>
          </cell>
          <cell r="I52">
            <v>229.61564109769242</v>
          </cell>
          <cell r="J52">
            <v>117.81942476988789</v>
          </cell>
          <cell r="K52">
            <v>71.220665793174717</v>
          </cell>
          <cell r="L52">
            <v>70.144718979491572</v>
          </cell>
          <cell r="M52">
            <v>68.171190800438453</v>
          </cell>
          <cell r="N52">
            <v>110.1444345636091</v>
          </cell>
          <cell r="O52">
            <v>75.516460035086951</v>
          </cell>
        </row>
        <row r="53">
          <cell r="C53" t="str">
            <v>R</v>
          </cell>
          <cell r="D53">
            <v>36.462960900627053</v>
          </cell>
          <cell r="E53">
            <v>37.821836582523936</v>
          </cell>
          <cell r="F53">
            <v>51.516491554020888</v>
          </cell>
          <cell r="G53">
            <v>73.455174182912344</v>
          </cell>
          <cell r="H53">
            <v>114.1124033831784</v>
          </cell>
          <cell r="I53">
            <v>119.10478845983778</v>
          </cell>
          <cell r="J53">
            <v>69.985379448852257</v>
          </cell>
          <cell r="K53">
            <v>63.439223331591485</v>
          </cell>
          <cell r="L53">
            <v>44.710657180465191</v>
          </cell>
          <cell r="M53">
            <v>46.715732843079863</v>
          </cell>
          <cell r="N53">
            <v>66.044309495073477</v>
          </cell>
          <cell r="O53">
            <v>40.809168152432804</v>
          </cell>
        </row>
        <row r="54">
          <cell r="C54" t="str">
            <v>U</v>
          </cell>
          <cell r="D54">
            <v>749.48438588318766</v>
          </cell>
          <cell r="E54">
            <v>714.81770555280286</v>
          </cell>
          <cell r="F54">
            <v>1063.6945514964289</v>
          </cell>
          <cell r="G54">
            <v>1412.0977017315859</v>
          </cell>
          <cell r="H54">
            <v>1829.1338267605618</v>
          </cell>
          <cell r="I54">
            <v>2040.816627147542</v>
          </cell>
          <cell r="J54">
            <v>1420.9585398708257</v>
          </cell>
          <cell r="K54">
            <v>1119.825434580451</v>
          </cell>
          <cell r="L54">
            <v>1023.9098897363693</v>
          </cell>
          <cell r="M54">
            <v>873.29535247563047</v>
          </cell>
          <cell r="N54">
            <v>1254.2070370373774</v>
          </cell>
          <cell r="O54">
            <v>925.4165551493727</v>
          </cell>
        </row>
        <row r="55">
          <cell r="C55" t="str">
            <v>R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D62">
            <v>836.99583834086491</v>
          </cell>
          <cell r="E62">
            <v>810.20513958182119</v>
          </cell>
          <cell r="F62">
            <v>1183.0747087907348</v>
          </cell>
          <cell r="G62">
            <v>1590.4063884783918</v>
          </cell>
          <cell r="H62">
            <v>2086.856949797731</v>
          </cell>
          <cell r="I62">
            <v>2389.5370567050722</v>
          </cell>
          <cell r="J62">
            <v>1608.7633440895659</v>
          </cell>
          <cell r="K62">
            <v>1254.4853237052171</v>
          </cell>
          <cell r="L62">
            <v>1138.7652658963261</v>
          </cell>
          <cell r="M62">
            <v>988.18227611914881</v>
          </cell>
          <cell r="N62">
            <v>1430.3957810960601</v>
          </cell>
          <cell r="O62">
            <v>1041.7421833368924</v>
          </cell>
        </row>
      </sheetData>
      <sheetData sheetId="77" refreshError="1"/>
      <sheetData sheetId="78">
        <row r="3">
          <cell r="D3">
            <v>44562</v>
          </cell>
          <cell r="E3">
            <v>44620</v>
          </cell>
          <cell r="F3">
            <v>44651</v>
          </cell>
          <cell r="G3">
            <v>44681</v>
          </cell>
          <cell r="H3">
            <v>44712</v>
          </cell>
          <cell r="I3">
            <v>44742</v>
          </cell>
          <cell r="J3">
            <v>44773</v>
          </cell>
          <cell r="K3">
            <v>44804</v>
          </cell>
          <cell r="L3">
            <v>44834</v>
          </cell>
          <cell r="M3">
            <v>44865</v>
          </cell>
          <cell r="N3">
            <v>44895</v>
          </cell>
          <cell r="O3">
            <v>44926</v>
          </cell>
        </row>
        <row r="76">
          <cell r="C76" t="str">
            <v>COMM</v>
          </cell>
        </row>
        <row r="77">
          <cell r="B77" t="str">
            <v>COMM</v>
          </cell>
          <cell r="C77" t="str">
            <v>MSW</v>
          </cell>
          <cell r="D77">
            <v>1469.6383038560732</v>
          </cell>
          <cell r="E77">
            <v>1207.8112569098805</v>
          </cell>
          <cell r="F77">
            <v>1483.9174916097804</v>
          </cell>
          <cell r="G77">
            <v>1324.5427255368195</v>
          </cell>
          <cell r="H77">
            <v>1444.7580900004373</v>
          </cell>
          <cell r="I77">
            <v>1478.2255635438896</v>
          </cell>
          <cell r="J77">
            <v>1282.8031577821992</v>
          </cell>
          <cell r="K77">
            <v>1479.6696586063972</v>
          </cell>
          <cell r="L77">
            <v>1408.5471856517192</v>
          </cell>
          <cell r="M77">
            <v>1329.152538680685</v>
          </cell>
          <cell r="N77">
            <v>1438.5187772167837</v>
          </cell>
          <cell r="O77">
            <v>1408.5694831595918</v>
          </cell>
          <cell r="P77">
            <v>16756.154232554254</v>
          </cell>
        </row>
        <row r="78">
          <cell r="B78" t="str">
            <v>COMM</v>
          </cell>
          <cell r="C78" t="str">
            <v>Organics</v>
          </cell>
          <cell r="D78">
            <v>1.0558366565936619</v>
          </cell>
          <cell r="E78">
            <v>1.8140362191278709</v>
          </cell>
          <cell r="F78">
            <v>4.086730744306279</v>
          </cell>
          <cell r="G78">
            <v>4.2860337984094192</v>
          </cell>
          <cell r="H78">
            <v>3.5460232655376389</v>
          </cell>
          <cell r="I78">
            <v>4.1703199047888555</v>
          </cell>
          <cell r="J78">
            <v>2.3294865792152106</v>
          </cell>
          <cell r="K78">
            <v>2.8204442661419762</v>
          </cell>
          <cell r="L78">
            <v>2.1568572100545551</v>
          </cell>
          <cell r="M78">
            <v>1.3876460843035099</v>
          </cell>
          <cell r="N78">
            <v>4.8798089824184157</v>
          </cell>
          <cell r="O78">
            <v>2.2443152810167009</v>
          </cell>
          <cell r="P78">
            <v>34.777538991914092</v>
          </cell>
        </row>
        <row r="79">
          <cell r="B79" t="str">
            <v>COMM</v>
          </cell>
          <cell r="C79" t="str">
            <v>Recycle</v>
          </cell>
          <cell r="D79">
            <v>441.82539743310383</v>
          </cell>
          <cell r="E79">
            <v>323.15353754411342</v>
          </cell>
          <cell r="F79">
            <v>458.55599952062175</v>
          </cell>
          <cell r="G79">
            <v>373.65324629109386</v>
          </cell>
          <cell r="H79">
            <v>403.3568046280011</v>
          </cell>
          <cell r="I79">
            <v>416.22892533860028</v>
          </cell>
          <cell r="J79">
            <v>342.95781621648786</v>
          </cell>
          <cell r="K79">
            <v>371.93463347261223</v>
          </cell>
          <cell r="L79">
            <v>370.01706662226889</v>
          </cell>
          <cell r="M79">
            <v>362.36926684983678</v>
          </cell>
          <cell r="N79">
            <v>415.1228740715535</v>
          </cell>
          <cell r="O79">
            <v>418.68089023125395</v>
          </cell>
          <cell r="P79">
            <v>4697.8564582195477</v>
          </cell>
        </row>
        <row r="80">
          <cell r="B80" t="str">
            <v>COMM</v>
          </cell>
          <cell r="C80" t="str">
            <v>Total</v>
          </cell>
          <cell r="D80">
            <v>1912.5195379457705</v>
          </cell>
          <cell r="E80">
            <v>1532.7788306731218</v>
          </cell>
          <cell r="F80">
            <v>1946.5602218747085</v>
          </cell>
          <cell r="G80">
            <v>1702.4820056263227</v>
          </cell>
          <cell r="H80">
            <v>1851.6609178939759</v>
          </cell>
          <cell r="I80">
            <v>1898.6248087872787</v>
          </cell>
          <cell r="J80">
            <v>1628.0904605779021</v>
          </cell>
          <cell r="K80">
            <v>1854.4247363451514</v>
          </cell>
          <cell r="L80">
            <v>1780.7211094840427</v>
          </cell>
          <cell r="M80">
            <v>1692.9094516148252</v>
          </cell>
          <cell r="N80">
            <v>1858.5214602707556</v>
          </cell>
          <cell r="O80">
            <v>1829.4946886718624</v>
          </cell>
          <cell r="P80">
            <v>21488.788229765716</v>
          </cell>
        </row>
        <row r="81">
          <cell r="C81" t="str">
            <v>MF</v>
          </cell>
        </row>
        <row r="82">
          <cell r="B82" t="str">
            <v>MF</v>
          </cell>
          <cell r="C82" t="str">
            <v>MSW</v>
          </cell>
          <cell r="D82">
            <v>458.84798101131889</v>
          </cell>
          <cell r="E82">
            <v>388.11686065127316</v>
          </cell>
          <cell r="F82">
            <v>481.89492752455146</v>
          </cell>
          <cell r="G82">
            <v>410.23136682932522</v>
          </cell>
          <cell r="H82">
            <v>441.81857537628429</v>
          </cell>
          <cell r="I82">
            <v>444.25140863763147</v>
          </cell>
          <cell r="J82">
            <v>397.15225943528958</v>
          </cell>
          <cell r="K82">
            <v>462.13496843659709</v>
          </cell>
          <cell r="L82">
            <v>430.21594085098428</v>
          </cell>
          <cell r="M82">
            <v>407.00866480666042</v>
          </cell>
          <cell r="N82">
            <v>454.60615380324225</v>
          </cell>
          <cell r="O82">
            <v>436.98725760712932</v>
          </cell>
          <cell r="P82">
            <v>5213.2663649702872</v>
          </cell>
        </row>
        <row r="83">
          <cell r="B83" t="str">
            <v>MF</v>
          </cell>
          <cell r="C83" t="str">
            <v>Organics</v>
          </cell>
          <cell r="D83">
            <v>0.68556112701595584</v>
          </cell>
          <cell r="E83">
            <v>1.1273976714136185</v>
          </cell>
          <cell r="F83">
            <v>2.5350108940587592</v>
          </cell>
          <cell r="G83">
            <v>2.5009189931764384</v>
          </cell>
          <cell r="H83">
            <v>1.8387291692852594</v>
          </cell>
          <cell r="I83">
            <v>2.3255157750502904</v>
          </cell>
          <cell r="J83">
            <v>1.1071621853310605</v>
          </cell>
          <cell r="K83">
            <v>1.4391906593951505</v>
          </cell>
          <cell r="L83">
            <v>1.0249119770795518</v>
          </cell>
          <cell r="M83">
            <v>0.85250235700368393</v>
          </cell>
          <cell r="N83">
            <v>2.1610279670473256</v>
          </cell>
          <cell r="O83">
            <v>1.0664933355617334</v>
          </cell>
          <cell r="P83">
            <v>18.66442211141883</v>
          </cell>
        </row>
        <row r="84">
          <cell r="B84" t="str">
            <v>MF</v>
          </cell>
          <cell r="C84" t="str">
            <v>Recycle</v>
          </cell>
          <cell r="D84">
            <v>151.93208336425167</v>
          </cell>
          <cell r="E84">
            <v>112.80391906771148</v>
          </cell>
          <cell r="F84">
            <v>146.23800268915386</v>
          </cell>
          <cell r="G84">
            <v>118.21375475786306</v>
          </cell>
          <cell r="H84">
            <v>125.18158887716437</v>
          </cell>
          <cell r="I84">
            <v>133.26344336769796</v>
          </cell>
          <cell r="J84">
            <v>118.67344556763118</v>
          </cell>
          <cell r="K84">
            <v>128.84985749273054</v>
          </cell>
          <cell r="L84">
            <v>126.51413048497157</v>
          </cell>
          <cell r="M84">
            <v>114.6102419010586</v>
          </cell>
          <cell r="N84">
            <v>131.61018236895626</v>
          </cell>
          <cell r="O84">
            <v>141.41672410849401</v>
          </cell>
          <cell r="P84">
            <v>1549.3073740476843</v>
          </cell>
        </row>
        <row r="85">
          <cell r="B85" t="str">
            <v>MF</v>
          </cell>
          <cell r="C85" t="str">
            <v>Total</v>
          </cell>
          <cell r="D85">
            <v>611.46562550258648</v>
          </cell>
          <cell r="E85">
            <v>502.04817739039828</v>
          </cell>
          <cell r="F85">
            <v>630.66794110776414</v>
          </cell>
          <cell r="G85">
            <v>530.94604058036475</v>
          </cell>
          <cell r="H85">
            <v>568.83889342273392</v>
          </cell>
          <cell r="I85">
            <v>579.84036778037967</v>
          </cell>
          <cell r="J85">
            <v>516.93286718825175</v>
          </cell>
          <cell r="K85">
            <v>592.42401658872279</v>
          </cell>
          <cell r="L85">
            <v>557.75498331303538</v>
          </cell>
          <cell r="M85">
            <v>522.47140906472271</v>
          </cell>
          <cell r="N85">
            <v>588.37736413924586</v>
          </cell>
          <cell r="O85">
            <v>579.47047505118508</v>
          </cell>
          <cell r="P85">
            <v>6781.2381611293913</v>
          </cell>
        </row>
        <row r="86">
          <cell r="C86" t="str">
            <v>RESI</v>
          </cell>
        </row>
        <row r="87">
          <cell r="B87" t="str">
            <v>RES</v>
          </cell>
          <cell r="C87" t="str">
            <v>MSW</v>
          </cell>
          <cell r="D87">
            <v>1066.2754487726206</v>
          </cell>
          <cell r="E87">
            <v>831.80723976691866</v>
          </cell>
          <cell r="F87">
            <v>934.53893207265185</v>
          </cell>
          <cell r="G87">
            <v>883.08829758192053</v>
          </cell>
          <cell r="H87">
            <v>940.47388971405007</v>
          </cell>
          <cell r="I87">
            <v>966.07064762658717</v>
          </cell>
          <cell r="J87">
            <v>939.15428221880143</v>
          </cell>
          <cell r="K87">
            <v>981.23573954337553</v>
          </cell>
          <cell r="L87">
            <v>961.22327591527039</v>
          </cell>
          <cell r="M87">
            <v>878.60004716888784</v>
          </cell>
          <cell r="N87">
            <v>894.22886706735369</v>
          </cell>
          <cell r="O87">
            <v>919.23847523643497</v>
          </cell>
          <cell r="P87">
            <v>11195.935142684872</v>
          </cell>
        </row>
        <row r="88">
          <cell r="B88" t="str">
            <v>RES</v>
          </cell>
          <cell r="C88" t="str">
            <v>Organics</v>
          </cell>
          <cell r="D88">
            <v>749.48438588318766</v>
          </cell>
          <cell r="E88">
            <v>714.81770555280286</v>
          </cell>
          <cell r="F88">
            <v>1063.6945514964289</v>
          </cell>
          <cell r="G88">
            <v>1412.0977017315859</v>
          </cell>
          <cell r="H88">
            <v>1829.1338267605618</v>
          </cell>
          <cell r="I88">
            <v>2040.816627147542</v>
          </cell>
          <cell r="J88">
            <v>1420.9585398708257</v>
          </cell>
          <cell r="K88">
            <v>1119.825434580451</v>
          </cell>
          <cell r="L88">
            <v>1023.9098897363693</v>
          </cell>
          <cell r="M88">
            <v>873.29535247563047</v>
          </cell>
          <cell r="N88">
            <v>1254.2070370373774</v>
          </cell>
          <cell r="O88">
            <v>925.4165551493727</v>
          </cell>
          <cell r="P88">
            <v>14427.657607422136</v>
          </cell>
        </row>
        <row r="89">
          <cell r="B89" t="str">
            <v>RES</v>
          </cell>
          <cell r="C89" t="str">
            <v>Recycle</v>
          </cell>
          <cell r="D89">
            <v>786.05433553629882</v>
          </cell>
          <cell r="E89">
            <v>603.12025009639137</v>
          </cell>
          <cell r="F89">
            <v>680.8030092068733</v>
          </cell>
          <cell r="G89">
            <v>597.0811704379247</v>
          </cell>
          <cell r="H89">
            <v>630.52244549014472</v>
          </cell>
          <cell r="I89">
            <v>646.27832034243613</v>
          </cell>
          <cell r="J89">
            <v>596.29957831976583</v>
          </cell>
          <cell r="K89">
            <v>615.55026701590702</v>
          </cell>
          <cell r="L89">
            <v>594.60282144502344</v>
          </cell>
          <cell r="M89">
            <v>552.05771272628681</v>
          </cell>
          <cell r="N89">
            <v>620.2095532151659</v>
          </cell>
          <cell r="O89">
            <v>638.6714916685147</v>
          </cell>
          <cell r="P89">
            <v>7561.2509555007327</v>
          </cell>
        </row>
        <row r="90">
          <cell r="B90" t="str">
            <v>RES</v>
          </cell>
          <cell r="C90" t="str">
            <v>Total</v>
          </cell>
          <cell r="D90">
            <v>2601.8141701921072</v>
          </cell>
          <cell r="E90">
            <v>2149.7451954161129</v>
          </cell>
          <cell r="F90">
            <v>2679.0364927759542</v>
          </cell>
          <cell r="G90">
            <v>2892.2671697514311</v>
          </cell>
          <cell r="H90">
            <v>3400.1301619647566</v>
          </cell>
          <cell r="I90">
            <v>3653.1655951165653</v>
          </cell>
          <cell r="J90">
            <v>2956.4124004093928</v>
          </cell>
          <cell r="K90">
            <v>2716.6114411397334</v>
          </cell>
          <cell r="L90">
            <v>2579.7359870966629</v>
          </cell>
          <cell r="M90">
            <v>2303.9531123708052</v>
          </cell>
          <cell r="N90">
            <v>2768.6454573198971</v>
          </cell>
          <cell r="O90">
            <v>2483.3265220543221</v>
          </cell>
          <cell r="P90">
            <v>33184.843705607746</v>
          </cell>
        </row>
        <row r="91">
          <cell r="C91" t="str">
            <v>Grand Total</v>
          </cell>
          <cell r="D91">
            <v>5125.7993336404643</v>
          </cell>
          <cell r="E91">
            <v>4184.5722034796327</v>
          </cell>
          <cell r="F91">
            <v>5256.2646557584267</v>
          </cell>
          <cell r="G91">
            <v>5125.6952159581178</v>
          </cell>
          <cell r="H91">
            <v>5820.6299732814659</v>
          </cell>
          <cell r="I91">
            <v>6131.6307716842239</v>
          </cell>
          <cell r="J91">
            <v>5101.4357281755465</v>
          </cell>
          <cell r="K91">
            <v>5163.4601940736075</v>
          </cell>
          <cell r="L91">
            <v>4918.2120798937412</v>
          </cell>
          <cell r="M91">
            <v>4519.3339730503531</v>
          </cell>
          <cell r="N91">
            <v>5215.544281729899</v>
          </cell>
          <cell r="O91">
            <v>4892.2916857773689</v>
          </cell>
          <cell r="P91">
            <v>61454.87009650284</v>
          </cell>
        </row>
      </sheetData>
      <sheetData sheetId="79" refreshError="1"/>
      <sheetData sheetId="80" refreshError="1"/>
      <sheetData sheetId="81" refreshError="1"/>
      <sheetData sheetId="82" refreshError="1"/>
      <sheetData sheetId="83">
        <row r="2">
          <cell r="B2">
            <v>44562</v>
          </cell>
          <cell r="C2">
            <v>44620</v>
          </cell>
          <cell r="D2">
            <v>44651</v>
          </cell>
          <cell r="E2">
            <v>44681</v>
          </cell>
          <cell r="F2">
            <v>44712</v>
          </cell>
          <cell r="G2">
            <v>44742</v>
          </cell>
          <cell r="H2">
            <v>44773</v>
          </cell>
          <cell r="I2">
            <v>44804</v>
          </cell>
          <cell r="J2">
            <v>44834</v>
          </cell>
          <cell r="K2">
            <v>44865</v>
          </cell>
          <cell r="L2">
            <v>44895</v>
          </cell>
          <cell r="M2">
            <v>44926</v>
          </cell>
          <cell r="N2" t="str">
            <v>YTD Total</v>
          </cell>
        </row>
        <row r="4">
          <cell r="A4" t="str">
            <v>Commercial</v>
          </cell>
        </row>
        <row r="5">
          <cell r="A5" t="str">
            <v>MSW</v>
          </cell>
          <cell r="B5">
            <v>726.51</v>
          </cell>
          <cell r="C5">
            <v>639.58999999999992</v>
          </cell>
          <cell r="D5">
            <v>757.20000000000027</v>
          </cell>
          <cell r="E5">
            <v>688.1800000000004</v>
          </cell>
          <cell r="F5">
            <v>688.64000000000078</v>
          </cell>
          <cell r="G5">
            <v>772.32999999999993</v>
          </cell>
          <cell r="H5">
            <v>684.4499999999997</v>
          </cell>
          <cell r="I5">
            <v>842.09000000000049</v>
          </cell>
          <cell r="J5">
            <v>732.83999999999969</v>
          </cell>
          <cell r="K5">
            <v>760.73999999999967</v>
          </cell>
          <cell r="L5">
            <v>732.44</v>
          </cell>
          <cell r="M5">
            <v>764.95999999999935</v>
          </cell>
        </row>
        <row r="6">
          <cell r="A6" t="str">
            <v>Organics</v>
          </cell>
          <cell r="B6">
            <v>25.16</v>
          </cell>
          <cell r="C6">
            <v>19.66</v>
          </cell>
          <cell r="D6">
            <v>30.959999999999997</v>
          </cell>
          <cell r="E6">
            <v>33.19</v>
          </cell>
          <cell r="F6">
            <v>15.93</v>
          </cell>
          <cell r="G6">
            <v>25.18</v>
          </cell>
          <cell r="H6">
            <v>27.14</v>
          </cell>
          <cell r="I6">
            <v>13.51</v>
          </cell>
          <cell r="J6">
            <v>14.030000000000001</v>
          </cell>
          <cell r="K6">
            <v>30.709999999999997</v>
          </cell>
          <cell r="L6">
            <v>90.319999999999979</v>
          </cell>
          <cell r="M6">
            <v>53.350000000000009</v>
          </cell>
        </row>
        <row r="7">
          <cell r="A7" t="str">
            <v>Recycle</v>
          </cell>
          <cell r="B7">
            <v>410.57000000000016</v>
          </cell>
          <cell r="C7">
            <v>442.56999999999994</v>
          </cell>
          <cell r="D7">
            <v>482.65000000000015</v>
          </cell>
          <cell r="E7">
            <v>422.7699999999997</v>
          </cell>
          <cell r="F7">
            <v>500.3399999999998</v>
          </cell>
          <cell r="G7">
            <v>454.78000000000014</v>
          </cell>
          <cell r="H7">
            <v>410.48000000000025</v>
          </cell>
          <cell r="I7">
            <v>464.4700000000002</v>
          </cell>
          <cell r="J7">
            <v>447.9</v>
          </cell>
          <cell r="K7">
            <v>363.13999999999993</v>
          </cell>
          <cell r="L7">
            <v>400.88</v>
          </cell>
          <cell r="M7">
            <v>334.60000000000019</v>
          </cell>
        </row>
        <row r="8">
          <cell r="A8" t="str">
            <v>Total</v>
          </cell>
          <cell r="B8">
            <v>1162.2400000000002</v>
          </cell>
          <cell r="C8">
            <v>1101.8199999999997</v>
          </cell>
          <cell r="D8">
            <v>1270.8100000000004</v>
          </cell>
          <cell r="E8">
            <v>1144.1400000000001</v>
          </cell>
          <cell r="F8">
            <v>1204.9100000000005</v>
          </cell>
          <cell r="G8">
            <v>1252.29</v>
          </cell>
          <cell r="H8">
            <v>1122.07</v>
          </cell>
          <cell r="I8">
            <v>1320.0700000000006</v>
          </cell>
          <cell r="J8">
            <v>1194.7699999999995</v>
          </cell>
          <cell r="K8">
            <v>1154.5899999999997</v>
          </cell>
          <cell r="L8">
            <v>1223.6399999999999</v>
          </cell>
          <cell r="M8">
            <v>1152.9099999999996</v>
          </cell>
        </row>
        <row r="9">
          <cell r="A9" t="str">
            <v>Multifamily</v>
          </cell>
        </row>
        <row r="10">
          <cell r="A10" t="str">
            <v>MSW</v>
          </cell>
          <cell r="B10">
            <v>313.52000000000004</v>
          </cell>
          <cell r="C10">
            <v>231.22999999999996</v>
          </cell>
          <cell r="D10">
            <v>271.12</v>
          </cell>
          <cell r="E10">
            <v>261.49</v>
          </cell>
          <cell r="F10">
            <v>290.42000000000007</v>
          </cell>
          <cell r="G10">
            <v>301.19999999999987</v>
          </cell>
          <cell r="H10">
            <v>280.72000000000008</v>
          </cell>
          <cell r="I10">
            <v>279.63999999999993</v>
          </cell>
          <cell r="J10">
            <v>277.67999999999995</v>
          </cell>
          <cell r="K10">
            <v>245.98</v>
          </cell>
          <cell r="L10">
            <v>262.37000000000006</v>
          </cell>
          <cell r="M10">
            <v>266.12999999999994</v>
          </cell>
        </row>
        <row r="11">
          <cell r="A11" t="str">
            <v>Organics</v>
          </cell>
        </row>
        <row r="12">
          <cell r="A12" t="str">
            <v>Recycle</v>
          </cell>
        </row>
        <row r="13">
          <cell r="A13" t="str">
            <v>Total</v>
          </cell>
          <cell r="B13">
            <v>313.52000000000004</v>
          </cell>
          <cell r="C13">
            <v>231.22999999999996</v>
          </cell>
          <cell r="D13">
            <v>271.12</v>
          </cell>
          <cell r="E13">
            <v>261.49</v>
          </cell>
          <cell r="F13">
            <v>290.42000000000007</v>
          </cell>
          <cell r="G13">
            <v>301.19999999999987</v>
          </cell>
          <cell r="H13">
            <v>280.72000000000008</v>
          </cell>
          <cell r="I13">
            <v>279.63999999999993</v>
          </cell>
          <cell r="J13">
            <v>277.67999999999995</v>
          </cell>
          <cell r="K13">
            <v>245.98</v>
          </cell>
          <cell r="L13">
            <v>262.37000000000006</v>
          </cell>
          <cell r="M13">
            <v>266.12999999999994</v>
          </cell>
        </row>
        <row r="14">
          <cell r="A14" t="str">
            <v>Grand Total</v>
          </cell>
          <cell r="B14">
            <v>1475.7600000000002</v>
          </cell>
          <cell r="C14">
            <v>1333.0499999999997</v>
          </cell>
          <cell r="D14">
            <v>1541.9300000000003</v>
          </cell>
          <cell r="E14">
            <v>1405.63</v>
          </cell>
          <cell r="F14">
            <v>1495.3300000000006</v>
          </cell>
          <cell r="G14">
            <v>1553.4899999999998</v>
          </cell>
          <cell r="H14">
            <v>1402.79</v>
          </cell>
          <cell r="I14">
            <v>1599.7100000000005</v>
          </cell>
          <cell r="J14">
            <v>1472.4499999999994</v>
          </cell>
          <cell r="K14">
            <v>1400.5699999999997</v>
          </cell>
          <cell r="L14">
            <v>1486.01</v>
          </cell>
          <cell r="M14">
            <v>1419.0399999999995</v>
          </cell>
        </row>
      </sheetData>
      <sheetData sheetId="84" refreshError="1"/>
      <sheetData sheetId="85" refreshError="1"/>
      <sheetData sheetId="86" refreshError="1"/>
      <sheetData sheetId="87">
        <row r="20">
          <cell r="E20">
            <v>-64059.41</v>
          </cell>
          <cell r="F20">
            <v>-71678.149999999994</v>
          </cell>
          <cell r="G20">
            <v>-63485.23000000001</v>
          </cell>
          <cell r="H20">
            <v>-61250.97</v>
          </cell>
          <cell r="I20">
            <v>-64879.350000000006</v>
          </cell>
          <cell r="J20">
            <v>-67365.69</v>
          </cell>
          <cell r="K20">
            <v>-66633.59</v>
          </cell>
          <cell r="L20">
            <v>-69867.710000000021</v>
          </cell>
          <cell r="M20">
            <v>-62549.929999999993</v>
          </cell>
          <cell r="N20">
            <v>-67833.450000000012</v>
          </cell>
          <cell r="O20">
            <v>-53557.77999999997</v>
          </cell>
          <cell r="P20">
            <v>-45998.950000000012</v>
          </cell>
        </row>
        <row r="21">
          <cell r="E21">
            <v>-65369.01</v>
          </cell>
          <cell r="F21">
            <v>-61792.35</v>
          </cell>
          <cell r="G21">
            <v>-54963.64</v>
          </cell>
          <cell r="H21">
            <v>-51600.66</v>
          </cell>
          <cell r="I21">
            <v>-55820.73</v>
          </cell>
          <cell r="J21">
            <v>-46653.120000000003</v>
          </cell>
          <cell r="K21">
            <v>-60740.25</v>
          </cell>
          <cell r="L21">
            <v>-64218.83</v>
          </cell>
          <cell r="M21">
            <v>-58254.22</v>
          </cell>
          <cell r="N21">
            <v>-69523.69</v>
          </cell>
          <cell r="O21">
            <v>-50538.06</v>
          </cell>
          <cell r="P21">
            <v>-69899.3</v>
          </cell>
        </row>
        <row r="22">
          <cell r="E22">
            <v>-85916.810000000012</v>
          </cell>
          <cell r="F22">
            <v>-87390.92</v>
          </cell>
          <cell r="G22">
            <v>-76808.38</v>
          </cell>
          <cell r="H22">
            <v>-85489.03</v>
          </cell>
          <cell r="I22">
            <v>-90185.02</v>
          </cell>
          <cell r="J22">
            <v>-88154.66</v>
          </cell>
          <cell r="K22">
            <v>-87188.76</v>
          </cell>
          <cell r="L22">
            <v>-85331.07</v>
          </cell>
          <cell r="M22">
            <v>-81942.149999999994</v>
          </cell>
          <cell r="N22">
            <v>-97214.98</v>
          </cell>
          <cell r="O22">
            <v>-85398.25</v>
          </cell>
          <cell r="P22">
            <v>-105316.14000000001</v>
          </cell>
        </row>
        <row r="23">
          <cell r="D23">
            <v>-2524870.2400000002</v>
          </cell>
        </row>
        <row r="39">
          <cell r="D39">
            <v>2304839.17</v>
          </cell>
          <cell r="E39">
            <v>143679.29999999999</v>
          </cell>
          <cell r="F39">
            <v>277833.08</v>
          </cell>
          <cell r="G39">
            <v>76749.109999999986</v>
          </cell>
          <cell r="H39">
            <v>145656.86999999988</v>
          </cell>
          <cell r="I39">
            <v>172555.94999999995</v>
          </cell>
          <cell r="J39">
            <v>182223.41999999998</v>
          </cell>
          <cell r="K39">
            <v>259106.69000000006</v>
          </cell>
          <cell r="L39">
            <v>330358.56999999983</v>
          </cell>
          <cell r="M39">
            <v>189594.59999999998</v>
          </cell>
          <cell r="N39">
            <v>210823.65000000002</v>
          </cell>
          <cell r="O39">
            <v>164404.88999999996</v>
          </cell>
          <cell r="P39">
            <v>151853.03999999998</v>
          </cell>
        </row>
      </sheetData>
      <sheetData sheetId="88" refreshError="1"/>
      <sheetData sheetId="89">
        <row r="24">
          <cell r="D24">
            <v>1093.44</v>
          </cell>
          <cell r="E24">
            <v>1052.3399999999999</v>
          </cell>
          <cell r="F24">
            <v>1057.52</v>
          </cell>
          <cell r="G24">
            <v>1068.08</v>
          </cell>
          <cell r="H24">
            <v>1167.98</v>
          </cell>
          <cell r="I24">
            <v>1002.31</v>
          </cell>
          <cell r="J24">
            <v>1161.6500000000001</v>
          </cell>
          <cell r="K24">
            <v>0</v>
          </cell>
          <cell r="L24">
            <v>1010.24</v>
          </cell>
          <cell r="M24">
            <v>1108.68</v>
          </cell>
          <cell r="N24">
            <v>914.5</v>
          </cell>
          <cell r="O24">
            <v>1113.02</v>
          </cell>
        </row>
        <row r="25">
          <cell r="D25">
            <v>225.38</v>
          </cell>
          <cell r="E25">
            <v>323.77999999999997</v>
          </cell>
          <cell r="F25">
            <v>265.94</v>
          </cell>
          <cell r="G25">
            <v>297.22000000000003</v>
          </cell>
          <cell r="H25">
            <v>376.39</v>
          </cell>
          <cell r="I25">
            <v>212.05</v>
          </cell>
          <cell r="J25">
            <v>252.89</v>
          </cell>
          <cell r="K25">
            <v>0</v>
          </cell>
          <cell r="L25">
            <v>379.04</v>
          </cell>
          <cell r="M25">
            <v>370.05</v>
          </cell>
          <cell r="N25">
            <v>325.33</v>
          </cell>
          <cell r="O25">
            <v>292.89</v>
          </cell>
        </row>
        <row r="26">
          <cell r="D26">
            <v>7.92</v>
          </cell>
          <cell r="E26">
            <v>17.14</v>
          </cell>
          <cell r="F26">
            <v>31.61</v>
          </cell>
          <cell r="G26">
            <v>32.65</v>
          </cell>
          <cell r="H26">
            <v>11.79</v>
          </cell>
          <cell r="I26">
            <v>9.5</v>
          </cell>
          <cell r="J26">
            <v>12.59</v>
          </cell>
          <cell r="K26">
            <v>9.56</v>
          </cell>
          <cell r="L26">
            <v>13.26</v>
          </cell>
          <cell r="M26">
            <v>0</v>
          </cell>
          <cell r="N26">
            <v>0</v>
          </cell>
          <cell r="O26">
            <v>0</v>
          </cell>
        </row>
        <row r="32">
          <cell r="D32">
            <v>612.43000000000006</v>
          </cell>
          <cell r="E32">
            <v>673.2</v>
          </cell>
          <cell r="F32">
            <v>597.66000000000008</v>
          </cell>
          <cell r="G32">
            <v>590.78</v>
          </cell>
          <cell r="H32">
            <v>610.16999999999985</v>
          </cell>
          <cell r="I32">
            <v>639.81000000000017</v>
          </cell>
          <cell r="J32">
            <v>620.42999999999984</v>
          </cell>
          <cell r="K32">
            <v>646.15000000000009</v>
          </cell>
          <cell r="L32">
            <v>602.48999999999978</v>
          </cell>
          <cell r="M32">
            <v>639.19000000000005</v>
          </cell>
          <cell r="N32">
            <v>471.16000000000008</v>
          </cell>
          <cell r="O32">
            <v>430.99000000000024</v>
          </cell>
        </row>
        <row r="56">
          <cell r="D56">
            <v>1846.1200000000001</v>
          </cell>
          <cell r="E56">
            <v>1915.63</v>
          </cell>
          <cell r="F56">
            <v>1757.04</v>
          </cell>
          <cell r="G56">
            <v>1835.3</v>
          </cell>
          <cell r="H56">
            <v>1945.3300000000002</v>
          </cell>
          <cell r="I56">
            <v>1708.3</v>
          </cell>
          <cell r="J56">
            <v>1940.61</v>
          </cell>
          <cell r="K56">
            <v>1893.7</v>
          </cell>
          <cell r="L56">
            <v>1733.52</v>
          </cell>
          <cell r="M56">
            <v>2002.72</v>
          </cell>
          <cell r="N56">
            <v>1619.47</v>
          </cell>
          <cell r="O56">
            <v>1949.63</v>
          </cell>
        </row>
        <row r="61">
          <cell r="D61">
            <v>559.80999999999995</v>
          </cell>
          <cell r="E61">
            <v>529.17999999999995</v>
          </cell>
          <cell r="F61">
            <v>470.7</v>
          </cell>
          <cell r="G61">
            <v>441.9</v>
          </cell>
          <cell r="H61">
            <v>478.04</v>
          </cell>
          <cell r="I61">
            <v>399.53</v>
          </cell>
          <cell r="J61">
            <v>520.16999999999996</v>
          </cell>
          <cell r="K61">
            <v>549.96</v>
          </cell>
          <cell r="L61">
            <v>498.88</v>
          </cell>
          <cell r="M61">
            <v>595.39</v>
          </cell>
          <cell r="N61">
            <v>432.8</v>
          </cell>
          <cell r="O61">
            <v>598.65</v>
          </cell>
        </row>
        <row r="81">
          <cell r="D81">
            <v>1338.78</v>
          </cell>
          <cell r="E81">
            <v>1354.08</v>
          </cell>
          <cell r="F81">
            <v>1301.8499999999999</v>
          </cell>
          <cell r="G81">
            <v>1396.25</v>
          </cell>
          <cell r="H81">
            <v>1470.48</v>
          </cell>
          <cell r="I81">
            <v>1353.94</v>
          </cell>
          <cell r="J81">
            <v>1418.59</v>
          </cell>
          <cell r="K81">
            <v>1363.83</v>
          </cell>
          <cell r="L81">
            <v>1273.0999999999999</v>
          </cell>
          <cell r="M81">
            <v>1409.72</v>
          </cell>
          <cell r="N81">
            <v>1214.73</v>
          </cell>
          <cell r="O81">
            <v>1635.88</v>
          </cell>
        </row>
        <row r="82">
          <cell r="D82">
            <v>1016.92</v>
          </cell>
          <cell r="E82">
            <v>1398.8</v>
          </cell>
          <cell r="F82">
            <v>975.02</v>
          </cell>
          <cell r="G82">
            <v>1134.45</v>
          </cell>
          <cell r="H82">
            <v>1231.04</v>
          </cell>
          <cell r="I82">
            <v>1604.16</v>
          </cell>
          <cell r="J82">
            <v>2393.08</v>
          </cell>
          <cell r="K82">
            <v>2094.65</v>
          </cell>
          <cell r="L82">
            <v>1589.87</v>
          </cell>
          <cell r="M82">
            <v>1157.44</v>
          </cell>
          <cell r="N82">
            <v>792.08</v>
          </cell>
          <cell r="O82">
            <v>773.59</v>
          </cell>
        </row>
        <row r="88">
          <cell r="D88">
            <v>703.84</v>
          </cell>
          <cell r="E88">
            <v>709.5</v>
          </cell>
          <cell r="F88">
            <v>621.27</v>
          </cell>
          <cell r="G88">
            <v>701.99</v>
          </cell>
          <cell r="H88">
            <v>729.36</v>
          </cell>
          <cell r="I88">
            <v>703.80000000000007</v>
          </cell>
          <cell r="J88">
            <v>709.51</v>
          </cell>
          <cell r="K88">
            <v>695.65</v>
          </cell>
          <cell r="L88">
            <v>654.73</v>
          </cell>
          <cell r="M88">
            <v>849.41</v>
          </cell>
          <cell r="N88">
            <v>746.13</v>
          </cell>
          <cell r="O88">
            <v>920.23</v>
          </cell>
        </row>
      </sheetData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Cover"/>
      <sheetName val="Dashboard"/>
      <sheetName val="Calcuation"/>
      <sheetName val="1A Resi Counts &amp; Billing."/>
      <sheetName val="1B Multifamily Counts &amp;Billing "/>
      <sheetName val="1C Commercial Counts &amp; Billing"/>
      <sheetName val="2 Multifamily Listing"/>
      <sheetName val="3 Commercial Listing"/>
      <sheetName val="4 Customer Notes Log"/>
      <sheetName val="5 Phone Stats"/>
      <sheetName val="6 Website Utilization"/>
      <sheetName val="7 Setup and Service Errors"/>
      <sheetName val="8 Deliveries"/>
      <sheetName val="9 Misses"/>
      <sheetName val="10 Customer Credits"/>
      <sheetName val="11 Drop Box Services"/>
      <sheetName val="12 Set-Outs"/>
      <sheetName val="13 14 Tons "/>
      <sheetName val="15 Disposal Price Report"/>
      <sheetName val="16 Accidents-Infractions"/>
      <sheetName val="17 Promotions"/>
      <sheetName val="18 Litter"/>
      <sheetName val="19 Bulky Waste"/>
      <sheetName val="20 Pilot Programs"/>
      <sheetName val="21 Performance Fees."/>
    </sheetNames>
    <sheetDataSet>
      <sheetData sheetId="0"/>
      <sheetData sheetId="1"/>
      <sheetData sheetId="2"/>
      <sheetData sheetId="3">
        <row r="3">
          <cell r="I3">
            <v>42004</v>
          </cell>
        </row>
        <row r="5">
          <cell r="I5" t="str">
            <v>Single Family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97TONS"/>
      <sheetName val="KM97TONS"/>
      <sheetName val="ST97TONS"/>
      <sheetName val="MV97TONS"/>
      <sheetName val="KT97TONS"/>
      <sheetName val="KC_STATS"/>
      <sheetName val="BURIEN"/>
      <sheetName val="DESMOINES"/>
      <sheetName val="KENT"/>
      <sheetName val="NORMANDY"/>
      <sheetName val="TUKWILA"/>
      <sheetName val="PRICES"/>
      <sheetName val="ComRec"/>
      <sheetName val="C&amp;MFCUST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BCA72-BF47-41A2-94AA-7D2EDE95AE09}">
  <dimension ref="A1:AA167"/>
  <sheetViews>
    <sheetView tabSelected="1" workbookViewId="0"/>
  </sheetViews>
  <sheetFormatPr defaultRowHeight="14.4"/>
  <cols>
    <col min="1" max="1" width="68.5546875" bestFit="1" customWidth="1"/>
    <col min="2" max="2" width="16.44140625" bestFit="1" customWidth="1"/>
    <col min="3" max="3" width="8.88671875" style="195" bestFit="1" customWidth="1"/>
    <col min="4" max="4" width="19.44140625" style="196" bestFit="1" customWidth="1"/>
    <col min="5" max="5" width="10.5546875" style="196" bestFit="1" customWidth="1"/>
    <col min="6" max="6" width="18.88671875" style="196" customWidth="1"/>
    <col min="7" max="7" width="26.88671875" customWidth="1"/>
    <col min="256" max="256" width="68.5546875" bestFit="1" customWidth="1"/>
    <col min="257" max="257" width="12.5546875" bestFit="1" customWidth="1"/>
    <col min="258" max="258" width="8.88671875" bestFit="1" customWidth="1"/>
    <col min="259" max="259" width="19.44140625" bestFit="1" customWidth="1"/>
    <col min="260" max="260" width="10.5546875" bestFit="1" customWidth="1"/>
    <col min="261" max="261" width="18.88671875" customWidth="1"/>
    <col min="262" max="262" width="11.109375" bestFit="1" customWidth="1"/>
    <col min="263" max="263" width="26.88671875" customWidth="1"/>
    <col min="512" max="512" width="68.5546875" bestFit="1" customWidth="1"/>
    <col min="513" max="513" width="12.5546875" bestFit="1" customWidth="1"/>
    <col min="514" max="514" width="8.88671875" bestFit="1" customWidth="1"/>
    <col min="515" max="515" width="19.44140625" bestFit="1" customWidth="1"/>
    <col min="516" max="516" width="10.5546875" bestFit="1" customWidth="1"/>
    <col min="517" max="517" width="18.88671875" customWidth="1"/>
    <col min="518" max="518" width="11.109375" bestFit="1" customWidth="1"/>
    <col min="519" max="519" width="26.88671875" customWidth="1"/>
    <col min="768" max="768" width="68.5546875" bestFit="1" customWidth="1"/>
    <col min="769" max="769" width="12.5546875" bestFit="1" customWidth="1"/>
    <col min="770" max="770" width="8.88671875" bestFit="1" customWidth="1"/>
    <col min="771" max="771" width="19.44140625" bestFit="1" customWidth="1"/>
    <col min="772" max="772" width="10.5546875" bestFit="1" customWidth="1"/>
    <col min="773" max="773" width="18.88671875" customWidth="1"/>
    <col min="774" max="774" width="11.109375" bestFit="1" customWidth="1"/>
    <col min="775" max="775" width="26.88671875" customWidth="1"/>
    <col min="1024" max="1024" width="68.5546875" bestFit="1" customWidth="1"/>
    <col min="1025" max="1025" width="12.5546875" bestFit="1" customWidth="1"/>
    <col min="1026" max="1026" width="8.88671875" bestFit="1" customWidth="1"/>
    <col min="1027" max="1027" width="19.44140625" bestFit="1" customWidth="1"/>
    <col min="1028" max="1028" width="10.5546875" bestFit="1" customWidth="1"/>
    <col min="1029" max="1029" width="18.88671875" customWidth="1"/>
    <col min="1030" max="1030" width="11.109375" bestFit="1" customWidth="1"/>
    <col min="1031" max="1031" width="26.88671875" customWidth="1"/>
    <col min="1280" max="1280" width="68.5546875" bestFit="1" customWidth="1"/>
    <col min="1281" max="1281" width="12.5546875" bestFit="1" customWidth="1"/>
    <col min="1282" max="1282" width="8.88671875" bestFit="1" customWidth="1"/>
    <col min="1283" max="1283" width="19.44140625" bestFit="1" customWidth="1"/>
    <col min="1284" max="1284" width="10.5546875" bestFit="1" customWidth="1"/>
    <col min="1285" max="1285" width="18.88671875" customWidth="1"/>
    <col min="1286" max="1286" width="11.109375" bestFit="1" customWidth="1"/>
    <col min="1287" max="1287" width="26.88671875" customWidth="1"/>
    <col min="1536" max="1536" width="68.5546875" bestFit="1" customWidth="1"/>
    <col min="1537" max="1537" width="12.5546875" bestFit="1" customWidth="1"/>
    <col min="1538" max="1538" width="8.88671875" bestFit="1" customWidth="1"/>
    <col min="1539" max="1539" width="19.44140625" bestFit="1" customWidth="1"/>
    <col min="1540" max="1540" width="10.5546875" bestFit="1" customWidth="1"/>
    <col min="1541" max="1541" width="18.88671875" customWidth="1"/>
    <col min="1542" max="1542" width="11.109375" bestFit="1" customWidth="1"/>
    <col min="1543" max="1543" width="26.88671875" customWidth="1"/>
    <col min="1792" max="1792" width="68.5546875" bestFit="1" customWidth="1"/>
    <col min="1793" max="1793" width="12.5546875" bestFit="1" customWidth="1"/>
    <col min="1794" max="1794" width="8.88671875" bestFit="1" customWidth="1"/>
    <col min="1795" max="1795" width="19.44140625" bestFit="1" customWidth="1"/>
    <col min="1796" max="1796" width="10.5546875" bestFit="1" customWidth="1"/>
    <col min="1797" max="1797" width="18.88671875" customWidth="1"/>
    <col min="1798" max="1798" width="11.109375" bestFit="1" customWidth="1"/>
    <col min="1799" max="1799" width="26.88671875" customWidth="1"/>
    <col min="2048" max="2048" width="68.5546875" bestFit="1" customWidth="1"/>
    <col min="2049" max="2049" width="12.5546875" bestFit="1" customWidth="1"/>
    <col min="2050" max="2050" width="8.88671875" bestFit="1" customWidth="1"/>
    <col min="2051" max="2051" width="19.44140625" bestFit="1" customWidth="1"/>
    <col min="2052" max="2052" width="10.5546875" bestFit="1" customWidth="1"/>
    <col min="2053" max="2053" width="18.88671875" customWidth="1"/>
    <col min="2054" max="2054" width="11.109375" bestFit="1" customWidth="1"/>
    <col min="2055" max="2055" width="26.88671875" customWidth="1"/>
    <col min="2304" max="2304" width="68.5546875" bestFit="1" customWidth="1"/>
    <col min="2305" max="2305" width="12.5546875" bestFit="1" customWidth="1"/>
    <col min="2306" max="2306" width="8.88671875" bestFit="1" customWidth="1"/>
    <col min="2307" max="2307" width="19.44140625" bestFit="1" customWidth="1"/>
    <col min="2308" max="2308" width="10.5546875" bestFit="1" customWidth="1"/>
    <col min="2309" max="2309" width="18.88671875" customWidth="1"/>
    <col min="2310" max="2310" width="11.109375" bestFit="1" customWidth="1"/>
    <col min="2311" max="2311" width="26.88671875" customWidth="1"/>
    <col min="2560" max="2560" width="68.5546875" bestFit="1" customWidth="1"/>
    <col min="2561" max="2561" width="12.5546875" bestFit="1" customWidth="1"/>
    <col min="2562" max="2562" width="8.88671875" bestFit="1" customWidth="1"/>
    <col min="2563" max="2563" width="19.44140625" bestFit="1" customWidth="1"/>
    <col min="2564" max="2564" width="10.5546875" bestFit="1" customWidth="1"/>
    <col min="2565" max="2565" width="18.88671875" customWidth="1"/>
    <col min="2566" max="2566" width="11.109375" bestFit="1" customWidth="1"/>
    <col min="2567" max="2567" width="26.88671875" customWidth="1"/>
    <col min="2816" max="2816" width="68.5546875" bestFit="1" customWidth="1"/>
    <col min="2817" max="2817" width="12.5546875" bestFit="1" customWidth="1"/>
    <col min="2818" max="2818" width="8.88671875" bestFit="1" customWidth="1"/>
    <col min="2819" max="2819" width="19.44140625" bestFit="1" customWidth="1"/>
    <col min="2820" max="2820" width="10.5546875" bestFit="1" customWidth="1"/>
    <col min="2821" max="2821" width="18.88671875" customWidth="1"/>
    <col min="2822" max="2822" width="11.109375" bestFit="1" customWidth="1"/>
    <col min="2823" max="2823" width="26.88671875" customWidth="1"/>
    <col min="3072" max="3072" width="68.5546875" bestFit="1" customWidth="1"/>
    <col min="3073" max="3073" width="12.5546875" bestFit="1" customWidth="1"/>
    <col min="3074" max="3074" width="8.88671875" bestFit="1" customWidth="1"/>
    <col min="3075" max="3075" width="19.44140625" bestFit="1" customWidth="1"/>
    <col min="3076" max="3076" width="10.5546875" bestFit="1" customWidth="1"/>
    <col min="3077" max="3077" width="18.88671875" customWidth="1"/>
    <col min="3078" max="3078" width="11.109375" bestFit="1" customWidth="1"/>
    <col min="3079" max="3079" width="26.88671875" customWidth="1"/>
    <col min="3328" max="3328" width="68.5546875" bestFit="1" customWidth="1"/>
    <col min="3329" max="3329" width="12.5546875" bestFit="1" customWidth="1"/>
    <col min="3330" max="3330" width="8.88671875" bestFit="1" customWidth="1"/>
    <col min="3331" max="3331" width="19.44140625" bestFit="1" customWidth="1"/>
    <col min="3332" max="3332" width="10.5546875" bestFit="1" customWidth="1"/>
    <col min="3333" max="3333" width="18.88671875" customWidth="1"/>
    <col min="3334" max="3334" width="11.109375" bestFit="1" customWidth="1"/>
    <col min="3335" max="3335" width="26.88671875" customWidth="1"/>
    <col min="3584" max="3584" width="68.5546875" bestFit="1" customWidth="1"/>
    <col min="3585" max="3585" width="12.5546875" bestFit="1" customWidth="1"/>
    <col min="3586" max="3586" width="8.88671875" bestFit="1" customWidth="1"/>
    <col min="3587" max="3587" width="19.44140625" bestFit="1" customWidth="1"/>
    <col min="3588" max="3588" width="10.5546875" bestFit="1" customWidth="1"/>
    <col min="3589" max="3589" width="18.88671875" customWidth="1"/>
    <col min="3590" max="3590" width="11.109375" bestFit="1" customWidth="1"/>
    <col min="3591" max="3591" width="26.88671875" customWidth="1"/>
    <col min="3840" max="3840" width="68.5546875" bestFit="1" customWidth="1"/>
    <col min="3841" max="3841" width="12.5546875" bestFit="1" customWidth="1"/>
    <col min="3842" max="3842" width="8.88671875" bestFit="1" customWidth="1"/>
    <col min="3843" max="3843" width="19.44140625" bestFit="1" customWidth="1"/>
    <col min="3844" max="3844" width="10.5546875" bestFit="1" customWidth="1"/>
    <col min="3845" max="3845" width="18.88671875" customWidth="1"/>
    <col min="3846" max="3846" width="11.109375" bestFit="1" customWidth="1"/>
    <col min="3847" max="3847" width="26.88671875" customWidth="1"/>
    <col min="4096" max="4096" width="68.5546875" bestFit="1" customWidth="1"/>
    <col min="4097" max="4097" width="12.5546875" bestFit="1" customWidth="1"/>
    <col min="4098" max="4098" width="8.88671875" bestFit="1" customWidth="1"/>
    <col min="4099" max="4099" width="19.44140625" bestFit="1" customWidth="1"/>
    <col min="4100" max="4100" width="10.5546875" bestFit="1" customWidth="1"/>
    <col min="4101" max="4101" width="18.88671875" customWidth="1"/>
    <col min="4102" max="4102" width="11.109375" bestFit="1" customWidth="1"/>
    <col min="4103" max="4103" width="26.88671875" customWidth="1"/>
    <col min="4352" max="4352" width="68.5546875" bestFit="1" customWidth="1"/>
    <col min="4353" max="4353" width="12.5546875" bestFit="1" customWidth="1"/>
    <col min="4354" max="4354" width="8.88671875" bestFit="1" customWidth="1"/>
    <col min="4355" max="4355" width="19.44140625" bestFit="1" customWidth="1"/>
    <col min="4356" max="4356" width="10.5546875" bestFit="1" customWidth="1"/>
    <col min="4357" max="4357" width="18.88671875" customWidth="1"/>
    <col min="4358" max="4358" width="11.109375" bestFit="1" customWidth="1"/>
    <col min="4359" max="4359" width="26.88671875" customWidth="1"/>
    <col min="4608" max="4608" width="68.5546875" bestFit="1" customWidth="1"/>
    <col min="4609" max="4609" width="12.5546875" bestFit="1" customWidth="1"/>
    <col min="4610" max="4610" width="8.88671875" bestFit="1" customWidth="1"/>
    <col min="4611" max="4611" width="19.44140625" bestFit="1" customWidth="1"/>
    <col min="4612" max="4612" width="10.5546875" bestFit="1" customWidth="1"/>
    <col min="4613" max="4613" width="18.88671875" customWidth="1"/>
    <col min="4614" max="4614" width="11.109375" bestFit="1" customWidth="1"/>
    <col min="4615" max="4615" width="26.88671875" customWidth="1"/>
    <col min="4864" max="4864" width="68.5546875" bestFit="1" customWidth="1"/>
    <col min="4865" max="4865" width="12.5546875" bestFit="1" customWidth="1"/>
    <col min="4866" max="4866" width="8.88671875" bestFit="1" customWidth="1"/>
    <col min="4867" max="4867" width="19.44140625" bestFit="1" customWidth="1"/>
    <col min="4868" max="4868" width="10.5546875" bestFit="1" customWidth="1"/>
    <col min="4869" max="4869" width="18.88671875" customWidth="1"/>
    <col min="4870" max="4870" width="11.109375" bestFit="1" customWidth="1"/>
    <col min="4871" max="4871" width="26.88671875" customWidth="1"/>
    <col min="5120" max="5120" width="68.5546875" bestFit="1" customWidth="1"/>
    <col min="5121" max="5121" width="12.5546875" bestFit="1" customWidth="1"/>
    <col min="5122" max="5122" width="8.88671875" bestFit="1" customWidth="1"/>
    <col min="5123" max="5123" width="19.44140625" bestFit="1" customWidth="1"/>
    <col min="5124" max="5124" width="10.5546875" bestFit="1" customWidth="1"/>
    <col min="5125" max="5125" width="18.88671875" customWidth="1"/>
    <col min="5126" max="5126" width="11.109375" bestFit="1" customWidth="1"/>
    <col min="5127" max="5127" width="26.88671875" customWidth="1"/>
    <col min="5376" max="5376" width="68.5546875" bestFit="1" customWidth="1"/>
    <col min="5377" max="5377" width="12.5546875" bestFit="1" customWidth="1"/>
    <col min="5378" max="5378" width="8.88671875" bestFit="1" customWidth="1"/>
    <col min="5379" max="5379" width="19.44140625" bestFit="1" customWidth="1"/>
    <col min="5380" max="5380" width="10.5546875" bestFit="1" customWidth="1"/>
    <col min="5381" max="5381" width="18.88671875" customWidth="1"/>
    <col min="5382" max="5382" width="11.109375" bestFit="1" customWidth="1"/>
    <col min="5383" max="5383" width="26.88671875" customWidth="1"/>
    <col min="5632" max="5632" width="68.5546875" bestFit="1" customWidth="1"/>
    <col min="5633" max="5633" width="12.5546875" bestFit="1" customWidth="1"/>
    <col min="5634" max="5634" width="8.88671875" bestFit="1" customWidth="1"/>
    <col min="5635" max="5635" width="19.44140625" bestFit="1" customWidth="1"/>
    <col min="5636" max="5636" width="10.5546875" bestFit="1" customWidth="1"/>
    <col min="5637" max="5637" width="18.88671875" customWidth="1"/>
    <col min="5638" max="5638" width="11.109375" bestFit="1" customWidth="1"/>
    <col min="5639" max="5639" width="26.88671875" customWidth="1"/>
    <col min="5888" max="5888" width="68.5546875" bestFit="1" customWidth="1"/>
    <col min="5889" max="5889" width="12.5546875" bestFit="1" customWidth="1"/>
    <col min="5890" max="5890" width="8.88671875" bestFit="1" customWidth="1"/>
    <col min="5891" max="5891" width="19.44140625" bestFit="1" customWidth="1"/>
    <col min="5892" max="5892" width="10.5546875" bestFit="1" customWidth="1"/>
    <col min="5893" max="5893" width="18.88671875" customWidth="1"/>
    <col min="5894" max="5894" width="11.109375" bestFit="1" customWidth="1"/>
    <col min="5895" max="5895" width="26.88671875" customWidth="1"/>
    <col min="6144" max="6144" width="68.5546875" bestFit="1" customWidth="1"/>
    <col min="6145" max="6145" width="12.5546875" bestFit="1" customWidth="1"/>
    <col min="6146" max="6146" width="8.88671875" bestFit="1" customWidth="1"/>
    <col min="6147" max="6147" width="19.44140625" bestFit="1" customWidth="1"/>
    <col min="6148" max="6148" width="10.5546875" bestFit="1" customWidth="1"/>
    <col min="6149" max="6149" width="18.88671875" customWidth="1"/>
    <col min="6150" max="6150" width="11.109375" bestFit="1" customWidth="1"/>
    <col min="6151" max="6151" width="26.88671875" customWidth="1"/>
    <col min="6400" max="6400" width="68.5546875" bestFit="1" customWidth="1"/>
    <col min="6401" max="6401" width="12.5546875" bestFit="1" customWidth="1"/>
    <col min="6402" max="6402" width="8.88671875" bestFit="1" customWidth="1"/>
    <col min="6403" max="6403" width="19.44140625" bestFit="1" customWidth="1"/>
    <col min="6404" max="6404" width="10.5546875" bestFit="1" customWidth="1"/>
    <col min="6405" max="6405" width="18.88671875" customWidth="1"/>
    <col min="6406" max="6406" width="11.109375" bestFit="1" customWidth="1"/>
    <col min="6407" max="6407" width="26.88671875" customWidth="1"/>
    <col min="6656" max="6656" width="68.5546875" bestFit="1" customWidth="1"/>
    <col min="6657" max="6657" width="12.5546875" bestFit="1" customWidth="1"/>
    <col min="6658" max="6658" width="8.88671875" bestFit="1" customWidth="1"/>
    <col min="6659" max="6659" width="19.44140625" bestFit="1" customWidth="1"/>
    <col min="6660" max="6660" width="10.5546875" bestFit="1" customWidth="1"/>
    <col min="6661" max="6661" width="18.88671875" customWidth="1"/>
    <col min="6662" max="6662" width="11.109375" bestFit="1" customWidth="1"/>
    <col min="6663" max="6663" width="26.88671875" customWidth="1"/>
    <col min="6912" max="6912" width="68.5546875" bestFit="1" customWidth="1"/>
    <col min="6913" max="6913" width="12.5546875" bestFit="1" customWidth="1"/>
    <col min="6914" max="6914" width="8.88671875" bestFit="1" customWidth="1"/>
    <col min="6915" max="6915" width="19.44140625" bestFit="1" customWidth="1"/>
    <col min="6916" max="6916" width="10.5546875" bestFit="1" customWidth="1"/>
    <col min="6917" max="6917" width="18.88671875" customWidth="1"/>
    <col min="6918" max="6918" width="11.109375" bestFit="1" customWidth="1"/>
    <col min="6919" max="6919" width="26.88671875" customWidth="1"/>
    <col min="7168" max="7168" width="68.5546875" bestFit="1" customWidth="1"/>
    <col min="7169" max="7169" width="12.5546875" bestFit="1" customWidth="1"/>
    <col min="7170" max="7170" width="8.88671875" bestFit="1" customWidth="1"/>
    <col min="7171" max="7171" width="19.44140625" bestFit="1" customWidth="1"/>
    <col min="7172" max="7172" width="10.5546875" bestFit="1" customWidth="1"/>
    <col min="7173" max="7173" width="18.88671875" customWidth="1"/>
    <col min="7174" max="7174" width="11.109375" bestFit="1" customWidth="1"/>
    <col min="7175" max="7175" width="26.88671875" customWidth="1"/>
    <col min="7424" max="7424" width="68.5546875" bestFit="1" customWidth="1"/>
    <col min="7425" max="7425" width="12.5546875" bestFit="1" customWidth="1"/>
    <col min="7426" max="7426" width="8.88671875" bestFit="1" customWidth="1"/>
    <col min="7427" max="7427" width="19.44140625" bestFit="1" customWidth="1"/>
    <col min="7428" max="7428" width="10.5546875" bestFit="1" customWidth="1"/>
    <col min="7429" max="7429" width="18.88671875" customWidth="1"/>
    <col min="7430" max="7430" width="11.109375" bestFit="1" customWidth="1"/>
    <col min="7431" max="7431" width="26.88671875" customWidth="1"/>
    <col min="7680" max="7680" width="68.5546875" bestFit="1" customWidth="1"/>
    <col min="7681" max="7681" width="12.5546875" bestFit="1" customWidth="1"/>
    <col min="7682" max="7682" width="8.88671875" bestFit="1" customWidth="1"/>
    <col min="7683" max="7683" width="19.44140625" bestFit="1" customWidth="1"/>
    <col min="7684" max="7684" width="10.5546875" bestFit="1" customWidth="1"/>
    <col min="7685" max="7685" width="18.88671875" customWidth="1"/>
    <col min="7686" max="7686" width="11.109375" bestFit="1" customWidth="1"/>
    <col min="7687" max="7687" width="26.88671875" customWidth="1"/>
    <col min="7936" max="7936" width="68.5546875" bestFit="1" customWidth="1"/>
    <col min="7937" max="7937" width="12.5546875" bestFit="1" customWidth="1"/>
    <col min="7938" max="7938" width="8.88671875" bestFit="1" customWidth="1"/>
    <col min="7939" max="7939" width="19.44140625" bestFit="1" customWidth="1"/>
    <col min="7940" max="7940" width="10.5546875" bestFit="1" customWidth="1"/>
    <col min="7941" max="7941" width="18.88671875" customWidth="1"/>
    <col min="7942" max="7942" width="11.109375" bestFit="1" customWidth="1"/>
    <col min="7943" max="7943" width="26.88671875" customWidth="1"/>
    <col min="8192" max="8192" width="68.5546875" bestFit="1" customWidth="1"/>
    <col min="8193" max="8193" width="12.5546875" bestFit="1" customWidth="1"/>
    <col min="8194" max="8194" width="8.88671875" bestFit="1" customWidth="1"/>
    <col min="8195" max="8195" width="19.44140625" bestFit="1" customWidth="1"/>
    <col min="8196" max="8196" width="10.5546875" bestFit="1" customWidth="1"/>
    <col min="8197" max="8197" width="18.88671875" customWidth="1"/>
    <col min="8198" max="8198" width="11.109375" bestFit="1" customWidth="1"/>
    <col min="8199" max="8199" width="26.88671875" customWidth="1"/>
    <col min="8448" max="8448" width="68.5546875" bestFit="1" customWidth="1"/>
    <col min="8449" max="8449" width="12.5546875" bestFit="1" customWidth="1"/>
    <col min="8450" max="8450" width="8.88671875" bestFit="1" customWidth="1"/>
    <col min="8451" max="8451" width="19.44140625" bestFit="1" customWidth="1"/>
    <col min="8452" max="8452" width="10.5546875" bestFit="1" customWidth="1"/>
    <col min="8453" max="8453" width="18.88671875" customWidth="1"/>
    <col min="8454" max="8454" width="11.109375" bestFit="1" customWidth="1"/>
    <col min="8455" max="8455" width="26.88671875" customWidth="1"/>
    <col min="8704" max="8704" width="68.5546875" bestFit="1" customWidth="1"/>
    <col min="8705" max="8705" width="12.5546875" bestFit="1" customWidth="1"/>
    <col min="8706" max="8706" width="8.88671875" bestFit="1" customWidth="1"/>
    <col min="8707" max="8707" width="19.44140625" bestFit="1" customWidth="1"/>
    <col min="8708" max="8708" width="10.5546875" bestFit="1" customWidth="1"/>
    <col min="8709" max="8709" width="18.88671875" customWidth="1"/>
    <col min="8710" max="8710" width="11.109375" bestFit="1" customWidth="1"/>
    <col min="8711" max="8711" width="26.88671875" customWidth="1"/>
    <col min="8960" max="8960" width="68.5546875" bestFit="1" customWidth="1"/>
    <col min="8961" max="8961" width="12.5546875" bestFit="1" customWidth="1"/>
    <col min="8962" max="8962" width="8.88671875" bestFit="1" customWidth="1"/>
    <col min="8963" max="8963" width="19.44140625" bestFit="1" customWidth="1"/>
    <col min="8964" max="8964" width="10.5546875" bestFit="1" customWidth="1"/>
    <col min="8965" max="8965" width="18.88671875" customWidth="1"/>
    <col min="8966" max="8966" width="11.109375" bestFit="1" customWidth="1"/>
    <col min="8967" max="8967" width="26.88671875" customWidth="1"/>
    <col min="9216" max="9216" width="68.5546875" bestFit="1" customWidth="1"/>
    <col min="9217" max="9217" width="12.5546875" bestFit="1" customWidth="1"/>
    <col min="9218" max="9218" width="8.88671875" bestFit="1" customWidth="1"/>
    <col min="9219" max="9219" width="19.44140625" bestFit="1" customWidth="1"/>
    <col min="9220" max="9220" width="10.5546875" bestFit="1" customWidth="1"/>
    <col min="9221" max="9221" width="18.88671875" customWidth="1"/>
    <col min="9222" max="9222" width="11.109375" bestFit="1" customWidth="1"/>
    <col min="9223" max="9223" width="26.88671875" customWidth="1"/>
    <col min="9472" max="9472" width="68.5546875" bestFit="1" customWidth="1"/>
    <col min="9473" max="9473" width="12.5546875" bestFit="1" customWidth="1"/>
    <col min="9474" max="9474" width="8.88671875" bestFit="1" customWidth="1"/>
    <col min="9475" max="9475" width="19.44140625" bestFit="1" customWidth="1"/>
    <col min="9476" max="9476" width="10.5546875" bestFit="1" customWidth="1"/>
    <col min="9477" max="9477" width="18.88671875" customWidth="1"/>
    <col min="9478" max="9478" width="11.109375" bestFit="1" customWidth="1"/>
    <col min="9479" max="9479" width="26.88671875" customWidth="1"/>
    <col min="9728" max="9728" width="68.5546875" bestFit="1" customWidth="1"/>
    <col min="9729" max="9729" width="12.5546875" bestFit="1" customWidth="1"/>
    <col min="9730" max="9730" width="8.88671875" bestFit="1" customWidth="1"/>
    <col min="9731" max="9731" width="19.44140625" bestFit="1" customWidth="1"/>
    <col min="9732" max="9732" width="10.5546875" bestFit="1" customWidth="1"/>
    <col min="9733" max="9733" width="18.88671875" customWidth="1"/>
    <col min="9734" max="9734" width="11.109375" bestFit="1" customWidth="1"/>
    <col min="9735" max="9735" width="26.88671875" customWidth="1"/>
    <col min="9984" max="9984" width="68.5546875" bestFit="1" customWidth="1"/>
    <col min="9985" max="9985" width="12.5546875" bestFit="1" customWidth="1"/>
    <col min="9986" max="9986" width="8.88671875" bestFit="1" customWidth="1"/>
    <col min="9987" max="9987" width="19.44140625" bestFit="1" customWidth="1"/>
    <col min="9988" max="9988" width="10.5546875" bestFit="1" customWidth="1"/>
    <col min="9989" max="9989" width="18.88671875" customWidth="1"/>
    <col min="9990" max="9990" width="11.109375" bestFit="1" customWidth="1"/>
    <col min="9991" max="9991" width="26.88671875" customWidth="1"/>
    <col min="10240" max="10240" width="68.5546875" bestFit="1" customWidth="1"/>
    <col min="10241" max="10241" width="12.5546875" bestFit="1" customWidth="1"/>
    <col min="10242" max="10242" width="8.88671875" bestFit="1" customWidth="1"/>
    <col min="10243" max="10243" width="19.44140625" bestFit="1" customWidth="1"/>
    <col min="10244" max="10244" width="10.5546875" bestFit="1" customWidth="1"/>
    <col min="10245" max="10245" width="18.88671875" customWidth="1"/>
    <col min="10246" max="10246" width="11.109375" bestFit="1" customWidth="1"/>
    <col min="10247" max="10247" width="26.88671875" customWidth="1"/>
    <col min="10496" max="10496" width="68.5546875" bestFit="1" customWidth="1"/>
    <col min="10497" max="10497" width="12.5546875" bestFit="1" customWidth="1"/>
    <col min="10498" max="10498" width="8.88671875" bestFit="1" customWidth="1"/>
    <col min="10499" max="10499" width="19.44140625" bestFit="1" customWidth="1"/>
    <col min="10500" max="10500" width="10.5546875" bestFit="1" customWidth="1"/>
    <col min="10501" max="10501" width="18.88671875" customWidth="1"/>
    <col min="10502" max="10502" width="11.109375" bestFit="1" customWidth="1"/>
    <col min="10503" max="10503" width="26.88671875" customWidth="1"/>
    <col min="10752" max="10752" width="68.5546875" bestFit="1" customWidth="1"/>
    <col min="10753" max="10753" width="12.5546875" bestFit="1" customWidth="1"/>
    <col min="10754" max="10754" width="8.88671875" bestFit="1" customWidth="1"/>
    <col min="10755" max="10755" width="19.44140625" bestFit="1" customWidth="1"/>
    <col min="10756" max="10756" width="10.5546875" bestFit="1" customWidth="1"/>
    <col min="10757" max="10757" width="18.88671875" customWidth="1"/>
    <col min="10758" max="10758" width="11.109375" bestFit="1" customWidth="1"/>
    <col min="10759" max="10759" width="26.88671875" customWidth="1"/>
    <col min="11008" max="11008" width="68.5546875" bestFit="1" customWidth="1"/>
    <col min="11009" max="11009" width="12.5546875" bestFit="1" customWidth="1"/>
    <col min="11010" max="11010" width="8.88671875" bestFit="1" customWidth="1"/>
    <col min="11011" max="11011" width="19.44140625" bestFit="1" customWidth="1"/>
    <col min="11012" max="11012" width="10.5546875" bestFit="1" customWidth="1"/>
    <col min="11013" max="11013" width="18.88671875" customWidth="1"/>
    <col min="11014" max="11014" width="11.109375" bestFit="1" customWidth="1"/>
    <col min="11015" max="11015" width="26.88671875" customWidth="1"/>
    <col min="11264" max="11264" width="68.5546875" bestFit="1" customWidth="1"/>
    <col min="11265" max="11265" width="12.5546875" bestFit="1" customWidth="1"/>
    <col min="11266" max="11266" width="8.88671875" bestFit="1" customWidth="1"/>
    <col min="11267" max="11267" width="19.44140625" bestFit="1" customWidth="1"/>
    <col min="11268" max="11268" width="10.5546875" bestFit="1" customWidth="1"/>
    <col min="11269" max="11269" width="18.88671875" customWidth="1"/>
    <col min="11270" max="11270" width="11.109375" bestFit="1" customWidth="1"/>
    <col min="11271" max="11271" width="26.88671875" customWidth="1"/>
    <col min="11520" max="11520" width="68.5546875" bestFit="1" customWidth="1"/>
    <col min="11521" max="11521" width="12.5546875" bestFit="1" customWidth="1"/>
    <col min="11522" max="11522" width="8.88671875" bestFit="1" customWidth="1"/>
    <col min="11523" max="11523" width="19.44140625" bestFit="1" customWidth="1"/>
    <col min="11524" max="11524" width="10.5546875" bestFit="1" customWidth="1"/>
    <col min="11525" max="11525" width="18.88671875" customWidth="1"/>
    <col min="11526" max="11526" width="11.109375" bestFit="1" customWidth="1"/>
    <col min="11527" max="11527" width="26.88671875" customWidth="1"/>
    <col min="11776" max="11776" width="68.5546875" bestFit="1" customWidth="1"/>
    <col min="11777" max="11777" width="12.5546875" bestFit="1" customWidth="1"/>
    <col min="11778" max="11778" width="8.88671875" bestFit="1" customWidth="1"/>
    <col min="11779" max="11779" width="19.44140625" bestFit="1" customWidth="1"/>
    <col min="11780" max="11780" width="10.5546875" bestFit="1" customWidth="1"/>
    <col min="11781" max="11781" width="18.88671875" customWidth="1"/>
    <col min="11782" max="11782" width="11.109375" bestFit="1" customWidth="1"/>
    <col min="11783" max="11783" width="26.88671875" customWidth="1"/>
    <col min="12032" max="12032" width="68.5546875" bestFit="1" customWidth="1"/>
    <col min="12033" max="12033" width="12.5546875" bestFit="1" customWidth="1"/>
    <col min="12034" max="12034" width="8.88671875" bestFit="1" customWidth="1"/>
    <col min="12035" max="12035" width="19.44140625" bestFit="1" customWidth="1"/>
    <col min="12036" max="12036" width="10.5546875" bestFit="1" customWidth="1"/>
    <col min="12037" max="12037" width="18.88671875" customWidth="1"/>
    <col min="12038" max="12038" width="11.109375" bestFit="1" customWidth="1"/>
    <col min="12039" max="12039" width="26.88671875" customWidth="1"/>
    <col min="12288" max="12288" width="68.5546875" bestFit="1" customWidth="1"/>
    <col min="12289" max="12289" width="12.5546875" bestFit="1" customWidth="1"/>
    <col min="12290" max="12290" width="8.88671875" bestFit="1" customWidth="1"/>
    <col min="12291" max="12291" width="19.44140625" bestFit="1" customWidth="1"/>
    <col min="12292" max="12292" width="10.5546875" bestFit="1" customWidth="1"/>
    <col min="12293" max="12293" width="18.88671875" customWidth="1"/>
    <col min="12294" max="12294" width="11.109375" bestFit="1" customWidth="1"/>
    <col min="12295" max="12295" width="26.88671875" customWidth="1"/>
    <col min="12544" max="12544" width="68.5546875" bestFit="1" customWidth="1"/>
    <col min="12545" max="12545" width="12.5546875" bestFit="1" customWidth="1"/>
    <col min="12546" max="12546" width="8.88671875" bestFit="1" customWidth="1"/>
    <col min="12547" max="12547" width="19.44140625" bestFit="1" customWidth="1"/>
    <col min="12548" max="12548" width="10.5546875" bestFit="1" customWidth="1"/>
    <col min="12549" max="12549" width="18.88671875" customWidth="1"/>
    <col min="12550" max="12550" width="11.109375" bestFit="1" customWidth="1"/>
    <col min="12551" max="12551" width="26.88671875" customWidth="1"/>
    <col min="12800" max="12800" width="68.5546875" bestFit="1" customWidth="1"/>
    <col min="12801" max="12801" width="12.5546875" bestFit="1" customWidth="1"/>
    <col min="12802" max="12802" width="8.88671875" bestFit="1" customWidth="1"/>
    <col min="12803" max="12803" width="19.44140625" bestFit="1" customWidth="1"/>
    <col min="12804" max="12804" width="10.5546875" bestFit="1" customWidth="1"/>
    <col min="12805" max="12805" width="18.88671875" customWidth="1"/>
    <col min="12806" max="12806" width="11.109375" bestFit="1" customWidth="1"/>
    <col min="12807" max="12807" width="26.88671875" customWidth="1"/>
    <col min="13056" max="13056" width="68.5546875" bestFit="1" customWidth="1"/>
    <col min="13057" max="13057" width="12.5546875" bestFit="1" customWidth="1"/>
    <col min="13058" max="13058" width="8.88671875" bestFit="1" customWidth="1"/>
    <col min="13059" max="13059" width="19.44140625" bestFit="1" customWidth="1"/>
    <col min="13060" max="13060" width="10.5546875" bestFit="1" customWidth="1"/>
    <col min="13061" max="13061" width="18.88671875" customWidth="1"/>
    <col min="13062" max="13062" width="11.109375" bestFit="1" customWidth="1"/>
    <col min="13063" max="13063" width="26.88671875" customWidth="1"/>
    <col min="13312" max="13312" width="68.5546875" bestFit="1" customWidth="1"/>
    <col min="13313" max="13313" width="12.5546875" bestFit="1" customWidth="1"/>
    <col min="13314" max="13314" width="8.88671875" bestFit="1" customWidth="1"/>
    <col min="13315" max="13315" width="19.44140625" bestFit="1" customWidth="1"/>
    <col min="13316" max="13316" width="10.5546875" bestFit="1" customWidth="1"/>
    <col min="13317" max="13317" width="18.88671875" customWidth="1"/>
    <col min="13318" max="13318" width="11.109375" bestFit="1" customWidth="1"/>
    <col min="13319" max="13319" width="26.88671875" customWidth="1"/>
    <col min="13568" max="13568" width="68.5546875" bestFit="1" customWidth="1"/>
    <col min="13569" max="13569" width="12.5546875" bestFit="1" customWidth="1"/>
    <col min="13570" max="13570" width="8.88671875" bestFit="1" customWidth="1"/>
    <col min="13571" max="13571" width="19.44140625" bestFit="1" customWidth="1"/>
    <col min="13572" max="13572" width="10.5546875" bestFit="1" customWidth="1"/>
    <col min="13573" max="13573" width="18.88671875" customWidth="1"/>
    <col min="13574" max="13574" width="11.109375" bestFit="1" customWidth="1"/>
    <col min="13575" max="13575" width="26.88671875" customWidth="1"/>
    <col min="13824" max="13824" width="68.5546875" bestFit="1" customWidth="1"/>
    <col min="13825" max="13825" width="12.5546875" bestFit="1" customWidth="1"/>
    <col min="13826" max="13826" width="8.88671875" bestFit="1" customWidth="1"/>
    <col min="13827" max="13827" width="19.44140625" bestFit="1" customWidth="1"/>
    <col min="13828" max="13828" width="10.5546875" bestFit="1" customWidth="1"/>
    <col min="13829" max="13829" width="18.88671875" customWidth="1"/>
    <col min="13830" max="13830" width="11.109375" bestFit="1" customWidth="1"/>
    <col min="13831" max="13831" width="26.88671875" customWidth="1"/>
    <col min="14080" max="14080" width="68.5546875" bestFit="1" customWidth="1"/>
    <col min="14081" max="14081" width="12.5546875" bestFit="1" customWidth="1"/>
    <col min="14082" max="14082" width="8.88671875" bestFit="1" customWidth="1"/>
    <col min="14083" max="14083" width="19.44140625" bestFit="1" customWidth="1"/>
    <col min="14084" max="14084" width="10.5546875" bestFit="1" customWidth="1"/>
    <col min="14085" max="14085" width="18.88671875" customWidth="1"/>
    <col min="14086" max="14086" width="11.109375" bestFit="1" customWidth="1"/>
    <col min="14087" max="14087" width="26.88671875" customWidth="1"/>
    <col min="14336" max="14336" width="68.5546875" bestFit="1" customWidth="1"/>
    <col min="14337" max="14337" width="12.5546875" bestFit="1" customWidth="1"/>
    <col min="14338" max="14338" width="8.88671875" bestFit="1" customWidth="1"/>
    <col min="14339" max="14339" width="19.44140625" bestFit="1" customWidth="1"/>
    <col min="14340" max="14340" width="10.5546875" bestFit="1" customWidth="1"/>
    <col min="14341" max="14341" width="18.88671875" customWidth="1"/>
    <col min="14342" max="14342" width="11.109375" bestFit="1" customWidth="1"/>
    <col min="14343" max="14343" width="26.88671875" customWidth="1"/>
    <col min="14592" max="14592" width="68.5546875" bestFit="1" customWidth="1"/>
    <col min="14593" max="14593" width="12.5546875" bestFit="1" customWidth="1"/>
    <col min="14594" max="14594" width="8.88671875" bestFit="1" customWidth="1"/>
    <col min="14595" max="14595" width="19.44140625" bestFit="1" customWidth="1"/>
    <col min="14596" max="14596" width="10.5546875" bestFit="1" customWidth="1"/>
    <col min="14597" max="14597" width="18.88671875" customWidth="1"/>
    <col min="14598" max="14598" width="11.109375" bestFit="1" customWidth="1"/>
    <col min="14599" max="14599" width="26.88671875" customWidth="1"/>
    <col min="14848" max="14848" width="68.5546875" bestFit="1" customWidth="1"/>
    <col min="14849" max="14849" width="12.5546875" bestFit="1" customWidth="1"/>
    <col min="14850" max="14850" width="8.88671875" bestFit="1" customWidth="1"/>
    <col min="14851" max="14851" width="19.44140625" bestFit="1" customWidth="1"/>
    <col min="14852" max="14852" width="10.5546875" bestFit="1" customWidth="1"/>
    <col min="14853" max="14853" width="18.88671875" customWidth="1"/>
    <col min="14854" max="14854" width="11.109375" bestFit="1" customWidth="1"/>
    <col min="14855" max="14855" width="26.88671875" customWidth="1"/>
    <col min="15104" max="15104" width="68.5546875" bestFit="1" customWidth="1"/>
    <col min="15105" max="15105" width="12.5546875" bestFit="1" customWidth="1"/>
    <col min="15106" max="15106" width="8.88671875" bestFit="1" customWidth="1"/>
    <col min="15107" max="15107" width="19.44140625" bestFit="1" customWidth="1"/>
    <col min="15108" max="15108" width="10.5546875" bestFit="1" customWidth="1"/>
    <col min="15109" max="15109" width="18.88671875" customWidth="1"/>
    <col min="15110" max="15110" width="11.109375" bestFit="1" customWidth="1"/>
    <col min="15111" max="15111" width="26.88671875" customWidth="1"/>
    <col min="15360" max="15360" width="68.5546875" bestFit="1" customWidth="1"/>
    <col min="15361" max="15361" width="12.5546875" bestFit="1" customWidth="1"/>
    <col min="15362" max="15362" width="8.88671875" bestFit="1" customWidth="1"/>
    <col min="15363" max="15363" width="19.44140625" bestFit="1" customWidth="1"/>
    <col min="15364" max="15364" width="10.5546875" bestFit="1" customWidth="1"/>
    <col min="15365" max="15365" width="18.88671875" customWidth="1"/>
    <col min="15366" max="15366" width="11.109375" bestFit="1" customWidth="1"/>
    <col min="15367" max="15367" width="26.88671875" customWidth="1"/>
    <col min="15616" max="15616" width="68.5546875" bestFit="1" customWidth="1"/>
    <col min="15617" max="15617" width="12.5546875" bestFit="1" customWidth="1"/>
    <col min="15618" max="15618" width="8.88671875" bestFit="1" customWidth="1"/>
    <col min="15619" max="15619" width="19.44140625" bestFit="1" customWidth="1"/>
    <col min="15620" max="15620" width="10.5546875" bestFit="1" customWidth="1"/>
    <col min="15621" max="15621" width="18.88671875" customWidth="1"/>
    <col min="15622" max="15622" width="11.109375" bestFit="1" customWidth="1"/>
    <col min="15623" max="15623" width="26.88671875" customWidth="1"/>
    <col min="15872" max="15872" width="68.5546875" bestFit="1" customWidth="1"/>
    <col min="15873" max="15873" width="12.5546875" bestFit="1" customWidth="1"/>
    <col min="15874" max="15874" width="8.88671875" bestFit="1" customWidth="1"/>
    <col min="15875" max="15875" width="19.44140625" bestFit="1" customWidth="1"/>
    <col min="15876" max="15876" width="10.5546875" bestFit="1" customWidth="1"/>
    <col min="15877" max="15877" width="18.88671875" customWidth="1"/>
    <col min="15878" max="15878" width="11.109375" bestFit="1" customWidth="1"/>
    <col min="15879" max="15879" width="26.88671875" customWidth="1"/>
    <col min="16128" max="16128" width="68.5546875" bestFit="1" customWidth="1"/>
    <col min="16129" max="16129" width="12.5546875" bestFit="1" customWidth="1"/>
    <col min="16130" max="16130" width="8.88671875" bestFit="1" customWidth="1"/>
    <col min="16131" max="16131" width="19.44140625" bestFit="1" customWidth="1"/>
    <col min="16132" max="16132" width="10.5546875" bestFit="1" customWidth="1"/>
    <col min="16133" max="16133" width="18.88671875" customWidth="1"/>
    <col min="16134" max="16134" width="11.109375" bestFit="1" customWidth="1"/>
    <col min="16135" max="16135" width="26.88671875" customWidth="1"/>
  </cols>
  <sheetData>
    <row r="1" spans="1:15">
      <c r="A1" s="194" t="s">
        <v>265</v>
      </c>
    </row>
    <row r="2" spans="1:15">
      <c r="A2" s="197" t="s">
        <v>273</v>
      </c>
      <c r="B2" s="198"/>
      <c r="C2" s="199"/>
      <c r="D2" s="200"/>
      <c r="E2" s="200"/>
      <c r="F2" s="200"/>
      <c r="G2" s="201"/>
      <c r="H2" s="201"/>
      <c r="I2" s="201"/>
      <c r="J2" s="201"/>
      <c r="K2" s="201"/>
    </row>
    <row r="3" spans="1:15">
      <c r="A3" s="202" t="s">
        <v>224</v>
      </c>
      <c r="B3" s="201"/>
      <c r="C3" s="203"/>
      <c r="D3" s="204"/>
      <c r="E3" s="204" t="s">
        <v>225</v>
      </c>
      <c r="F3" s="200"/>
      <c r="G3" s="201"/>
      <c r="H3" s="201"/>
      <c r="I3" s="205"/>
      <c r="J3" s="201"/>
      <c r="K3" s="201"/>
    </row>
    <row r="4" spans="1:15">
      <c r="A4" s="201"/>
      <c r="B4" s="201"/>
      <c r="C4" s="203" t="s">
        <v>226</v>
      </c>
      <c r="D4" s="204" t="s">
        <v>227</v>
      </c>
      <c r="E4" s="204" t="s">
        <v>228</v>
      </c>
      <c r="F4" s="203"/>
      <c r="G4" s="203"/>
      <c r="H4" s="203"/>
      <c r="I4" s="203"/>
      <c r="J4" s="203"/>
      <c r="K4" s="203"/>
      <c r="L4" s="203"/>
      <c r="M4" s="203"/>
      <c r="N4" s="203"/>
      <c r="O4" s="203"/>
    </row>
    <row r="5" spans="1:15">
      <c r="A5" s="201"/>
      <c r="B5" s="201"/>
      <c r="C5" s="203" t="s">
        <v>229</v>
      </c>
      <c r="D5" s="204" t="s">
        <v>10</v>
      </c>
      <c r="E5" s="206">
        <v>45292</v>
      </c>
      <c r="F5" s="203"/>
      <c r="G5" s="203"/>
      <c r="H5" s="203"/>
      <c r="I5" s="203"/>
      <c r="J5" s="203"/>
      <c r="K5" s="203"/>
      <c r="L5" s="203"/>
      <c r="M5" s="203"/>
      <c r="N5" s="203"/>
      <c r="O5" s="203"/>
    </row>
    <row r="6" spans="1:15">
      <c r="A6" s="197"/>
      <c r="B6" s="197"/>
      <c r="C6" s="207"/>
      <c r="D6" s="200"/>
      <c r="E6" s="200"/>
      <c r="F6" s="207"/>
      <c r="G6" s="207"/>
      <c r="H6" s="207"/>
      <c r="I6" s="207"/>
      <c r="J6" s="207"/>
      <c r="K6" s="207"/>
      <c r="L6" s="207"/>
      <c r="M6" s="207"/>
      <c r="N6" s="207"/>
      <c r="O6" s="207"/>
    </row>
    <row r="7" spans="1:15">
      <c r="A7" s="197" t="s">
        <v>289</v>
      </c>
      <c r="B7" s="197"/>
      <c r="C7" s="207"/>
      <c r="D7" s="200"/>
      <c r="E7" s="200"/>
      <c r="F7" s="207"/>
      <c r="G7" s="207"/>
      <c r="H7" s="207"/>
      <c r="I7" s="207"/>
      <c r="J7" s="207"/>
      <c r="K7" s="207"/>
      <c r="L7" s="207"/>
      <c r="M7" s="207"/>
      <c r="N7" s="207"/>
      <c r="O7" s="207"/>
    </row>
    <row r="8" spans="1:15">
      <c r="A8" s="208" t="s">
        <v>230</v>
      </c>
      <c r="B8" s="201"/>
      <c r="C8" s="200">
        <f>'Calcs '!M2</f>
        <v>16.41</v>
      </c>
      <c r="D8" s="200">
        <f>'Calcs '!L2</f>
        <v>0.50250902553279853</v>
      </c>
      <c r="E8" s="207">
        <f>C8+D8</f>
        <v>16.912509025532799</v>
      </c>
      <c r="F8" s="207"/>
      <c r="G8" s="207"/>
      <c r="H8" s="207"/>
      <c r="I8" s="207"/>
      <c r="J8" s="207"/>
      <c r="K8" s="207"/>
      <c r="L8" s="207"/>
      <c r="M8" s="207"/>
      <c r="N8" s="207"/>
      <c r="O8" s="207"/>
    </row>
    <row r="9" spans="1:15">
      <c r="A9" s="208" t="s">
        <v>231</v>
      </c>
      <c r="B9" s="201"/>
      <c r="C9" s="200">
        <f>'Calcs '!M3</f>
        <v>23.89</v>
      </c>
      <c r="D9" s="200">
        <f>'Calcs '!L3</f>
        <v>0.85426534340575733</v>
      </c>
      <c r="E9" s="207">
        <f t="shared" ref="E9:E92" si="0">C9+D9</f>
        <v>24.744265343405758</v>
      </c>
      <c r="F9" s="207"/>
      <c r="G9" s="207"/>
      <c r="H9" s="207"/>
      <c r="I9" s="207"/>
      <c r="J9" s="207"/>
      <c r="K9" s="207"/>
      <c r="L9" s="207"/>
      <c r="M9" s="207"/>
      <c r="N9" s="207"/>
      <c r="O9" s="207"/>
    </row>
    <row r="10" spans="1:15">
      <c r="A10" s="208" t="s">
        <v>232</v>
      </c>
      <c r="B10" s="201"/>
      <c r="C10" s="200">
        <f>'Calcs '!M4</f>
        <v>40.06</v>
      </c>
      <c r="D10" s="200">
        <f>'Calcs '!L4</f>
        <v>1.2813980151086364</v>
      </c>
      <c r="E10" s="207">
        <f t="shared" si="0"/>
        <v>41.341398015108638</v>
      </c>
      <c r="F10" s="207"/>
      <c r="G10" s="207"/>
      <c r="H10" s="207"/>
      <c r="I10" s="207"/>
      <c r="J10" s="207"/>
      <c r="K10" s="207"/>
      <c r="L10" s="207"/>
      <c r="M10" s="207"/>
      <c r="N10" s="207"/>
      <c r="O10" s="207"/>
    </row>
    <row r="11" spans="1:15">
      <c r="A11" s="209" t="s">
        <v>233</v>
      </c>
      <c r="B11" s="210"/>
      <c r="C11" s="211">
        <f>'Calcs '!M47</f>
        <v>58.11</v>
      </c>
      <c r="D11" s="211">
        <f>'Calcs '!L47</f>
        <v>1.9331715484948888</v>
      </c>
      <c r="E11" s="211">
        <f t="shared" ref="E11" si="1">C11+D11</f>
        <v>60.04317154849489</v>
      </c>
      <c r="F11" s="207"/>
      <c r="G11" s="207"/>
      <c r="H11" s="207"/>
      <c r="I11" s="207"/>
      <c r="J11" s="207"/>
      <c r="K11" s="207"/>
      <c r="L11" s="207"/>
      <c r="M11" s="207"/>
      <c r="N11" s="207"/>
      <c r="O11" s="207"/>
    </row>
    <row r="12" spans="1:15">
      <c r="A12" s="209" t="s">
        <v>234</v>
      </c>
      <c r="B12" s="210"/>
      <c r="C12" s="211">
        <f>'Calcs '!M48</f>
        <v>75.19</v>
      </c>
      <c r="D12" s="211">
        <f>'Calcs '!L48</f>
        <v>2.435294028623431</v>
      </c>
      <c r="E12" s="211">
        <f t="shared" si="0"/>
        <v>77.625294028623429</v>
      </c>
      <c r="F12" s="207"/>
      <c r="G12" s="207"/>
      <c r="H12" s="207"/>
      <c r="I12" s="207"/>
      <c r="J12" s="207"/>
      <c r="K12" s="207"/>
      <c r="L12" s="207"/>
      <c r="M12" s="207"/>
      <c r="N12" s="207"/>
      <c r="O12" s="207"/>
    </row>
    <row r="13" spans="1:15">
      <c r="A13" s="209" t="s">
        <v>235</v>
      </c>
      <c r="B13" s="210"/>
      <c r="C13" s="211">
        <f>'Calcs '!M49</f>
        <v>91.64</v>
      </c>
      <c r="D13" s="211">
        <f>'Calcs '!L49</f>
        <v>2.9374165087519737</v>
      </c>
      <c r="E13" s="211">
        <f t="shared" si="0"/>
        <v>94.57741650875198</v>
      </c>
      <c r="F13" s="207"/>
      <c r="G13" s="207"/>
      <c r="H13" s="207"/>
      <c r="I13" s="207"/>
      <c r="J13" s="207"/>
      <c r="K13" s="207"/>
      <c r="L13" s="207"/>
      <c r="M13" s="207"/>
      <c r="N13" s="207"/>
      <c r="O13" s="207"/>
    </row>
    <row r="14" spans="1:15">
      <c r="A14" s="208" t="s">
        <v>236</v>
      </c>
      <c r="B14" s="201"/>
      <c r="C14" s="200">
        <f>'Calcs '!M5</f>
        <v>24.65</v>
      </c>
      <c r="D14" s="200">
        <f>'Calcs '!L5</f>
        <v>0.92964169723567713</v>
      </c>
      <c r="E14" s="207">
        <f t="shared" si="0"/>
        <v>25.579641697235676</v>
      </c>
      <c r="F14" s="207"/>
      <c r="G14" s="207"/>
      <c r="H14" s="207"/>
      <c r="I14" s="207"/>
      <c r="J14" s="207"/>
      <c r="K14" s="207"/>
      <c r="L14" s="207"/>
      <c r="M14" s="207"/>
      <c r="N14" s="207"/>
      <c r="O14" s="207"/>
    </row>
    <row r="15" spans="1:15">
      <c r="A15" s="208" t="s">
        <v>237</v>
      </c>
      <c r="B15" s="201"/>
      <c r="C15" s="200">
        <f>'Calcs '!M6</f>
        <v>36.590000000000003</v>
      </c>
      <c r="D15" s="200">
        <f>'Calcs '!L6</f>
        <v>1.1808962100020766</v>
      </c>
      <c r="E15" s="207">
        <f t="shared" si="0"/>
        <v>37.770896210002078</v>
      </c>
      <c r="F15" s="207"/>
      <c r="G15" s="207"/>
      <c r="H15" s="207"/>
      <c r="I15" s="207"/>
      <c r="J15" s="207"/>
      <c r="K15" s="207"/>
      <c r="L15" s="207"/>
      <c r="M15" s="207"/>
      <c r="N15" s="207"/>
      <c r="O15" s="207"/>
    </row>
    <row r="16" spans="1:15">
      <c r="A16" s="208" t="s">
        <v>238</v>
      </c>
      <c r="B16" s="201"/>
      <c r="C16" s="200">
        <f>'Calcs '!M7</f>
        <v>50.77</v>
      </c>
      <c r="D16" s="200">
        <f>'Calcs '!L7</f>
        <v>1.7085306868115151</v>
      </c>
      <c r="E16" s="207">
        <f t="shared" si="0"/>
        <v>52.478530686811517</v>
      </c>
      <c r="F16" s="207"/>
      <c r="G16" s="207"/>
      <c r="H16" s="207"/>
      <c r="I16" s="207"/>
      <c r="J16" s="207"/>
      <c r="K16" s="207"/>
      <c r="L16" s="207"/>
      <c r="M16" s="207"/>
      <c r="N16" s="207"/>
      <c r="O16" s="207"/>
    </row>
    <row r="17" spans="1:15">
      <c r="A17" s="208" t="s">
        <v>93</v>
      </c>
      <c r="B17" s="201"/>
      <c r="C17" s="200">
        <f>'Calcs '!M8</f>
        <v>9.3800000000000008</v>
      </c>
      <c r="D17" s="200">
        <f>'Calcs '!L8</f>
        <v>0.19713815617055944</v>
      </c>
      <c r="E17" s="207">
        <f t="shared" si="0"/>
        <v>9.5771381561705606</v>
      </c>
      <c r="F17" s="207"/>
      <c r="G17" s="207"/>
      <c r="H17" s="207"/>
      <c r="I17" s="207"/>
      <c r="J17" s="207"/>
      <c r="K17" s="207"/>
      <c r="L17" s="207"/>
      <c r="M17" s="207"/>
      <c r="N17" s="207"/>
      <c r="O17" s="207"/>
    </row>
    <row r="18" spans="1:15">
      <c r="A18" s="208" t="s">
        <v>286</v>
      </c>
      <c r="B18" s="201"/>
      <c r="C18" s="200">
        <f>'Calcs '!M52</f>
        <v>31.91</v>
      </c>
      <c r="D18" s="200">
        <f>'Calcs '!L52</f>
        <v>0.92892658823780361</v>
      </c>
      <c r="E18" s="207">
        <f t="shared" si="0"/>
        <v>32.838926588237804</v>
      </c>
      <c r="F18" s="207"/>
      <c r="G18" s="207"/>
      <c r="H18" s="207"/>
      <c r="I18" s="207"/>
      <c r="J18" s="207"/>
      <c r="K18" s="207"/>
      <c r="L18" s="207"/>
      <c r="M18" s="207"/>
      <c r="N18" s="207"/>
      <c r="O18" s="207"/>
    </row>
    <row r="19" spans="1:15">
      <c r="A19" s="208" t="s">
        <v>287</v>
      </c>
      <c r="B19" s="201"/>
      <c r="C19" s="200">
        <f>'Calcs '!M53</f>
        <v>33.020000000000003</v>
      </c>
      <c r="D19" s="200">
        <f>'Calcs '!L53</f>
        <v>1.1799878283020748</v>
      </c>
      <c r="E19" s="207">
        <f t="shared" ref="E19:E20" si="2">C19+D19</f>
        <v>34.199987828302078</v>
      </c>
      <c r="F19" s="207"/>
      <c r="G19" s="207"/>
      <c r="H19" s="207"/>
      <c r="I19" s="207"/>
      <c r="J19" s="207"/>
      <c r="K19" s="207"/>
      <c r="L19" s="207"/>
      <c r="M19" s="207"/>
      <c r="N19" s="207"/>
      <c r="O19" s="207"/>
    </row>
    <row r="20" spans="1:15">
      <c r="A20" s="208" t="s">
        <v>288</v>
      </c>
      <c r="B20" s="201"/>
      <c r="C20" s="200">
        <f>'Calcs '!M54</f>
        <v>52.06</v>
      </c>
      <c r="D20" s="200">
        <f>'Calcs '!L54</f>
        <v>1.7072164324370447</v>
      </c>
      <c r="E20" s="207">
        <f t="shared" si="2"/>
        <v>53.767216432437046</v>
      </c>
      <c r="F20" s="207"/>
      <c r="G20" s="207"/>
      <c r="H20" s="207"/>
      <c r="I20" s="207"/>
      <c r="J20" s="207"/>
      <c r="K20" s="207"/>
      <c r="L20" s="207"/>
      <c r="M20" s="207"/>
      <c r="N20" s="207"/>
      <c r="O20" s="207"/>
    </row>
    <row r="21" spans="1:15">
      <c r="A21" s="201"/>
      <c r="B21" s="201"/>
      <c r="C21" s="200"/>
      <c r="D21" s="200"/>
      <c r="E21" s="200"/>
      <c r="F21" s="207"/>
      <c r="G21" s="207"/>
      <c r="H21" s="207"/>
      <c r="I21" s="207"/>
      <c r="J21" s="207"/>
      <c r="K21" s="207"/>
      <c r="L21" s="207"/>
      <c r="M21" s="207"/>
      <c r="N21" s="207"/>
      <c r="O21" s="207"/>
    </row>
    <row r="22" spans="1:15">
      <c r="A22" s="197" t="s">
        <v>290</v>
      </c>
      <c r="B22" s="197"/>
      <c r="C22" s="200"/>
      <c r="D22" s="200"/>
      <c r="E22" s="200"/>
      <c r="F22" s="207"/>
      <c r="G22" s="207"/>
      <c r="H22" s="207"/>
      <c r="I22" s="207"/>
      <c r="J22" s="207"/>
      <c r="K22" s="207"/>
      <c r="L22" s="207"/>
      <c r="M22" s="207"/>
      <c r="N22" s="207"/>
      <c r="O22" s="207"/>
    </row>
    <row r="23" spans="1:15">
      <c r="A23" s="208" t="s">
        <v>230</v>
      </c>
      <c r="B23" s="201"/>
      <c r="C23" s="200">
        <f>'Calcs '!M9</f>
        <v>15.84</v>
      </c>
      <c r="D23" s="200">
        <f>'Calcs '!L9</f>
        <v>0.50250902553279841</v>
      </c>
      <c r="E23" s="207">
        <f t="shared" si="0"/>
        <v>16.342509025532799</v>
      </c>
      <c r="F23" s="207"/>
      <c r="G23" s="207"/>
      <c r="H23" s="207"/>
      <c r="I23" s="207"/>
      <c r="J23" s="207"/>
      <c r="K23" s="207"/>
      <c r="L23" s="207"/>
      <c r="M23" s="207"/>
      <c r="N23" s="207"/>
      <c r="O23" s="207"/>
    </row>
    <row r="24" spans="1:15">
      <c r="A24" s="208" t="s">
        <v>231</v>
      </c>
      <c r="B24" s="201"/>
      <c r="C24" s="200">
        <f>'Calcs '!M10</f>
        <v>22.93</v>
      </c>
      <c r="D24" s="200">
        <f>'Calcs '!L10</f>
        <v>0.85426534340575755</v>
      </c>
      <c r="E24" s="207">
        <f t="shared" si="0"/>
        <v>23.784265343405757</v>
      </c>
      <c r="F24" s="207"/>
      <c r="G24" s="207"/>
      <c r="H24" s="207"/>
      <c r="I24" s="207"/>
      <c r="J24" s="207"/>
      <c r="K24" s="207"/>
      <c r="L24" s="207"/>
      <c r="M24" s="207"/>
      <c r="N24" s="207"/>
      <c r="O24" s="207"/>
    </row>
    <row r="25" spans="1:15">
      <c r="A25" s="208" t="s">
        <v>232</v>
      </c>
      <c r="B25" s="201"/>
      <c r="C25" s="200">
        <f>'Calcs '!M11</f>
        <v>38.61</v>
      </c>
      <c r="D25" s="200">
        <f>'Calcs '!L11</f>
        <v>1.2813980151086364</v>
      </c>
      <c r="E25" s="207">
        <f t="shared" si="0"/>
        <v>39.891398015108635</v>
      </c>
      <c r="F25" s="207"/>
      <c r="G25" s="207"/>
      <c r="H25" s="207"/>
      <c r="I25" s="207"/>
      <c r="J25" s="207"/>
      <c r="K25" s="207"/>
      <c r="L25" s="207"/>
      <c r="M25" s="207"/>
      <c r="N25" s="207"/>
      <c r="O25" s="207"/>
    </row>
    <row r="26" spans="1:15">
      <c r="A26" s="208" t="s">
        <v>233</v>
      </c>
      <c r="B26" s="201"/>
      <c r="C26" s="200">
        <f>'Calcs '!M12</f>
        <v>55.92</v>
      </c>
      <c r="D26" s="200">
        <f>'Calcs '!L12</f>
        <v>1.9346597483012744</v>
      </c>
      <c r="E26" s="207">
        <f t="shared" si="0"/>
        <v>57.854659748301273</v>
      </c>
      <c r="F26" s="207"/>
      <c r="G26" s="207"/>
      <c r="H26" s="207"/>
      <c r="I26" s="207"/>
      <c r="J26" s="207"/>
      <c r="K26" s="207"/>
      <c r="L26" s="207"/>
      <c r="M26" s="207"/>
      <c r="N26" s="207"/>
      <c r="O26" s="207"/>
    </row>
    <row r="27" spans="1:15">
      <c r="A27" s="209" t="s">
        <v>234</v>
      </c>
      <c r="B27" s="210"/>
      <c r="C27" s="211">
        <f>'Calcs '!M50</f>
        <v>74.56</v>
      </c>
      <c r="D27" s="211">
        <f>'Calcs '!L50</f>
        <v>2.435294028623431</v>
      </c>
      <c r="E27" s="211">
        <f t="shared" si="0"/>
        <v>76.995294028623434</v>
      </c>
      <c r="F27" s="207"/>
      <c r="G27" s="207"/>
      <c r="H27" s="207"/>
      <c r="I27" s="207"/>
      <c r="J27" s="207"/>
      <c r="K27" s="207"/>
      <c r="L27" s="207"/>
      <c r="M27" s="207"/>
      <c r="N27" s="207"/>
      <c r="O27" s="207"/>
    </row>
    <row r="28" spans="1:15">
      <c r="A28" s="209" t="s">
        <v>235</v>
      </c>
      <c r="B28" s="210"/>
      <c r="C28" s="211">
        <f>'Calcs '!M51</f>
        <v>90.86</v>
      </c>
      <c r="D28" s="211">
        <f>'Calcs '!L51</f>
        <v>2.9374165087519737</v>
      </c>
      <c r="E28" s="211">
        <f t="shared" si="0"/>
        <v>93.797416508751979</v>
      </c>
      <c r="F28" s="207"/>
      <c r="G28" s="207"/>
      <c r="H28" s="207"/>
      <c r="I28" s="207"/>
      <c r="J28" s="207"/>
      <c r="K28" s="207"/>
      <c r="L28" s="207"/>
      <c r="M28" s="207"/>
      <c r="N28" s="207"/>
      <c r="O28" s="207"/>
    </row>
    <row r="29" spans="1:15">
      <c r="A29" s="208" t="s">
        <v>236</v>
      </c>
      <c r="B29" s="201"/>
      <c r="C29" s="200">
        <f>'Calcs '!M13</f>
        <v>23.68</v>
      </c>
      <c r="D29" s="200">
        <f>'Calcs '!L13</f>
        <v>0.92964169723567724</v>
      </c>
      <c r="E29" s="207">
        <f t="shared" si="0"/>
        <v>24.609641697235677</v>
      </c>
      <c r="F29" s="207"/>
      <c r="G29" s="207"/>
      <c r="H29" s="207"/>
      <c r="I29" s="207"/>
      <c r="J29" s="207"/>
      <c r="K29" s="207"/>
      <c r="L29" s="207"/>
      <c r="M29" s="207"/>
      <c r="N29" s="207"/>
      <c r="O29" s="207"/>
    </row>
    <row r="30" spans="1:15">
      <c r="A30" s="208" t="s">
        <v>237</v>
      </c>
      <c r="B30" s="201"/>
      <c r="C30" s="200">
        <f>'Calcs '!M14</f>
        <v>35.25</v>
      </c>
      <c r="D30" s="200">
        <f>'Calcs '!L14</f>
        <v>1.1808962100020766</v>
      </c>
      <c r="E30" s="207">
        <f t="shared" ref="E30:E33" si="3">C30+D30</f>
        <v>36.430896210002075</v>
      </c>
      <c r="F30" s="207"/>
      <c r="G30" s="207"/>
      <c r="H30" s="207"/>
      <c r="I30" s="207"/>
      <c r="J30" s="207"/>
      <c r="K30" s="207"/>
      <c r="L30" s="207"/>
      <c r="M30" s="207"/>
      <c r="N30" s="207"/>
      <c r="O30" s="207"/>
    </row>
    <row r="31" spans="1:15">
      <c r="A31" s="208" t="s">
        <v>238</v>
      </c>
      <c r="B31" s="201"/>
      <c r="C31" s="200">
        <f>'Calcs '!M15</f>
        <v>48.84</v>
      </c>
      <c r="D31" s="200">
        <f>'Calcs '!L15</f>
        <v>1.7085306868115144</v>
      </c>
      <c r="E31" s="207">
        <f t="shared" si="3"/>
        <v>50.548530686811517</v>
      </c>
      <c r="F31" s="207"/>
      <c r="G31" s="207"/>
      <c r="H31" s="207"/>
      <c r="I31" s="207"/>
      <c r="J31" s="207"/>
      <c r="K31" s="207"/>
      <c r="L31" s="207"/>
      <c r="M31" s="207"/>
      <c r="N31" s="207"/>
      <c r="O31" s="207"/>
    </row>
    <row r="32" spans="1:15">
      <c r="A32" s="208" t="s">
        <v>93</v>
      </c>
      <c r="B32" s="201"/>
      <c r="C32" s="200">
        <f>'Calcs '!M16</f>
        <v>9.15</v>
      </c>
      <c r="D32" s="200">
        <f>'Calcs '!L16</f>
        <v>0.19713815617055941</v>
      </c>
      <c r="E32" s="207">
        <f t="shared" si="3"/>
        <v>9.3471381561705602</v>
      </c>
      <c r="F32" s="207"/>
      <c r="G32" s="207"/>
      <c r="H32" s="207"/>
      <c r="I32" s="207"/>
      <c r="J32" s="207"/>
      <c r="K32" s="207"/>
      <c r="L32" s="207"/>
      <c r="M32" s="207"/>
      <c r="N32" s="207"/>
      <c r="O32" s="207"/>
    </row>
    <row r="33" spans="1:27">
      <c r="A33" s="208" t="s">
        <v>286</v>
      </c>
      <c r="B33" s="201"/>
      <c r="C33" s="200">
        <f>'Calcs '!M52</f>
        <v>31.91</v>
      </c>
      <c r="D33" s="200">
        <f>'Calcs '!L52</f>
        <v>0.92892658823780361</v>
      </c>
      <c r="E33" s="207">
        <f t="shared" si="3"/>
        <v>32.838926588237804</v>
      </c>
      <c r="F33" s="207"/>
      <c r="G33" s="207"/>
      <c r="H33" s="207"/>
      <c r="I33" s="207"/>
      <c r="J33" s="207"/>
      <c r="K33" s="207"/>
      <c r="L33" s="207"/>
      <c r="M33" s="207"/>
      <c r="N33" s="207"/>
      <c r="O33" s="207"/>
    </row>
    <row r="34" spans="1:27">
      <c r="A34" s="208" t="s">
        <v>287</v>
      </c>
      <c r="B34" s="201"/>
      <c r="C34" s="200">
        <f>'Calcs '!M53</f>
        <v>33.020000000000003</v>
      </c>
      <c r="D34" s="200">
        <f>'Calcs '!L53</f>
        <v>1.1799878283020748</v>
      </c>
      <c r="E34" s="207">
        <f t="shared" ref="E34:E35" si="4">C34+D34</f>
        <v>34.199987828302078</v>
      </c>
      <c r="F34" s="207"/>
      <c r="G34" s="207"/>
      <c r="H34" s="207"/>
      <c r="I34" s="207"/>
      <c r="J34" s="207"/>
      <c r="K34" s="207"/>
      <c r="L34" s="207"/>
      <c r="M34" s="207"/>
      <c r="N34" s="207"/>
      <c r="O34" s="207"/>
    </row>
    <row r="35" spans="1:27">
      <c r="A35" s="208" t="s">
        <v>288</v>
      </c>
      <c r="B35" s="201"/>
      <c r="C35" s="200">
        <f>'Calcs '!M54</f>
        <v>52.06</v>
      </c>
      <c r="D35" s="200">
        <f>'Calcs '!L54</f>
        <v>1.7072164324370447</v>
      </c>
      <c r="E35" s="207">
        <f t="shared" si="4"/>
        <v>53.767216432437046</v>
      </c>
      <c r="F35" s="207"/>
      <c r="G35" s="207"/>
      <c r="H35" s="207"/>
      <c r="I35" s="207"/>
      <c r="J35" s="207"/>
      <c r="K35" s="207"/>
      <c r="L35" s="207"/>
      <c r="M35" s="207"/>
      <c r="N35" s="207"/>
      <c r="O35" s="207"/>
    </row>
    <row r="36" spans="1:27">
      <c r="A36" s="208"/>
      <c r="B36" s="201"/>
      <c r="C36" s="200"/>
      <c r="D36" s="200"/>
      <c r="E36" s="200"/>
      <c r="F36" s="207"/>
      <c r="G36" s="207"/>
      <c r="H36" s="207"/>
      <c r="I36" s="207"/>
      <c r="J36" s="207"/>
      <c r="K36" s="207"/>
      <c r="L36" s="207"/>
      <c r="M36" s="207"/>
      <c r="N36" s="207"/>
      <c r="O36" s="207"/>
    </row>
    <row r="37" spans="1:27">
      <c r="A37" s="201"/>
      <c r="B37" s="201"/>
      <c r="C37" s="200"/>
      <c r="D37" s="200"/>
      <c r="E37" s="200"/>
      <c r="F37" s="207"/>
      <c r="G37" s="207"/>
      <c r="H37" s="207"/>
      <c r="I37" s="207"/>
      <c r="J37" s="207"/>
      <c r="K37" s="207"/>
      <c r="L37" s="207"/>
      <c r="M37" s="207"/>
      <c r="N37" s="207"/>
      <c r="O37" s="207"/>
    </row>
    <row r="38" spans="1:27">
      <c r="A38" s="197" t="s">
        <v>292</v>
      </c>
      <c r="B38" s="197"/>
      <c r="C38" s="200"/>
      <c r="D38" s="200"/>
      <c r="E38" s="200"/>
      <c r="F38" s="207"/>
      <c r="G38" s="207"/>
      <c r="H38" s="207"/>
      <c r="I38" s="207"/>
      <c r="J38" s="207"/>
      <c r="K38" s="207"/>
      <c r="L38" s="207"/>
      <c r="M38" s="207"/>
      <c r="N38" s="207"/>
      <c r="O38" s="207"/>
    </row>
    <row r="39" spans="1:27">
      <c r="A39" s="209" t="s">
        <v>239</v>
      </c>
      <c r="B39" s="210" t="s">
        <v>240</v>
      </c>
      <c r="C39" s="211">
        <f>'Calcs '!M55</f>
        <v>5.54</v>
      </c>
      <c r="D39" s="211">
        <f>'Calcs '!L55</f>
        <v>0.19713815617055944</v>
      </c>
      <c r="E39" s="211">
        <f t="shared" si="0"/>
        <v>5.7371381561705599</v>
      </c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207"/>
    </row>
    <row r="40" spans="1:27">
      <c r="A40" s="201"/>
      <c r="B40" s="201"/>
      <c r="C40" s="200"/>
      <c r="D40" s="200"/>
      <c r="E40" s="200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</row>
    <row r="41" spans="1:27">
      <c r="A41" s="197" t="s">
        <v>149</v>
      </c>
      <c r="B41" s="201"/>
      <c r="C41" s="200"/>
      <c r="D41" s="200"/>
      <c r="E41" s="200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</row>
    <row r="42" spans="1:27">
      <c r="A42" s="212" t="s">
        <v>119</v>
      </c>
      <c r="B42" s="210" t="s">
        <v>240</v>
      </c>
      <c r="C42" s="211">
        <f>'Calcs '!M56</f>
        <v>7.28</v>
      </c>
      <c r="D42" s="211">
        <f>'Calcs '!L56</f>
        <v>0.11596362127679967</v>
      </c>
      <c r="E42" s="211">
        <f t="shared" si="0"/>
        <v>7.3959636212767998</v>
      </c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</row>
    <row r="43" spans="1:27">
      <c r="A43" s="212" t="s">
        <v>159</v>
      </c>
      <c r="B43" s="210" t="s">
        <v>240</v>
      </c>
      <c r="C43" s="211">
        <f>+'Calcs '!M57</f>
        <v>7.47</v>
      </c>
      <c r="D43" s="211">
        <f>+'Calcs '!L57</f>
        <v>0.19713815617055944</v>
      </c>
      <c r="E43" s="211">
        <f t="shared" si="0"/>
        <v>7.6671381561705596</v>
      </c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</row>
    <row r="44" spans="1:27">
      <c r="A44" s="212" t="s">
        <v>105</v>
      </c>
      <c r="B44" s="210" t="s">
        <v>240</v>
      </c>
      <c r="C44" s="211">
        <f>+'Calcs '!M58</f>
        <v>7.53</v>
      </c>
      <c r="D44" s="211">
        <f>+'Calcs '!L58</f>
        <v>0.19713815617055944</v>
      </c>
      <c r="E44" s="211">
        <f t="shared" si="0"/>
        <v>7.7271381561705601</v>
      </c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</row>
    <row r="45" spans="1:27">
      <c r="A45" s="213" t="s">
        <v>241</v>
      </c>
      <c r="B45" s="201" t="s">
        <v>240</v>
      </c>
      <c r="C45" s="207">
        <f>'Calcs '!M37</f>
        <v>12.5</v>
      </c>
      <c r="D45" s="207">
        <f>'Calcs '!L37</f>
        <v>0.27251451000047922</v>
      </c>
      <c r="E45" s="207">
        <f t="shared" si="0"/>
        <v>12.772514510000478</v>
      </c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</row>
    <row r="46" spans="1:27">
      <c r="A46" s="213" t="s">
        <v>107</v>
      </c>
      <c r="B46" s="201" t="s">
        <v>240</v>
      </c>
      <c r="C46" s="207">
        <f>'Calcs '!M38</f>
        <v>16.57</v>
      </c>
      <c r="D46" s="207">
        <f>'Calcs '!L38</f>
        <v>0.39427631234111887</v>
      </c>
      <c r="E46" s="207">
        <f t="shared" si="0"/>
        <v>16.96427631234112</v>
      </c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7"/>
    </row>
    <row r="47" spans="1:27">
      <c r="A47" s="212" t="s">
        <v>108</v>
      </c>
      <c r="B47" s="210" t="s">
        <v>240</v>
      </c>
      <c r="C47" s="211">
        <f>'Calcs '!M59</f>
        <v>33.840000000000003</v>
      </c>
      <c r="D47" s="211">
        <f>'Calcs '!L59</f>
        <v>1.0146816861719972</v>
      </c>
      <c r="E47" s="211">
        <f t="shared" si="0"/>
        <v>34.854681686172</v>
      </c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</row>
    <row r="48" spans="1:27">
      <c r="A48" s="212" t="s">
        <v>109</v>
      </c>
      <c r="B48" s="210" t="s">
        <v>240</v>
      </c>
      <c r="C48" s="211">
        <f>'Calcs '!M60</f>
        <v>46.59</v>
      </c>
      <c r="D48" s="211">
        <f>'Calcs '!L60</f>
        <v>1.4495452659599957</v>
      </c>
      <c r="E48" s="211">
        <f t="shared" si="0"/>
        <v>48.039545265960001</v>
      </c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</row>
    <row r="49" spans="1:27">
      <c r="A49" s="212" t="s">
        <v>110</v>
      </c>
      <c r="B49" s="210" t="s">
        <v>240</v>
      </c>
      <c r="C49" s="211">
        <f>'Calcs '!M61</f>
        <v>60.98</v>
      </c>
      <c r="D49" s="211">
        <f>'Calcs '!L61</f>
        <v>1.8786106646841543</v>
      </c>
      <c r="E49" s="211">
        <f t="shared" si="0"/>
        <v>62.85861066468415</v>
      </c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  <c r="Z49" s="207"/>
      <c r="AA49" s="207"/>
    </row>
    <row r="50" spans="1:27">
      <c r="A50" s="212" t="s">
        <v>111</v>
      </c>
      <c r="B50" s="210" t="s">
        <v>240</v>
      </c>
      <c r="C50" s="211">
        <f>'Calcs '!M62</f>
        <v>86.82</v>
      </c>
      <c r="D50" s="211">
        <f>'Calcs '!L62</f>
        <v>2.7425396431963125</v>
      </c>
      <c r="E50" s="211">
        <f t="shared" si="0"/>
        <v>89.562539643196303</v>
      </c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</row>
    <row r="51" spans="1:27">
      <c r="A51" s="213" t="s">
        <v>112</v>
      </c>
      <c r="B51" s="201" t="s">
        <v>240</v>
      </c>
      <c r="C51" s="207">
        <f>'Calcs '!M39</f>
        <v>122.83</v>
      </c>
      <c r="D51" s="207">
        <f>'Calcs '!L39</f>
        <v>3.5542849921339097</v>
      </c>
      <c r="E51" s="207">
        <f t="shared" si="0"/>
        <v>126.38428499213391</v>
      </c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7"/>
      <c r="Z51" s="207"/>
      <c r="AA51" s="207"/>
    </row>
    <row r="52" spans="1:27">
      <c r="A52" s="213" t="s">
        <v>113</v>
      </c>
      <c r="B52" s="201" t="s">
        <v>240</v>
      </c>
      <c r="C52" s="207">
        <f>'Calcs '!M40</f>
        <v>167.89</v>
      </c>
      <c r="D52" s="207">
        <f>'Calcs '!L40</f>
        <v>4.8704720936255859</v>
      </c>
      <c r="E52" s="207">
        <f t="shared" si="0"/>
        <v>172.76047209362557</v>
      </c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</row>
    <row r="53" spans="1:27">
      <c r="A53" s="212" t="s">
        <v>114</v>
      </c>
      <c r="B53" s="210" t="s">
        <v>240</v>
      </c>
      <c r="C53" s="211">
        <f>'Calcs '!M63</f>
        <v>223.18</v>
      </c>
      <c r="D53" s="211">
        <f>'Calcs '!L63</f>
        <v>5.6822174425631831</v>
      </c>
      <c r="E53" s="211">
        <f t="shared" si="0"/>
        <v>228.86221744256318</v>
      </c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  <c r="AA53" s="207"/>
    </row>
    <row r="54" spans="1:27">
      <c r="A54" s="201"/>
      <c r="B54" s="201"/>
      <c r="C54" s="200"/>
      <c r="D54" s="200"/>
      <c r="E54" s="200"/>
      <c r="F54" s="207"/>
      <c r="G54" s="207"/>
      <c r="H54" s="207"/>
      <c r="I54" s="207"/>
      <c r="J54" s="207"/>
      <c r="K54" s="207"/>
      <c r="L54" s="207"/>
      <c r="M54" s="207"/>
      <c r="N54" s="207"/>
      <c r="O54" s="207"/>
    </row>
    <row r="55" spans="1:27">
      <c r="A55" s="212" t="s">
        <v>120</v>
      </c>
      <c r="B55" s="210" t="s">
        <v>240</v>
      </c>
      <c r="C55" s="211">
        <f>'Calcs '!M64</f>
        <v>8.0804737560164721</v>
      </c>
      <c r="D55" s="211">
        <f>'Calcs '!L64</f>
        <v>0.11596362127679967</v>
      </c>
      <c r="E55" s="211">
        <f t="shared" si="0"/>
        <v>8.1964373772932717</v>
      </c>
      <c r="F55" s="207"/>
      <c r="G55" s="207"/>
      <c r="H55" s="207"/>
      <c r="I55" s="207"/>
      <c r="J55" s="207"/>
      <c r="K55" s="207"/>
      <c r="L55" s="207"/>
      <c r="M55" s="207"/>
      <c r="N55" s="207"/>
      <c r="O55" s="207"/>
    </row>
    <row r="56" spans="1:27">
      <c r="A56" s="212" t="s">
        <v>242</v>
      </c>
      <c r="B56" s="210" t="s">
        <v>240</v>
      </c>
      <c r="C56" s="211">
        <f>'Calcs '!M65</f>
        <v>8.1887910985904178</v>
      </c>
      <c r="D56" s="211">
        <f>'Calcs '!L65</f>
        <v>0.16814725085135951</v>
      </c>
      <c r="E56" s="211">
        <f t="shared" si="0"/>
        <v>8.3569383494417764</v>
      </c>
      <c r="F56" s="207"/>
      <c r="G56" s="207"/>
      <c r="H56" s="207"/>
      <c r="I56" s="207"/>
      <c r="J56" s="207"/>
      <c r="K56" s="207"/>
      <c r="L56" s="207"/>
      <c r="M56" s="207"/>
      <c r="N56" s="207"/>
      <c r="O56" s="207"/>
    </row>
    <row r="57" spans="1:27">
      <c r="A57" s="212" t="s">
        <v>122</v>
      </c>
      <c r="B57" s="210" t="s">
        <v>240</v>
      </c>
      <c r="C57" s="211">
        <f>'Calcs '!M66</f>
        <v>12.109878899767311</v>
      </c>
      <c r="D57" s="211">
        <f>'Calcs '!L66</f>
        <v>0.27251451000047922</v>
      </c>
      <c r="E57" s="211">
        <f t="shared" si="0"/>
        <v>12.38239340976779</v>
      </c>
      <c r="F57" s="207"/>
      <c r="G57" s="207"/>
      <c r="H57" s="207"/>
      <c r="I57" s="207"/>
      <c r="J57" s="207"/>
      <c r="K57" s="207"/>
      <c r="L57" s="207"/>
      <c r="M57" s="207"/>
      <c r="N57" s="207"/>
      <c r="O57" s="207"/>
    </row>
    <row r="58" spans="1:27">
      <c r="A58" s="212" t="s">
        <v>243</v>
      </c>
      <c r="B58" s="210" t="s">
        <v>240</v>
      </c>
      <c r="C58" s="211">
        <f>'Calcs '!M67</f>
        <v>16.615880350843522</v>
      </c>
      <c r="D58" s="211">
        <f>'Calcs '!L67</f>
        <v>0.39427631234111887</v>
      </c>
      <c r="E58" s="211">
        <f t="shared" si="0"/>
        <v>17.010156663184642</v>
      </c>
      <c r="F58" s="207"/>
      <c r="G58" s="207"/>
      <c r="H58" s="207"/>
      <c r="I58" s="207"/>
      <c r="J58" s="207"/>
      <c r="K58" s="207"/>
      <c r="L58" s="207"/>
      <c r="M58" s="207"/>
      <c r="N58" s="207"/>
      <c r="O58" s="207"/>
    </row>
    <row r="59" spans="1:27">
      <c r="A59" s="212" t="s">
        <v>244</v>
      </c>
      <c r="B59" s="210" t="s">
        <v>240</v>
      </c>
      <c r="C59" s="211">
        <f>'Calcs '!M68</f>
        <v>37.326156250982251</v>
      </c>
      <c r="D59" s="211">
        <f>'Calcs '!L68</f>
        <v>1.0146816861719972</v>
      </c>
      <c r="E59" s="211">
        <f t="shared" si="0"/>
        <v>38.340837937154248</v>
      </c>
      <c r="F59" s="207"/>
      <c r="G59" s="207"/>
      <c r="H59" s="207"/>
      <c r="I59" s="207"/>
      <c r="J59" s="207"/>
      <c r="K59" s="207"/>
      <c r="L59" s="207"/>
      <c r="M59" s="207"/>
      <c r="N59" s="207"/>
      <c r="O59" s="207"/>
    </row>
    <row r="60" spans="1:27">
      <c r="A60" s="212" t="s">
        <v>245</v>
      </c>
      <c r="B60" s="210" t="s">
        <v>240</v>
      </c>
      <c r="C60" s="211">
        <f>'Calcs '!M69</f>
        <v>50.172593080252405</v>
      </c>
      <c r="D60" s="211">
        <f>'Calcs '!L69</f>
        <v>1.4495452659599957</v>
      </c>
      <c r="E60" s="211">
        <f t="shared" si="0"/>
        <v>51.622138346212402</v>
      </c>
      <c r="F60" s="207"/>
      <c r="G60" s="207"/>
      <c r="H60" s="207"/>
      <c r="I60" s="207"/>
      <c r="J60" s="207"/>
      <c r="K60" s="207"/>
      <c r="L60" s="207"/>
      <c r="M60" s="207"/>
      <c r="N60" s="207"/>
      <c r="O60" s="207"/>
    </row>
    <row r="61" spans="1:27">
      <c r="A61" s="212" t="s">
        <v>246</v>
      </c>
      <c r="B61" s="210" t="s">
        <v>240</v>
      </c>
      <c r="C61" s="211">
        <f>'Calcs '!M70</f>
        <v>66.366035795057542</v>
      </c>
      <c r="D61" s="211">
        <f>'Calcs '!L70</f>
        <v>1.8786106646841543</v>
      </c>
      <c r="E61" s="211">
        <f t="shared" si="0"/>
        <v>68.244646459741702</v>
      </c>
      <c r="F61" s="207"/>
      <c r="G61" s="207"/>
      <c r="H61" s="207"/>
      <c r="I61" s="207"/>
      <c r="J61" s="207"/>
      <c r="K61" s="207"/>
      <c r="L61" s="207"/>
      <c r="M61" s="207"/>
      <c r="N61" s="207"/>
      <c r="O61" s="207"/>
    </row>
    <row r="62" spans="1:27">
      <c r="A62" s="212" t="s">
        <v>247</v>
      </c>
      <c r="B62" s="210" t="s">
        <v>240</v>
      </c>
      <c r="C62" s="211">
        <f>'Calcs '!M71</f>
        <v>93.997789885671509</v>
      </c>
      <c r="D62" s="211">
        <f>'Calcs '!L71</f>
        <v>2.7425396431963125</v>
      </c>
      <c r="E62" s="211">
        <f t="shared" si="0"/>
        <v>96.740329528867818</v>
      </c>
      <c r="F62" s="207"/>
      <c r="G62" s="207"/>
      <c r="H62" s="207"/>
      <c r="I62" s="207"/>
      <c r="J62" s="207"/>
      <c r="K62" s="207"/>
      <c r="L62" s="207"/>
      <c r="M62" s="207"/>
      <c r="N62" s="207"/>
      <c r="O62" s="207"/>
    </row>
    <row r="63" spans="1:27">
      <c r="A63" s="212" t="s">
        <v>248</v>
      </c>
      <c r="B63" s="210" t="s">
        <v>240</v>
      </c>
      <c r="C63" s="211">
        <f>'Calcs '!M72</f>
        <v>122.83186647885628</v>
      </c>
      <c r="D63" s="211">
        <f>'Calcs '!L72</f>
        <v>3.5542849921339088</v>
      </c>
      <c r="E63" s="211">
        <f t="shared" si="0"/>
        <v>126.3861514709902</v>
      </c>
      <c r="F63" s="207"/>
      <c r="G63" s="207"/>
      <c r="H63" s="207"/>
      <c r="I63" s="207"/>
      <c r="J63" s="207"/>
      <c r="K63" s="207"/>
      <c r="L63" s="207"/>
      <c r="M63" s="207"/>
      <c r="N63" s="207"/>
      <c r="O63" s="207"/>
    </row>
    <row r="64" spans="1:27">
      <c r="A64" s="212" t="s">
        <v>249</v>
      </c>
      <c r="B64" s="210" t="s">
        <v>240</v>
      </c>
      <c r="C64" s="211">
        <f>'Calcs '!M73</f>
        <v>178.63696137295395</v>
      </c>
      <c r="D64" s="211">
        <f>'Calcs '!L73</f>
        <v>4.8704720936255859</v>
      </c>
      <c r="E64" s="211">
        <f t="shared" si="0"/>
        <v>183.50743346657953</v>
      </c>
      <c r="F64" s="207"/>
      <c r="G64" s="207"/>
      <c r="H64" s="207"/>
      <c r="I64" s="207"/>
      <c r="J64" s="207"/>
      <c r="K64" s="207"/>
      <c r="L64" s="207"/>
      <c r="M64" s="207"/>
      <c r="N64" s="207"/>
      <c r="O64" s="207"/>
    </row>
    <row r="65" spans="1:15">
      <c r="A65" s="212" t="s">
        <v>250</v>
      </c>
      <c r="B65" s="210" t="s">
        <v>240</v>
      </c>
      <c r="C65" s="211">
        <f>'Calcs '!M74</f>
        <v>238.05985550902147</v>
      </c>
      <c r="D65" s="211">
        <f>'Calcs '!L74</f>
        <v>5.6822174425631831</v>
      </c>
      <c r="E65" s="211">
        <f t="shared" si="0"/>
        <v>243.74207295158465</v>
      </c>
      <c r="F65" s="207"/>
      <c r="G65" s="207"/>
      <c r="H65" s="207"/>
      <c r="I65" s="207"/>
      <c r="J65" s="207"/>
      <c r="K65" s="207"/>
      <c r="L65" s="207"/>
      <c r="M65" s="207"/>
      <c r="N65" s="207"/>
      <c r="O65" s="207"/>
    </row>
    <row r="66" spans="1:15">
      <c r="A66" s="213"/>
      <c r="B66" s="201"/>
      <c r="C66" s="207"/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7"/>
    </row>
    <row r="67" spans="1:15">
      <c r="A67" s="212" t="s">
        <v>251</v>
      </c>
      <c r="B67" s="210" t="s">
        <v>240</v>
      </c>
      <c r="C67" s="211">
        <f>'Calcs '!M75</f>
        <v>37.326156250982251</v>
      </c>
      <c r="D67" s="211">
        <f>'Calcs '!L75</f>
        <v>1.0146816861719972</v>
      </c>
      <c r="E67" s="211">
        <f t="shared" si="0"/>
        <v>38.340837937154248</v>
      </c>
      <c r="F67" s="207"/>
      <c r="G67" s="207"/>
      <c r="H67" s="207"/>
      <c r="I67" s="207"/>
      <c r="J67" s="207"/>
      <c r="K67" s="207"/>
      <c r="L67" s="207"/>
      <c r="M67" s="207"/>
      <c r="N67" s="207"/>
      <c r="O67" s="207"/>
    </row>
    <row r="68" spans="1:15">
      <c r="A68" s="212" t="s">
        <v>252</v>
      </c>
      <c r="B68" s="210" t="s">
        <v>240</v>
      </c>
      <c r="C68" s="211">
        <f>'Calcs '!M76</f>
        <v>50.172593080252405</v>
      </c>
      <c r="D68" s="211">
        <f>'Calcs '!L76</f>
        <v>1.4495452659599957</v>
      </c>
      <c r="E68" s="211">
        <f t="shared" si="0"/>
        <v>51.622138346212402</v>
      </c>
      <c r="F68" s="207"/>
      <c r="G68" s="207"/>
      <c r="H68" s="207"/>
      <c r="I68" s="207"/>
      <c r="J68" s="207"/>
      <c r="K68" s="207"/>
      <c r="L68" s="207"/>
      <c r="M68" s="207"/>
      <c r="N68" s="207"/>
      <c r="O68" s="207"/>
    </row>
    <row r="69" spans="1:15">
      <c r="A69" s="212" t="s">
        <v>253</v>
      </c>
      <c r="B69" s="210" t="s">
        <v>240</v>
      </c>
      <c r="C69" s="211">
        <f>'Calcs '!M77</f>
        <v>66.366035795057542</v>
      </c>
      <c r="D69" s="211">
        <f>'Calcs '!L77</f>
        <v>1.8786106646841543</v>
      </c>
      <c r="E69" s="211">
        <f t="shared" si="0"/>
        <v>68.244646459741702</v>
      </c>
      <c r="F69" s="207"/>
      <c r="G69" s="207"/>
      <c r="H69" s="207"/>
      <c r="I69" s="207"/>
      <c r="J69" s="207"/>
      <c r="K69" s="207"/>
      <c r="L69" s="207"/>
      <c r="M69" s="207"/>
      <c r="N69" s="207"/>
      <c r="O69" s="207"/>
    </row>
    <row r="70" spans="1:15">
      <c r="A70" s="236" t="s">
        <v>254</v>
      </c>
      <c r="B70" s="237" t="s">
        <v>240</v>
      </c>
      <c r="C70" s="207">
        <f>'Calcs '!M41</f>
        <v>94</v>
      </c>
      <c r="D70" s="207">
        <f>'Calcs '!L41</f>
        <v>2.7425396431963125</v>
      </c>
      <c r="E70" s="207">
        <f t="shared" si="0"/>
        <v>96.742539643196309</v>
      </c>
      <c r="F70" s="207"/>
      <c r="G70" s="207"/>
      <c r="H70" s="207"/>
      <c r="I70" s="207"/>
      <c r="J70" s="207"/>
      <c r="K70" s="207"/>
      <c r="L70" s="207"/>
      <c r="M70" s="207"/>
      <c r="N70" s="207"/>
      <c r="O70" s="207"/>
    </row>
    <row r="71" spans="1:15">
      <c r="A71" s="212" t="s">
        <v>255</v>
      </c>
      <c r="B71" s="210" t="s">
        <v>240</v>
      </c>
      <c r="C71" s="211">
        <f>'Calcs '!M78</f>
        <v>122.83186647885628</v>
      </c>
      <c r="D71" s="211">
        <f>'Calcs '!L78</f>
        <v>3.5542849921339088</v>
      </c>
      <c r="E71" s="211">
        <f t="shared" si="0"/>
        <v>126.3861514709902</v>
      </c>
      <c r="F71" s="207"/>
      <c r="G71" s="207"/>
      <c r="H71" s="207"/>
      <c r="I71" s="207"/>
      <c r="J71" s="207"/>
      <c r="K71" s="207"/>
      <c r="L71" s="207"/>
      <c r="M71" s="207"/>
      <c r="N71" s="207"/>
      <c r="O71" s="207"/>
    </row>
    <row r="72" spans="1:15">
      <c r="A72" s="212" t="s">
        <v>256</v>
      </c>
      <c r="B72" s="210" t="s">
        <v>240</v>
      </c>
      <c r="C72" s="211">
        <f>'Calcs '!M79</f>
        <v>178.63696137295395</v>
      </c>
      <c r="D72" s="211">
        <f>'Calcs '!L79</f>
        <v>4.8704720936255859</v>
      </c>
      <c r="E72" s="211">
        <f t="shared" si="0"/>
        <v>183.50743346657953</v>
      </c>
      <c r="F72" s="207"/>
      <c r="G72" s="207"/>
      <c r="H72" s="207"/>
      <c r="I72" s="207"/>
      <c r="J72" s="207"/>
      <c r="K72" s="207"/>
      <c r="L72" s="207"/>
      <c r="M72" s="207"/>
      <c r="N72" s="207"/>
      <c r="O72" s="207"/>
    </row>
    <row r="73" spans="1:15">
      <c r="A73" s="212" t="s">
        <v>257</v>
      </c>
      <c r="B73" s="210" t="s">
        <v>240</v>
      </c>
      <c r="C73" s="211">
        <f>'Calcs '!M80</f>
        <v>238.05985550902147</v>
      </c>
      <c r="D73" s="211">
        <f>'Calcs '!L80</f>
        <v>5.6822174425631831</v>
      </c>
      <c r="E73" s="211">
        <f t="shared" si="0"/>
        <v>243.74207295158465</v>
      </c>
      <c r="F73" s="207"/>
      <c r="G73" s="207"/>
      <c r="H73" s="207"/>
      <c r="I73" s="207"/>
      <c r="J73" s="207"/>
      <c r="K73" s="207"/>
      <c r="L73" s="207"/>
      <c r="M73" s="207"/>
      <c r="N73" s="207"/>
      <c r="O73" s="207"/>
    </row>
    <row r="74" spans="1:15">
      <c r="A74" s="201"/>
      <c r="B74" s="201"/>
      <c r="C74" s="200"/>
      <c r="D74" s="200"/>
      <c r="E74" s="200"/>
      <c r="F74" s="207"/>
      <c r="G74" s="207"/>
      <c r="H74" s="207"/>
      <c r="I74" s="207"/>
      <c r="J74" s="207"/>
      <c r="K74" s="207"/>
      <c r="L74" s="207"/>
      <c r="M74" s="207"/>
      <c r="N74" s="207"/>
      <c r="O74" s="207"/>
    </row>
    <row r="75" spans="1:15">
      <c r="A75" s="197" t="s">
        <v>150</v>
      </c>
      <c r="B75" s="201"/>
      <c r="C75" s="200"/>
      <c r="D75" s="200"/>
      <c r="E75" s="200"/>
      <c r="F75" s="207"/>
      <c r="G75" s="207"/>
      <c r="H75" s="207"/>
      <c r="I75" s="207"/>
      <c r="J75" s="207"/>
      <c r="K75" s="207"/>
      <c r="L75" s="207"/>
      <c r="M75" s="207"/>
      <c r="N75" s="207"/>
      <c r="O75" s="207"/>
    </row>
    <row r="76" spans="1:15">
      <c r="A76" s="210" t="s">
        <v>132</v>
      </c>
      <c r="B76" s="210" t="s">
        <v>240</v>
      </c>
      <c r="C76" s="211">
        <f>'Calcs '!M81</f>
        <v>370.23950865200942</v>
      </c>
      <c r="D76" s="211">
        <f>'Calcs '!L81</f>
        <v>7.5434335640558183</v>
      </c>
      <c r="E76" s="211">
        <f t="shared" si="0"/>
        <v>377.78294221606524</v>
      </c>
      <c r="F76" s="207"/>
      <c r="G76" s="207"/>
      <c r="H76" s="207"/>
      <c r="I76" s="207"/>
      <c r="J76" s="207"/>
      <c r="K76" s="207"/>
      <c r="L76" s="207"/>
      <c r="M76" s="207"/>
      <c r="N76" s="207"/>
      <c r="O76" s="207"/>
    </row>
    <row r="77" spans="1:15">
      <c r="A77" s="210" t="s">
        <v>133</v>
      </c>
      <c r="B77" s="210" t="s">
        <v>240</v>
      </c>
      <c r="C77" s="211">
        <f>'Calcs '!M82</f>
        <v>461.25857161689731</v>
      </c>
      <c r="D77" s="211">
        <f>'Calcs '!L82</f>
        <v>9.7757332736342111</v>
      </c>
      <c r="E77" s="211">
        <f t="shared" si="0"/>
        <v>471.03430489053153</v>
      </c>
      <c r="F77" s="207"/>
      <c r="G77" s="207"/>
      <c r="H77" s="207"/>
      <c r="I77" s="207"/>
      <c r="J77" s="207"/>
      <c r="K77" s="207"/>
      <c r="L77" s="207"/>
      <c r="M77" s="207"/>
      <c r="N77" s="207"/>
      <c r="O77" s="207"/>
    </row>
    <row r="78" spans="1:15">
      <c r="A78" s="210" t="s">
        <v>134</v>
      </c>
      <c r="B78" s="210" t="s">
        <v>240</v>
      </c>
      <c r="C78" s="211">
        <f>'Calcs '!M83</f>
        <v>532.06561845748672</v>
      </c>
      <c r="D78" s="211">
        <f>'Calcs '!L83</f>
        <v>11.863078456616606</v>
      </c>
      <c r="E78" s="211">
        <f t="shared" si="0"/>
        <v>543.92869691410328</v>
      </c>
      <c r="F78" s="207"/>
      <c r="G78" s="207"/>
      <c r="H78" s="207"/>
      <c r="I78" s="207"/>
      <c r="J78" s="207"/>
      <c r="K78" s="207"/>
      <c r="L78" s="207"/>
      <c r="M78" s="207"/>
      <c r="N78" s="207"/>
      <c r="O78" s="207"/>
    </row>
    <row r="79" spans="1:15">
      <c r="A79" s="210" t="s">
        <v>130</v>
      </c>
      <c r="B79" s="210" t="s">
        <v>240</v>
      </c>
      <c r="C79" s="211">
        <f>'Calcs '!M84</f>
        <v>629.33459208889144</v>
      </c>
      <c r="D79" s="211">
        <f>'Calcs '!L84</f>
        <v>13.39379825747036</v>
      </c>
      <c r="E79" s="211">
        <f t="shared" si="0"/>
        <v>642.72839034636183</v>
      </c>
      <c r="F79" s="207"/>
      <c r="G79" s="207"/>
      <c r="H79" s="207"/>
      <c r="I79" s="207"/>
      <c r="J79" s="207"/>
      <c r="K79" s="207"/>
      <c r="L79" s="207"/>
      <c r="M79" s="207"/>
      <c r="N79" s="207"/>
      <c r="O79" s="207"/>
    </row>
    <row r="80" spans="1:15">
      <c r="A80" s="237"/>
      <c r="B80" s="237"/>
      <c r="C80" s="207"/>
      <c r="D80" s="207"/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7"/>
    </row>
    <row r="81" spans="1:15">
      <c r="A81" s="210" t="s">
        <v>128</v>
      </c>
      <c r="B81" s="210" t="s">
        <v>240</v>
      </c>
      <c r="C81" s="211">
        <f>'Calcs '!M117</f>
        <v>420.9645201793889</v>
      </c>
      <c r="D81" s="211">
        <f>'Calcs '!L117</f>
        <v>7.5434335640558183</v>
      </c>
      <c r="E81" s="211">
        <f t="shared" ref="E81:E84" si="5">C81+D81</f>
        <v>428.50795374344472</v>
      </c>
      <c r="F81" s="207"/>
      <c r="G81" s="207"/>
      <c r="H81" s="207"/>
      <c r="I81" s="207"/>
      <c r="J81" s="207"/>
      <c r="K81" s="207"/>
      <c r="L81" s="207"/>
      <c r="M81" s="207"/>
      <c r="N81" s="207"/>
      <c r="O81" s="207"/>
    </row>
    <row r="82" spans="1:15">
      <c r="A82" s="210" t="s">
        <v>129</v>
      </c>
      <c r="B82" s="210" t="s">
        <v>240</v>
      </c>
      <c r="C82" s="211">
        <f>'Calcs '!M118</f>
        <v>533.18128708599841</v>
      </c>
      <c r="D82" s="211">
        <f>'Calcs '!L118</f>
        <v>9.7757332736342111</v>
      </c>
      <c r="E82" s="211">
        <f t="shared" si="5"/>
        <v>542.95702035963257</v>
      </c>
      <c r="F82" s="207"/>
      <c r="G82" s="207"/>
      <c r="H82" s="207"/>
      <c r="I82" s="207"/>
      <c r="J82" s="207"/>
      <c r="K82" s="207"/>
      <c r="L82" s="207"/>
      <c r="M82" s="207"/>
      <c r="N82" s="207"/>
      <c r="O82" s="207"/>
    </row>
    <row r="83" spans="1:15">
      <c r="A83" s="210" t="s">
        <v>165</v>
      </c>
      <c r="B83" s="210" t="s">
        <v>240</v>
      </c>
      <c r="C83" s="211">
        <f>'Calcs '!M119</f>
        <v>611.96049034003033</v>
      </c>
      <c r="D83" s="211">
        <f>'Calcs '!L119</f>
        <v>11.863078456616606</v>
      </c>
      <c r="E83" s="211">
        <f t="shared" si="5"/>
        <v>623.8235687966469</v>
      </c>
      <c r="F83" s="207"/>
      <c r="G83" s="207"/>
      <c r="H83" s="207"/>
      <c r="I83" s="207"/>
      <c r="J83" s="207"/>
      <c r="K83" s="207"/>
      <c r="L83" s="207"/>
      <c r="M83" s="207"/>
      <c r="N83" s="207"/>
      <c r="O83" s="207"/>
    </row>
    <row r="84" spans="1:15">
      <c r="A84" s="210" t="s">
        <v>166</v>
      </c>
      <c r="B84" s="210" t="s">
        <v>240</v>
      </c>
      <c r="C84" s="211">
        <f>'Calcs '!M120</f>
        <v>704.32268835283514</v>
      </c>
      <c r="D84" s="211">
        <f>'Calcs '!L120</f>
        <v>13.39379825747036</v>
      </c>
      <c r="E84" s="211">
        <f t="shared" si="5"/>
        <v>717.71648661030554</v>
      </c>
      <c r="F84" s="207"/>
      <c r="G84" s="207"/>
      <c r="H84" s="207"/>
      <c r="I84" s="207"/>
      <c r="J84" s="207"/>
      <c r="K84" s="207"/>
      <c r="L84" s="207"/>
      <c r="M84" s="207"/>
      <c r="N84" s="207"/>
      <c r="O84" s="207"/>
    </row>
    <row r="85" spans="1:15">
      <c r="A85" s="201"/>
      <c r="B85" s="201"/>
      <c r="C85" s="200"/>
      <c r="D85" s="200"/>
      <c r="E85" s="200"/>
      <c r="F85" s="207"/>
      <c r="G85" s="207"/>
      <c r="H85" s="207"/>
      <c r="I85" s="207"/>
      <c r="J85" s="207"/>
      <c r="K85" s="207"/>
      <c r="L85" s="207"/>
      <c r="M85" s="207"/>
      <c r="N85" s="207"/>
      <c r="O85" s="207"/>
    </row>
    <row r="86" spans="1:15">
      <c r="A86" s="197" t="s">
        <v>151</v>
      </c>
      <c r="B86" s="201"/>
      <c r="C86" s="200"/>
      <c r="D86" s="200"/>
      <c r="E86" s="200"/>
      <c r="F86" s="207"/>
      <c r="G86" s="207"/>
      <c r="H86" s="207"/>
      <c r="I86" s="207"/>
      <c r="J86" s="207"/>
      <c r="K86" s="207"/>
      <c r="L86" s="207"/>
      <c r="M86" s="207"/>
      <c r="N86" s="207"/>
      <c r="O86" s="207"/>
    </row>
    <row r="87" spans="1:15">
      <c r="A87" s="210" t="s">
        <v>124</v>
      </c>
      <c r="B87" s="210" t="s">
        <v>240</v>
      </c>
      <c r="C87" s="211">
        <f>'Calcs '!M85</f>
        <v>207.91513907069191</v>
      </c>
      <c r="D87" s="211">
        <f>'Calcs '!L85</f>
        <v>2.794723272770872</v>
      </c>
      <c r="E87" s="211">
        <f t="shared" si="0"/>
        <v>210.70986234346279</v>
      </c>
      <c r="F87" s="207"/>
      <c r="G87" s="207"/>
      <c r="H87" s="207"/>
      <c r="I87" s="207"/>
      <c r="J87" s="207"/>
      <c r="K87" s="207"/>
      <c r="L87" s="207"/>
      <c r="M87" s="207"/>
      <c r="N87" s="207"/>
      <c r="O87" s="207"/>
    </row>
    <row r="88" spans="1:15">
      <c r="A88" s="210" t="s">
        <v>135</v>
      </c>
      <c r="B88" s="210" t="s">
        <v>240</v>
      </c>
      <c r="C88" s="211">
        <f>'Calcs '!M86</f>
        <v>338.03676270477484</v>
      </c>
      <c r="D88" s="211">
        <f>'Calcs '!L86</f>
        <v>5.1719775089452655</v>
      </c>
      <c r="E88" s="211">
        <f t="shared" si="0"/>
        <v>343.20874021372009</v>
      </c>
      <c r="F88" s="207"/>
      <c r="G88" s="207"/>
      <c r="H88" s="207"/>
      <c r="I88" s="207"/>
      <c r="J88" s="207"/>
      <c r="K88" s="207"/>
      <c r="L88" s="207"/>
      <c r="M88" s="207"/>
      <c r="N88" s="207"/>
      <c r="O88" s="207"/>
    </row>
    <row r="89" spans="1:15">
      <c r="A89" s="210" t="s">
        <v>132</v>
      </c>
      <c r="B89" s="210" t="s">
        <v>240</v>
      </c>
      <c r="C89" s="211">
        <f>'Calcs '!M87</f>
        <v>444.4585517836781</v>
      </c>
      <c r="D89" s="211">
        <f>'Calcs '!L87</f>
        <v>7.5434335640558183</v>
      </c>
      <c r="E89" s="211">
        <f t="shared" si="0"/>
        <v>452.00198534773392</v>
      </c>
      <c r="F89" s="207"/>
      <c r="G89" s="207"/>
      <c r="H89" s="207"/>
      <c r="I89" s="207"/>
      <c r="J89" s="207"/>
      <c r="K89" s="207"/>
      <c r="L89" s="207"/>
      <c r="M89" s="207"/>
      <c r="N89" s="207"/>
      <c r="O89" s="207"/>
    </row>
    <row r="90" spans="1:15">
      <c r="A90" s="210" t="s">
        <v>133</v>
      </c>
      <c r="B90" s="210" t="s">
        <v>240</v>
      </c>
      <c r="C90" s="211">
        <f>'Calcs '!M88</f>
        <v>563.18519097898184</v>
      </c>
      <c r="D90" s="211">
        <f>'Calcs '!L88</f>
        <v>9.7757332736342111</v>
      </c>
      <c r="E90" s="211">
        <f t="shared" si="0"/>
        <v>572.960924252616</v>
      </c>
      <c r="F90" s="207"/>
      <c r="G90" s="207"/>
      <c r="H90" s="207"/>
      <c r="I90" s="207"/>
      <c r="J90" s="207"/>
      <c r="K90" s="207"/>
      <c r="L90" s="207"/>
      <c r="M90" s="207"/>
      <c r="N90" s="207"/>
      <c r="O90" s="207"/>
    </row>
    <row r="91" spans="1:15">
      <c r="A91" s="210" t="s">
        <v>134</v>
      </c>
      <c r="B91" s="210" t="s">
        <v>240</v>
      </c>
      <c r="C91" s="211">
        <f>'Calcs '!M89</f>
        <v>649.44912260487354</v>
      </c>
      <c r="D91" s="211">
        <f>'Calcs '!L89</f>
        <v>11.863078456616606</v>
      </c>
      <c r="E91" s="211">
        <f t="shared" si="0"/>
        <v>661.3122010614901</v>
      </c>
      <c r="F91" s="207"/>
      <c r="G91" s="207"/>
      <c r="H91" s="207"/>
      <c r="I91" s="207"/>
      <c r="J91" s="207"/>
      <c r="K91" s="207"/>
      <c r="L91" s="207"/>
      <c r="M91" s="207"/>
      <c r="N91" s="207"/>
      <c r="O91" s="207"/>
    </row>
    <row r="92" spans="1:15">
      <c r="A92" s="210" t="s">
        <v>130</v>
      </c>
      <c r="B92" s="210" t="s">
        <v>240</v>
      </c>
      <c r="C92" s="211">
        <f>'Calcs '!M90</f>
        <v>749.30688072379553</v>
      </c>
      <c r="D92" s="211">
        <f>'Calcs '!L90</f>
        <v>13.39379825747036</v>
      </c>
      <c r="E92" s="211">
        <f t="shared" si="0"/>
        <v>762.70067898126592</v>
      </c>
      <c r="F92" s="207"/>
      <c r="G92" s="207"/>
      <c r="H92" s="207"/>
      <c r="I92" s="207"/>
      <c r="J92" s="207"/>
      <c r="K92" s="207"/>
      <c r="L92" s="207"/>
      <c r="M92" s="207"/>
      <c r="N92" s="207"/>
      <c r="O92" s="207"/>
    </row>
    <row r="93" spans="1:15">
      <c r="A93" s="201"/>
      <c r="B93" s="201"/>
      <c r="C93" s="200"/>
      <c r="D93" s="200"/>
      <c r="E93" s="200"/>
      <c r="F93" s="207"/>
      <c r="G93" s="207"/>
      <c r="H93" s="207"/>
      <c r="I93" s="207"/>
      <c r="J93" s="207"/>
      <c r="K93" s="207"/>
      <c r="L93" s="207"/>
      <c r="M93" s="207"/>
      <c r="N93" s="207"/>
      <c r="O93" s="207"/>
    </row>
    <row r="94" spans="1:15">
      <c r="A94" s="215" t="s">
        <v>136</v>
      </c>
      <c r="B94" s="201"/>
      <c r="C94" s="200"/>
      <c r="D94" s="200"/>
      <c r="E94" s="200"/>
      <c r="F94" s="207"/>
      <c r="G94" s="207"/>
      <c r="H94" s="207"/>
      <c r="I94" s="207"/>
      <c r="J94" s="207"/>
      <c r="K94" s="207"/>
      <c r="L94" s="207"/>
      <c r="M94" s="207"/>
      <c r="N94" s="207"/>
      <c r="O94" s="207"/>
    </row>
    <row r="95" spans="1:15">
      <c r="A95" s="210" t="s">
        <v>137</v>
      </c>
      <c r="B95" s="210"/>
      <c r="C95" s="211">
        <f>'Calcs '!M91</f>
        <v>24.13</v>
      </c>
      <c r="D95" s="211">
        <f>'Calcs '!L91</f>
        <v>0.72477263297999783</v>
      </c>
      <c r="E95" s="211">
        <f t="shared" ref="E95:E96" si="6">C95+D95</f>
        <v>24.854772632979998</v>
      </c>
      <c r="F95" s="285"/>
      <c r="G95" s="207"/>
      <c r="H95" s="207"/>
      <c r="I95" s="207"/>
      <c r="J95" s="207"/>
      <c r="K95" s="207"/>
      <c r="L95" s="207"/>
      <c r="M95" s="207"/>
      <c r="N95" s="207"/>
      <c r="O95" s="207"/>
    </row>
    <row r="96" spans="1:15">
      <c r="A96" s="210" t="s">
        <v>138</v>
      </c>
      <c r="B96" s="210"/>
      <c r="C96" s="211">
        <f>'Calcs '!M92</f>
        <v>24.13</v>
      </c>
      <c r="D96" s="211">
        <f>'Calcs '!L92</f>
        <v>0.72477263297999783</v>
      </c>
      <c r="E96" s="211">
        <f t="shared" si="6"/>
        <v>24.854772632979998</v>
      </c>
      <c r="F96" s="207"/>
      <c r="G96" s="207"/>
      <c r="H96" s="207"/>
      <c r="I96" s="207"/>
      <c r="J96" s="207"/>
      <c r="K96" s="207"/>
      <c r="L96" s="207"/>
      <c r="M96" s="207"/>
      <c r="N96" s="207"/>
      <c r="O96" s="207"/>
    </row>
    <row r="97" spans="1:22">
      <c r="A97" s="201"/>
      <c r="B97" s="201"/>
      <c r="C97" s="200"/>
      <c r="D97" s="200"/>
      <c r="E97" s="200"/>
      <c r="F97" s="207"/>
      <c r="G97" s="207"/>
      <c r="H97" s="207"/>
      <c r="I97" s="207"/>
      <c r="J97" s="207"/>
      <c r="K97" s="207"/>
      <c r="L97" s="207"/>
      <c r="M97" s="207"/>
      <c r="N97" s="207"/>
      <c r="O97" s="207"/>
    </row>
    <row r="98" spans="1:22">
      <c r="A98" s="197" t="s">
        <v>284</v>
      </c>
      <c r="B98" s="201"/>
      <c r="C98" s="200"/>
      <c r="D98" s="200"/>
      <c r="E98" s="200"/>
      <c r="F98" s="207"/>
      <c r="G98" s="207"/>
      <c r="H98" s="207"/>
      <c r="I98" s="207"/>
      <c r="J98" s="207"/>
      <c r="K98" s="207"/>
      <c r="L98" s="207"/>
      <c r="M98" s="207"/>
      <c r="N98" s="207"/>
      <c r="O98" s="207"/>
    </row>
    <row r="99" spans="1:22">
      <c r="A99" s="201" t="s">
        <v>282</v>
      </c>
      <c r="B99" s="201" t="s">
        <v>283</v>
      </c>
      <c r="C99" s="200">
        <f>References!B47</f>
        <v>168.68</v>
      </c>
      <c r="D99" s="200">
        <f t="shared" ref="D99" si="7">E99-C99</f>
        <v>15.030000000000001</v>
      </c>
      <c r="E99" s="207">
        <f>References!B48</f>
        <v>183.71</v>
      </c>
      <c r="F99" s="207"/>
      <c r="G99" s="207"/>
      <c r="H99" s="207"/>
      <c r="I99" s="207"/>
      <c r="J99" s="207"/>
      <c r="K99" s="207"/>
      <c r="L99" s="207"/>
      <c r="M99" s="207"/>
      <c r="N99" s="207"/>
      <c r="O99" s="207"/>
    </row>
    <row r="100" spans="1:22">
      <c r="A100" s="201"/>
      <c r="B100" s="201"/>
      <c r="C100" s="200"/>
      <c r="D100" s="200"/>
      <c r="E100" s="200"/>
      <c r="F100" s="207"/>
      <c r="G100" s="207"/>
      <c r="H100" s="207"/>
      <c r="I100" s="207"/>
      <c r="J100" s="207"/>
      <c r="K100" s="207"/>
      <c r="L100" s="207"/>
      <c r="M100" s="207"/>
      <c r="N100" s="207"/>
      <c r="O100" s="207"/>
    </row>
    <row r="101" spans="1:22">
      <c r="A101" s="197" t="s">
        <v>152</v>
      </c>
      <c r="B101" s="201"/>
      <c r="C101" s="200"/>
      <c r="D101" s="200"/>
      <c r="E101" s="200"/>
      <c r="F101" s="207"/>
      <c r="G101" s="207"/>
      <c r="H101" s="207"/>
      <c r="I101" s="207"/>
      <c r="J101" s="207"/>
      <c r="K101" s="207"/>
      <c r="L101" s="207"/>
      <c r="M101" s="207"/>
      <c r="N101" s="207"/>
      <c r="O101" s="207"/>
    </row>
    <row r="102" spans="1:22">
      <c r="A102" s="212" t="s">
        <v>105</v>
      </c>
      <c r="B102" s="210" t="s">
        <v>240</v>
      </c>
      <c r="C102" s="211">
        <f>+'Calcs '!M93</f>
        <v>6.62</v>
      </c>
      <c r="D102" s="211">
        <f>+'Calcs '!L93</f>
        <v>0.16814725085135951</v>
      </c>
      <c r="E102" s="211">
        <f t="shared" ref="E102:E167" si="8">C102+D102</f>
        <v>6.7881472508513596</v>
      </c>
      <c r="F102" s="207"/>
      <c r="G102" s="207"/>
      <c r="H102" s="207"/>
      <c r="I102" s="207"/>
      <c r="J102" s="207"/>
      <c r="K102" s="207"/>
      <c r="L102" s="207"/>
      <c r="M102" s="207"/>
      <c r="N102" s="207"/>
      <c r="O102" s="207"/>
      <c r="P102" s="207"/>
      <c r="Q102" s="207"/>
      <c r="R102" s="207"/>
      <c r="S102" s="207"/>
      <c r="T102" s="207"/>
      <c r="U102" s="207"/>
      <c r="V102" s="207"/>
    </row>
    <row r="103" spans="1:22">
      <c r="A103" s="213" t="s">
        <v>241</v>
      </c>
      <c r="B103" s="201" t="s">
        <v>240</v>
      </c>
      <c r="C103" s="207">
        <f>'Calcs '!M21</f>
        <v>10.864229460166918</v>
      </c>
      <c r="D103" s="207">
        <f>'Calcs '!L21</f>
        <v>0.27251451000047922</v>
      </c>
      <c r="E103" s="207">
        <f t="shared" si="8"/>
        <v>11.136743970167396</v>
      </c>
      <c r="F103" s="207"/>
      <c r="G103" s="207"/>
      <c r="H103" s="207"/>
      <c r="I103" s="207"/>
      <c r="J103" s="207"/>
      <c r="K103" s="207"/>
      <c r="L103" s="207"/>
      <c r="M103" s="207"/>
      <c r="N103" s="207"/>
      <c r="O103" s="207"/>
      <c r="P103" s="207"/>
      <c r="Q103" s="207"/>
      <c r="R103" s="207"/>
      <c r="S103" s="207"/>
      <c r="T103" s="207"/>
      <c r="U103" s="207"/>
      <c r="V103" s="207"/>
    </row>
    <row r="104" spans="1:22">
      <c r="A104" s="213" t="s">
        <v>107</v>
      </c>
      <c r="B104" s="201" t="s">
        <v>240</v>
      </c>
      <c r="C104" s="207">
        <f>'Calcs '!M22</f>
        <v>14.330384422533234</v>
      </c>
      <c r="D104" s="207">
        <f>'Calcs '!L22</f>
        <v>0.39427631234111887</v>
      </c>
      <c r="E104" s="207">
        <f t="shared" si="8"/>
        <v>14.724660734874353</v>
      </c>
      <c r="F104" s="207"/>
      <c r="G104" s="207"/>
      <c r="H104" s="207"/>
      <c r="I104" s="207"/>
      <c r="J104" s="207"/>
      <c r="K104" s="207"/>
      <c r="L104" s="207"/>
      <c r="M104" s="207"/>
      <c r="N104" s="207"/>
      <c r="O104" s="207"/>
      <c r="P104" s="207"/>
      <c r="Q104" s="207"/>
      <c r="R104" s="207"/>
      <c r="S104" s="207"/>
      <c r="T104" s="207"/>
      <c r="U104" s="207"/>
      <c r="V104" s="207"/>
    </row>
    <row r="105" spans="1:22">
      <c r="A105" s="213" t="s">
        <v>108</v>
      </c>
      <c r="B105" s="201" t="s">
        <v>240</v>
      </c>
      <c r="C105" s="207">
        <f>'Calcs '!M23</f>
        <v>28.834076593184783</v>
      </c>
      <c r="D105" s="207">
        <f>'Calcs '!L23</f>
        <v>1.0146816861719969</v>
      </c>
      <c r="E105" s="207">
        <f t="shared" si="8"/>
        <v>29.84875827935678</v>
      </c>
      <c r="F105" s="207"/>
      <c r="G105" s="207"/>
      <c r="H105" s="207"/>
      <c r="I105" s="207"/>
      <c r="J105" s="207"/>
      <c r="K105" s="207"/>
      <c r="L105" s="207"/>
      <c r="M105" s="207"/>
      <c r="N105" s="207"/>
      <c r="O105" s="207"/>
      <c r="P105" s="207"/>
      <c r="Q105" s="207"/>
      <c r="R105" s="207"/>
      <c r="S105" s="207"/>
      <c r="T105" s="207"/>
      <c r="U105" s="207"/>
      <c r="V105" s="207"/>
    </row>
    <row r="106" spans="1:22">
      <c r="A106" s="213" t="s">
        <v>109</v>
      </c>
      <c r="B106" s="201" t="s">
        <v>240</v>
      </c>
      <c r="C106" s="207">
        <f>'Calcs '!M24</f>
        <v>39.091728934937599</v>
      </c>
      <c r="D106" s="207">
        <f>'Calcs '!L24</f>
        <v>1.4495452659599957</v>
      </c>
      <c r="E106" s="207">
        <f t="shared" si="8"/>
        <v>40.541274200897597</v>
      </c>
      <c r="F106" s="207"/>
      <c r="G106" s="207"/>
      <c r="H106" s="207"/>
      <c r="I106" s="207"/>
      <c r="J106" s="207"/>
      <c r="K106" s="207"/>
      <c r="L106" s="207"/>
      <c r="M106" s="207"/>
      <c r="N106" s="207"/>
      <c r="O106" s="207"/>
      <c r="P106" s="207"/>
      <c r="Q106" s="207"/>
      <c r="R106" s="207"/>
      <c r="S106" s="207"/>
      <c r="T106" s="207"/>
      <c r="U106" s="207"/>
      <c r="V106" s="207"/>
    </row>
    <row r="107" spans="1:22">
      <c r="A107" s="213" t="s">
        <v>110</v>
      </c>
      <c r="B107" s="201" t="s">
        <v>240</v>
      </c>
      <c r="C107" s="207">
        <f>'Calcs '!M25</f>
        <v>50.995804883814408</v>
      </c>
      <c r="D107" s="207">
        <f>'Calcs '!L25</f>
        <v>1.8786106646841543</v>
      </c>
      <c r="E107" s="207">
        <f t="shared" si="8"/>
        <v>52.874415548498561</v>
      </c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</row>
    <row r="108" spans="1:22">
      <c r="A108" s="213" t="s">
        <v>111</v>
      </c>
      <c r="B108" s="201" t="s">
        <v>240</v>
      </c>
      <c r="C108" s="207">
        <f>'Calcs '!M26</f>
        <v>71.814398126527081</v>
      </c>
      <c r="D108" s="207">
        <f>'Calcs '!L26</f>
        <v>2.7425396431963125</v>
      </c>
      <c r="E108" s="207">
        <f t="shared" si="8"/>
        <v>74.55693776972339</v>
      </c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</row>
    <row r="109" spans="1:22">
      <c r="A109" s="213" t="s">
        <v>112</v>
      </c>
      <c r="B109" s="201" t="s">
        <v>240</v>
      </c>
      <c r="C109" s="207">
        <f>'Calcs '!M27</f>
        <v>102.83648503970561</v>
      </c>
      <c r="D109" s="207">
        <f>'Calcs '!L27</f>
        <v>3.5542849921339092</v>
      </c>
      <c r="E109" s="207">
        <f t="shared" si="8"/>
        <v>106.39077003183952</v>
      </c>
      <c r="F109" s="207"/>
      <c r="G109" s="207"/>
      <c r="H109" s="207"/>
      <c r="I109" s="207"/>
      <c r="J109" s="207"/>
      <c r="K109" s="207"/>
      <c r="L109" s="207"/>
      <c r="M109" s="207"/>
      <c r="N109" s="207"/>
      <c r="O109" s="207"/>
      <c r="P109" s="207"/>
      <c r="Q109" s="207"/>
      <c r="R109" s="207"/>
      <c r="S109" s="207"/>
      <c r="T109" s="207"/>
      <c r="U109" s="207"/>
      <c r="V109" s="207"/>
    </row>
    <row r="110" spans="1:22">
      <c r="A110" s="213" t="s">
        <v>113</v>
      </c>
      <c r="B110" s="201" t="s">
        <v>240</v>
      </c>
      <c r="C110" s="207">
        <f>'Calcs '!M28</f>
        <v>137.88797709663496</v>
      </c>
      <c r="D110" s="207">
        <f>'Calcs '!L28</f>
        <v>4.8704720936255859</v>
      </c>
      <c r="E110" s="207">
        <f t="shared" si="8"/>
        <v>142.75844919026054</v>
      </c>
      <c r="F110" s="207"/>
      <c r="G110" s="207"/>
      <c r="H110" s="207"/>
      <c r="I110" s="207"/>
      <c r="J110" s="207"/>
      <c r="K110" s="207"/>
      <c r="L110" s="207"/>
      <c r="M110" s="207"/>
      <c r="N110" s="207"/>
      <c r="O110" s="207"/>
      <c r="P110" s="207"/>
      <c r="Q110" s="207"/>
      <c r="R110" s="207"/>
      <c r="S110" s="207"/>
      <c r="T110" s="207"/>
      <c r="U110" s="207"/>
      <c r="V110" s="207"/>
    </row>
    <row r="111" spans="1:22">
      <c r="A111" s="213" t="s">
        <v>114</v>
      </c>
      <c r="B111" s="201" t="s">
        <v>240</v>
      </c>
      <c r="C111" s="207">
        <f>'Calcs '!M29</f>
        <v>183.19712149531713</v>
      </c>
      <c r="D111" s="207">
        <f>'Calcs '!L29</f>
        <v>5.6822174425631831</v>
      </c>
      <c r="E111" s="207">
        <f t="shared" si="8"/>
        <v>188.87933893788031</v>
      </c>
      <c r="F111" s="207"/>
      <c r="G111" s="207"/>
      <c r="H111" s="207"/>
      <c r="I111" s="207"/>
      <c r="J111" s="207"/>
      <c r="K111" s="207"/>
      <c r="L111" s="207"/>
      <c r="M111" s="207"/>
      <c r="N111" s="207"/>
      <c r="O111" s="207"/>
      <c r="P111" s="207"/>
      <c r="Q111" s="207"/>
      <c r="R111" s="207"/>
      <c r="S111" s="207"/>
      <c r="T111" s="207"/>
      <c r="U111" s="207"/>
      <c r="V111" s="207"/>
    </row>
    <row r="112" spans="1:22">
      <c r="A112" s="213"/>
      <c r="B112" s="201"/>
      <c r="C112" s="200"/>
      <c r="D112" s="200"/>
      <c r="E112" s="200"/>
      <c r="F112" s="207"/>
      <c r="G112" s="207"/>
      <c r="H112" s="207"/>
      <c r="I112" s="207"/>
      <c r="J112" s="207"/>
      <c r="K112" s="207"/>
      <c r="L112" s="207"/>
      <c r="M112" s="207"/>
      <c r="N112" s="207"/>
      <c r="O112" s="207"/>
    </row>
    <row r="113" spans="1:15">
      <c r="A113" s="212" t="s">
        <v>121</v>
      </c>
      <c r="B113" s="210" t="s">
        <v>240</v>
      </c>
      <c r="C113" s="211">
        <f>'Calcs '!M94</f>
        <v>7.42</v>
      </c>
      <c r="D113" s="211">
        <f>'Calcs '!L94</f>
        <v>0.16814725085135951</v>
      </c>
      <c r="E113" s="211">
        <f t="shared" si="8"/>
        <v>7.5881472508513594</v>
      </c>
      <c r="F113" s="207"/>
      <c r="G113" s="207"/>
      <c r="H113" s="207"/>
      <c r="I113" s="207"/>
      <c r="J113" s="207"/>
      <c r="K113" s="207"/>
      <c r="L113" s="207"/>
      <c r="M113" s="207"/>
      <c r="N113" s="207"/>
      <c r="O113" s="207"/>
    </row>
    <row r="114" spans="1:15">
      <c r="A114" s="212" t="s">
        <v>122</v>
      </c>
      <c r="B114" s="210" t="s">
        <v>240</v>
      </c>
      <c r="C114" s="211">
        <f>'Calcs '!M95</f>
        <v>10.51</v>
      </c>
      <c r="D114" s="211">
        <f>'Calcs '!L95</f>
        <v>0.27251451000047922</v>
      </c>
      <c r="E114" s="211">
        <f t="shared" si="8"/>
        <v>10.782514510000478</v>
      </c>
      <c r="F114" s="207"/>
      <c r="G114" s="207"/>
      <c r="H114" s="207"/>
      <c r="I114" s="207"/>
      <c r="J114" s="207"/>
      <c r="K114" s="207"/>
      <c r="L114" s="207"/>
      <c r="M114" s="207"/>
      <c r="N114" s="207"/>
      <c r="O114" s="207"/>
    </row>
    <row r="115" spans="1:15">
      <c r="A115" s="212" t="s">
        <v>123</v>
      </c>
      <c r="B115" s="210" t="s">
        <v>240</v>
      </c>
      <c r="C115" s="211">
        <f>'Calcs '!M96</f>
        <v>14.23</v>
      </c>
      <c r="D115" s="211">
        <f>'Calcs '!L96</f>
        <v>0.39427631234111887</v>
      </c>
      <c r="E115" s="211">
        <f t="shared" si="8"/>
        <v>14.62427631234112</v>
      </c>
      <c r="F115" s="207"/>
      <c r="G115" s="207"/>
      <c r="H115" s="207"/>
      <c r="I115" s="207"/>
      <c r="J115" s="207"/>
      <c r="K115" s="207"/>
      <c r="L115" s="207"/>
      <c r="M115" s="207"/>
      <c r="N115" s="207"/>
      <c r="O115" s="207"/>
    </row>
    <row r="116" spans="1:15">
      <c r="A116" s="212" t="s">
        <v>244</v>
      </c>
      <c r="B116" s="210" t="s">
        <v>240</v>
      </c>
      <c r="C116" s="211">
        <f>'Calcs '!M121</f>
        <v>32.311063289808487</v>
      </c>
      <c r="D116" s="211">
        <f>'Calcs '!L121</f>
        <v>1.0146816861719972</v>
      </c>
      <c r="E116" s="211">
        <f t="shared" si="8"/>
        <v>33.325744975980484</v>
      </c>
      <c r="F116" s="207"/>
      <c r="G116" s="207"/>
      <c r="H116" s="207"/>
      <c r="I116" s="207"/>
      <c r="J116" s="207"/>
      <c r="K116" s="207"/>
      <c r="L116" s="207"/>
      <c r="M116" s="207"/>
      <c r="N116" s="207"/>
      <c r="O116" s="207"/>
    </row>
    <row r="117" spans="1:15">
      <c r="A117" s="212" t="s">
        <v>245</v>
      </c>
      <c r="B117" s="210" t="s">
        <v>240</v>
      </c>
      <c r="C117" s="211">
        <f>'Calcs '!M122</f>
        <v>42.677032974135251</v>
      </c>
      <c r="D117" s="211">
        <f>'Calcs '!L122</f>
        <v>1.4495452659599957</v>
      </c>
      <c r="E117" s="211">
        <f t="shared" si="8"/>
        <v>44.126578240095249</v>
      </c>
      <c r="F117" s="207"/>
      <c r="G117" s="207"/>
      <c r="H117" s="207"/>
      <c r="I117" s="207"/>
      <c r="J117" s="207"/>
      <c r="K117" s="207"/>
      <c r="L117" s="207"/>
      <c r="M117" s="207"/>
      <c r="N117" s="207"/>
      <c r="O117" s="207"/>
    </row>
    <row r="118" spans="1:15">
      <c r="A118" s="212" t="s">
        <v>246</v>
      </c>
      <c r="B118" s="210" t="s">
        <v>240</v>
      </c>
      <c r="C118" s="211">
        <f>'Calcs '!M30</f>
        <v>56.38</v>
      </c>
      <c r="D118" s="211">
        <f>'Calcs '!L30</f>
        <v>1.8786106646841543</v>
      </c>
      <c r="E118" s="211">
        <f t="shared" si="8"/>
        <v>58.258610664684156</v>
      </c>
      <c r="F118" s="207"/>
      <c r="G118" s="207"/>
      <c r="H118" s="207"/>
      <c r="I118" s="207"/>
      <c r="J118" s="207"/>
      <c r="K118" s="207"/>
      <c r="L118" s="207"/>
      <c r="M118" s="207"/>
      <c r="N118" s="207"/>
      <c r="O118" s="207"/>
    </row>
    <row r="119" spans="1:15">
      <c r="A119" s="212" t="s">
        <v>247</v>
      </c>
      <c r="B119" s="210" t="s">
        <v>240</v>
      </c>
      <c r="C119" s="211">
        <f>'Calcs '!M123</f>
        <v>78.974174470665005</v>
      </c>
      <c r="D119" s="211">
        <f>'Calcs '!L123</f>
        <v>2.7425396431963125</v>
      </c>
      <c r="E119" s="211">
        <f t="shared" si="8"/>
        <v>81.716714113861315</v>
      </c>
      <c r="F119" s="207"/>
      <c r="G119" s="207"/>
      <c r="H119" s="207"/>
      <c r="I119" s="207"/>
      <c r="J119" s="207"/>
      <c r="K119" s="207"/>
      <c r="L119" s="207"/>
      <c r="M119" s="207"/>
      <c r="N119" s="207"/>
      <c r="O119" s="207"/>
    </row>
    <row r="120" spans="1:15">
      <c r="A120" s="212" t="s">
        <v>248</v>
      </c>
      <c r="B120" s="210" t="s">
        <v>240</v>
      </c>
      <c r="C120" s="211">
        <f>'Calcs '!M124</f>
        <v>102.83648503970561</v>
      </c>
      <c r="D120" s="211">
        <f>'Calcs '!L124</f>
        <v>3.5542849921339088</v>
      </c>
      <c r="E120" s="211">
        <f t="shared" si="8"/>
        <v>106.39077003183952</v>
      </c>
      <c r="F120" s="207"/>
      <c r="G120" s="207"/>
      <c r="H120" s="207"/>
      <c r="I120" s="207"/>
      <c r="J120" s="207"/>
      <c r="K120" s="207"/>
      <c r="L120" s="207"/>
      <c r="M120" s="207"/>
      <c r="N120" s="207"/>
      <c r="O120" s="207"/>
    </row>
    <row r="121" spans="1:15">
      <c r="A121" s="212" t="s">
        <v>249</v>
      </c>
      <c r="B121" s="210" t="s">
        <v>240</v>
      </c>
      <c r="C121" s="211">
        <f>'Calcs '!M125</f>
        <v>148.64388921422793</v>
      </c>
      <c r="D121" s="211">
        <f>'Calcs '!L125</f>
        <v>4.8704720936255859</v>
      </c>
      <c r="E121" s="211">
        <f t="shared" si="8"/>
        <v>153.51436130785351</v>
      </c>
      <c r="F121" s="207"/>
      <c r="G121" s="207"/>
      <c r="H121" s="207"/>
      <c r="I121" s="207"/>
      <c r="J121" s="207"/>
      <c r="K121" s="207"/>
      <c r="L121" s="207"/>
      <c r="M121" s="207"/>
      <c r="N121" s="207"/>
      <c r="O121" s="207"/>
    </row>
    <row r="122" spans="1:15">
      <c r="A122" s="201" t="s">
        <v>250</v>
      </c>
      <c r="B122" s="201" t="s">
        <v>240</v>
      </c>
      <c r="C122" s="207">
        <f>'Calcs '!M31</f>
        <v>198.06</v>
      </c>
      <c r="D122" s="207">
        <f>'Calcs '!L31</f>
        <v>5.6822174425631831</v>
      </c>
      <c r="E122" s="207">
        <f t="shared" si="8"/>
        <v>203.74221744256317</v>
      </c>
      <c r="F122" s="207"/>
      <c r="G122" s="207"/>
      <c r="H122" s="207"/>
      <c r="I122" s="207"/>
      <c r="J122" s="207"/>
      <c r="K122" s="207"/>
      <c r="L122" s="207"/>
      <c r="M122" s="207"/>
      <c r="N122" s="207"/>
      <c r="O122" s="207"/>
    </row>
    <row r="123" spans="1:15">
      <c r="A123" s="201"/>
      <c r="B123" s="201"/>
      <c r="C123" s="207"/>
      <c r="D123" s="207"/>
      <c r="E123" s="200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</row>
    <row r="124" spans="1:15">
      <c r="A124" s="212" t="s">
        <v>258</v>
      </c>
      <c r="B124" s="210" t="s">
        <v>240</v>
      </c>
      <c r="C124" s="211">
        <f>'Calcs '!M97</f>
        <v>32.311063289808487</v>
      </c>
      <c r="D124" s="211">
        <f>'Calcs '!L97</f>
        <v>1.0146816861719972</v>
      </c>
      <c r="E124" s="211">
        <f t="shared" ref="E124:E130" si="9">C124+D124</f>
        <v>33.325744975980484</v>
      </c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</row>
    <row r="125" spans="1:15">
      <c r="A125" s="212" t="s">
        <v>259</v>
      </c>
      <c r="B125" s="210" t="s">
        <v>240</v>
      </c>
      <c r="C125" s="211">
        <f>'Calcs '!M98</f>
        <v>42.677032974135251</v>
      </c>
      <c r="D125" s="211">
        <f>'Calcs '!L98</f>
        <v>1.4495452659599957</v>
      </c>
      <c r="E125" s="211">
        <f t="shared" si="9"/>
        <v>44.126578240095249</v>
      </c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</row>
    <row r="126" spans="1:15">
      <c r="A126" s="212" t="s">
        <v>260</v>
      </c>
      <c r="B126" s="210" t="s">
        <v>240</v>
      </c>
      <c r="C126" s="211">
        <f>'Calcs '!M99</f>
        <v>56.37917680973959</v>
      </c>
      <c r="D126" s="211">
        <f>'Calcs '!L99</f>
        <v>1.8786106646841543</v>
      </c>
      <c r="E126" s="211">
        <f t="shared" si="9"/>
        <v>58.257787474423743</v>
      </c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</row>
    <row r="127" spans="1:15">
      <c r="A127" s="210" t="s">
        <v>261</v>
      </c>
      <c r="B127" s="210" t="s">
        <v>240</v>
      </c>
      <c r="C127" s="211">
        <f>'Calcs '!M100</f>
        <v>78.974174470665005</v>
      </c>
      <c r="D127" s="211">
        <f>'Calcs '!L100</f>
        <v>2.7425396431963125</v>
      </c>
      <c r="E127" s="211">
        <f t="shared" si="9"/>
        <v>81.716714113861315</v>
      </c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</row>
    <row r="128" spans="1:15">
      <c r="A128" s="212" t="s">
        <v>262</v>
      </c>
      <c r="B128" s="210" t="s">
        <v>240</v>
      </c>
      <c r="C128" s="211">
        <f>'Calcs '!M101</f>
        <v>102.83648503970561</v>
      </c>
      <c r="D128" s="211">
        <f>'Calcs '!L101</f>
        <v>3.5542849921339088</v>
      </c>
      <c r="E128" s="211">
        <f t="shared" si="9"/>
        <v>106.39077003183952</v>
      </c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</row>
    <row r="129" spans="1:19">
      <c r="A129" s="201" t="s">
        <v>263</v>
      </c>
      <c r="B129" s="201" t="s">
        <v>240</v>
      </c>
      <c r="C129" s="207">
        <f>'Calcs '!M32</f>
        <v>148.64388921422793</v>
      </c>
      <c r="D129" s="207">
        <f>'Calcs '!L32</f>
        <v>4.8704720936255859</v>
      </c>
      <c r="E129" s="207">
        <f t="shared" si="9"/>
        <v>153.51436130785351</v>
      </c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</row>
    <row r="130" spans="1:19">
      <c r="A130" s="201" t="s">
        <v>264</v>
      </c>
      <c r="B130" s="201" t="s">
        <v>240</v>
      </c>
      <c r="C130" s="207">
        <f>'Calcs '!M33</f>
        <v>198.05826089646271</v>
      </c>
      <c r="D130" s="207">
        <f>'Calcs '!L33</f>
        <v>5.6822174425631831</v>
      </c>
      <c r="E130" s="207">
        <f t="shared" si="9"/>
        <v>203.74047833902588</v>
      </c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</row>
    <row r="131" spans="1:19">
      <c r="A131" s="201"/>
      <c r="B131" s="201"/>
      <c r="C131" s="200"/>
      <c r="D131" s="200"/>
      <c r="E131" s="200"/>
      <c r="F131" s="195"/>
      <c r="G131" s="195"/>
      <c r="H131" s="195"/>
      <c r="I131" s="195"/>
      <c r="J131" s="195"/>
      <c r="K131" s="195"/>
      <c r="L131" s="195"/>
      <c r="M131" s="195"/>
      <c r="N131" s="195"/>
      <c r="O131" s="195"/>
    </row>
    <row r="132" spans="1:19">
      <c r="A132" s="197" t="s">
        <v>153</v>
      </c>
      <c r="B132" s="201"/>
      <c r="C132" s="200"/>
      <c r="D132" s="200"/>
      <c r="E132" s="200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</row>
    <row r="133" spans="1:19">
      <c r="A133" s="210" t="s">
        <v>105</v>
      </c>
      <c r="B133" s="210" t="s">
        <v>240</v>
      </c>
      <c r="C133" s="211">
        <f>'Calcs '!M34</f>
        <v>6.57</v>
      </c>
      <c r="D133" s="211">
        <f>'Calcs '!L37</f>
        <v>0.27251451000047922</v>
      </c>
      <c r="E133" s="211">
        <f t="shared" si="8"/>
        <v>6.8425145100004796</v>
      </c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</row>
    <row r="134" spans="1:19">
      <c r="A134" s="212" t="s">
        <v>241</v>
      </c>
      <c r="B134" s="210" t="s">
        <v>240</v>
      </c>
      <c r="C134" s="211">
        <f>'Calcs '!M102</f>
        <v>10.86</v>
      </c>
      <c r="D134" s="211">
        <f>'Calcs '!L102</f>
        <v>0.27251451000047922</v>
      </c>
      <c r="E134" s="211">
        <f t="shared" si="8"/>
        <v>11.132514510000478</v>
      </c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</row>
    <row r="135" spans="1:19">
      <c r="A135" s="212" t="s">
        <v>107</v>
      </c>
      <c r="B135" s="210" t="s">
        <v>240</v>
      </c>
      <c r="C135" s="211">
        <f>'Calcs '!M103</f>
        <v>14.33</v>
      </c>
      <c r="D135" s="211">
        <f>'Calcs '!L103</f>
        <v>0.39427631234111887</v>
      </c>
      <c r="E135" s="211">
        <f t="shared" si="8"/>
        <v>14.72427631234112</v>
      </c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</row>
    <row r="136" spans="1:19">
      <c r="A136" s="197"/>
      <c r="B136" s="201"/>
      <c r="C136" s="200"/>
      <c r="D136" s="200"/>
      <c r="E136" s="200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</row>
    <row r="137" spans="1:19">
      <c r="A137" s="212" t="s">
        <v>121</v>
      </c>
      <c r="B137" s="210" t="s">
        <v>240</v>
      </c>
      <c r="C137" s="211">
        <f>'Calcs '!M104</f>
        <v>7.8963342736407611</v>
      </c>
      <c r="D137" s="211">
        <f>'Calcs '!L104</f>
        <v>0.16814725085135951</v>
      </c>
      <c r="E137" s="211">
        <f t="shared" si="8"/>
        <v>8.0644815244921197</v>
      </c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</row>
    <row r="138" spans="1:19">
      <c r="A138" s="212" t="s">
        <v>122</v>
      </c>
      <c r="B138" s="210" t="s">
        <v>240</v>
      </c>
      <c r="C138" s="211">
        <f>'Calcs '!M105</f>
        <v>11.654946060956734</v>
      </c>
      <c r="D138" s="211">
        <f>'Calcs '!L105</f>
        <v>0.27251451000047922</v>
      </c>
      <c r="E138" s="211">
        <f t="shared" si="8"/>
        <v>11.927460570957212</v>
      </c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</row>
    <row r="139" spans="1:19">
      <c r="A139" s="212" t="s">
        <v>123</v>
      </c>
      <c r="B139" s="210" t="s">
        <v>240</v>
      </c>
      <c r="C139" s="211">
        <f>'Calcs '!M106</f>
        <v>15.933481092627655</v>
      </c>
      <c r="D139" s="211">
        <f>'Calcs '!L106</f>
        <v>0.39427631234111887</v>
      </c>
      <c r="E139" s="211">
        <f t="shared" si="8"/>
        <v>16.327757404968775</v>
      </c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</row>
    <row r="140" spans="1:19">
      <c r="A140" s="197"/>
      <c r="B140" s="201"/>
      <c r="C140" s="200"/>
      <c r="D140" s="200"/>
      <c r="E140" s="200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</row>
    <row r="141" spans="1:19">
      <c r="A141" s="197" t="s">
        <v>154</v>
      </c>
      <c r="B141" s="201"/>
      <c r="C141" s="200"/>
      <c r="D141" s="200"/>
      <c r="E141" s="200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</row>
    <row r="142" spans="1:19">
      <c r="A142" s="197"/>
      <c r="B142" s="201"/>
      <c r="C142" s="200"/>
      <c r="D142" s="200"/>
      <c r="E142" s="200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</row>
    <row r="143" spans="1:19">
      <c r="A143" s="197"/>
      <c r="B143" s="201"/>
      <c r="C143" s="200"/>
      <c r="D143" s="200"/>
      <c r="E143" s="200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</row>
    <row r="144" spans="1:19">
      <c r="A144" s="210" t="s">
        <v>132</v>
      </c>
      <c r="B144" s="210" t="s">
        <v>240</v>
      </c>
      <c r="C144" s="211">
        <f>'Calcs '!M107</f>
        <v>317.73809270641709</v>
      </c>
      <c r="D144" s="211">
        <f>'Calcs '!L107</f>
        <v>7.5434335640558183</v>
      </c>
      <c r="E144" s="211">
        <f t="shared" si="8"/>
        <v>325.28152627047291</v>
      </c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</row>
    <row r="145" spans="1:17">
      <c r="A145" s="210" t="s">
        <v>133</v>
      </c>
      <c r="B145" s="210" t="s">
        <v>240</v>
      </c>
      <c r="C145" s="211">
        <f>'Calcs '!M108</f>
        <v>391.26390484561261</v>
      </c>
      <c r="D145" s="211">
        <f>'Calcs '!L108</f>
        <v>9.7757332736342111</v>
      </c>
      <c r="E145" s="211">
        <f t="shared" si="8"/>
        <v>401.03963811924683</v>
      </c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</row>
    <row r="146" spans="1:17">
      <c r="A146" s="210" t="s">
        <v>134</v>
      </c>
      <c r="B146" s="210" t="s">
        <v>240</v>
      </c>
      <c r="C146" s="211">
        <f>'Calcs '!M109</f>
        <v>444.57770086050948</v>
      </c>
      <c r="D146" s="211">
        <f>'Calcs '!L109</f>
        <v>11.863078456616606</v>
      </c>
      <c r="E146" s="211">
        <f t="shared" si="8"/>
        <v>456.4407793171261</v>
      </c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</row>
    <row r="147" spans="1:17">
      <c r="A147" s="210" t="s">
        <v>130</v>
      </c>
      <c r="B147" s="210" t="s">
        <v>240</v>
      </c>
      <c r="C147" s="211">
        <f>'Calcs '!M110</f>
        <v>524.36425540047912</v>
      </c>
      <c r="D147" s="211">
        <f>'Calcs '!L110</f>
        <v>13.39379825747036</v>
      </c>
      <c r="E147" s="211">
        <f t="shared" si="8"/>
        <v>537.75805365794952</v>
      </c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</row>
    <row r="148" spans="1:17">
      <c r="A148" s="197"/>
      <c r="B148" s="201"/>
      <c r="C148" s="200"/>
      <c r="D148" s="200"/>
      <c r="E148" s="200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</row>
    <row r="149" spans="1:17">
      <c r="A149" s="210" t="s">
        <v>128</v>
      </c>
      <c r="B149" s="210" t="s">
        <v>240</v>
      </c>
      <c r="C149" s="211">
        <f>'Calcs '!M126</f>
        <v>369.48128725399181</v>
      </c>
      <c r="D149" s="211">
        <f>'Calcs '!L126</f>
        <v>7.5434335640558183</v>
      </c>
      <c r="E149" s="211">
        <f t="shared" si="8"/>
        <v>377.02472081804763</v>
      </c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</row>
    <row r="150" spans="1:17">
      <c r="A150" s="210" t="s">
        <v>129</v>
      </c>
      <c r="B150" s="210" t="s">
        <v>240</v>
      </c>
      <c r="C150" s="211">
        <f>'Calcs '!M127</f>
        <v>463.18662031471359</v>
      </c>
      <c r="D150" s="211">
        <f>'Calcs '!L127</f>
        <v>9.7757332736342111</v>
      </c>
      <c r="E150" s="211">
        <f t="shared" si="8"/>
        <v>472.96235358834781</v>
      </c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</row>
    <row r="151" spans="1:17">
      <c r="A151" s="210" t="s">
        <v>165</v>
      </c>
      <c r="B151" s="210" t="s">
        <v>240</v>
      </c>
      <c r="C151" s="211">
        <f>'Calcs '!M128</f>
        <v>524.47257274305298</v>
      </c>
      <c r="D151" s="211">
        <f>'Calcs '!L128</f>
        <v>11.863078456616606</v>
      </c>
      <c r="E151" s="211">
        <f t="shared" si="8"/>
        <v>536.33565119966954</v>
      </c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</row>
    <row r="152" spans="1:17">
      <c r="A152" s="210" t="s">
        <v>166</v>
      </c>
      <c r="B152" s="210" t="s">
        <v>240</v>
      </c>
      <c r="C152" s="211">
        <f>'Calcs '!M129</f>
        <v>599.35235166442283</v>
      </c>
      <c r="D152" s="211">
        <f>'Calcs '!L129</f>
        <v>13.39379825747036</v>
      </c>
      <c r="E152" s="211">
        <f t="shared" si="8"/>
        <v>612.74614992189322</v>
      </c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</row>
    <row r="153" spans="1:17">
      <c r="E153" s="200"/>
      <c r="F153" s="195"/>
      <c r="G153" s="195"/>
      <c r="H153" s="195"/>
      <c r="I153" s="195"/>
      <c r="J153" s="195"/>
      <c r="K153" s="195"/>
      <c r="L153" s="195"/>
      <c r="M153" s="195"/>
      <c r="N153" s="195"/>
      <c r="O153" s="195"/>
    </row>
    <row r="154" spans="1:17">
      <c r="A154" s="197" t="s">
        <v>155</v>
      </c>
      <c r="B154" s="201"/>
      <c r="C154" s="207"/>
      <c r="D154" s="200"/>
      <c r="E154" s="200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</row>
    <row r="155" spans="1:17">
      <c r="A155" s="210" t="s">
        <v>124</v>
      </c>
      <c r="B155" s="210" t="s">
        <v>240</v>
      </c>
      <c r="C155" s="211">
        <f>'Calcs '!M111</f>
        <v>182.91549640462489</v>
      </c>
      <c r="D155" s="211">
        <f>'Calcs '!L111</f>
        <v>2.794723272770872</v>
      </c>
      <c r="E155" s="211">
        <f t="shared" si="8"/>
        <v>185.71021967739577</v>
      </c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</row>
    <row r="156" spans="1:17">
      <c r="A156" s="210" t="s">
        <v>135</v>
      </c>
      <c r="B156" s="210" t="s">
        <v>240</v>
      </c>
      <c r="C156" s="211">
        <f>'Calcs '!M112</f>
        <v>288.05914084115557</v>
      </c>
      <c r="D156" s="211">
        <f>'Calcs '!L112</f>
        <v>5.1719775089452655</v>
      </c>
      <c r="E156" s="211">
        <f t="shared" si="8"/>
        <v>293.23111835010081</v>
      </c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</row>
    <row r="157" spans="1:17">
      <c r="A157" s="210" t="s">
        <v>132</v>
      </c>
      <c r="B157" s="210" t="s">
        <v>240</v>
      </c>
      <c r="C157" s="211">
        <f>'Calcs '!M113</f>
        <v>369.48128725399181</v>
      </c>
      <c r="D157" s="211">
        <f>'Calcs '!L113</f>
        <v>7.5434335640558183</v>
      </c>
      <c r="E157" s="211">
        <f t="shared" si="8"/>
        <v>377.02472081804763</v>
      </c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</row>
    <row r="158" spans="1:17">
      <c r="A158" s="210" t="s">
        <v>133</v>
      </c>
      <c r="B158" s="210" t="s">
        <v>240</v>
      </c>
      <c r="C158" s="211">
        <f>'Calcs '!M114</f>
        <v>463.18662031471359</v>
      </c>
      <c r="D158" s="211">
        <f>'Calcs '!L114</f>
        <v>9.7757332736342111</v>
      </c>
      <c r="E158" s="211">
        <f t="shared" si="8"/>
        <v>472.96235358834781</v>
      </c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</row>
    <row r="159" spans="1:17">
      <c r="A159" s="210" t="s">
        <v>134</v>
      </c>
      <c r="B159" s="210" t="s">
        <v>240</v>
      </c>
      <c r="C159" s="211">
        <f>'Calcs '!M115</f>
        <v>524.47257274305298</v>
      </c>
      <c r="D159" s="211">
        <f>'Calcs '!L115</f>
        <v>11.863078456616606</v>
      </c>
      <c r="E159" s="211">
        <f t="shared" si="8"/>
        <v>536.33565119966954</v>
      </c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</row>
    <row r="160" spans="1:17">
      <c r="A160" s="210" t="s">
        <v>130</v>
      </c>
      <c r="B160" s="210" t="s">
        <v>240</v>
      </c>
      <c r="C160" s="211">
        <f>'Calcs '!M116</f>
        <v>599.35235166442283</v>
      </c>
      <c r="D160" s="211">
        <f>'Calcs '!L116</f>
        <v>13.39379825747036</v>
      </c>
      <c r="E160" s="211">
        <f t="shared" si="8"/>
        <v>612.74614992189322</v>
      </c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</row>
    <row r="161" spans="1:15">
      <c r="E161" s="200"/>
      <c r="F161" s="195"/>
      <c r="G161" s="195"/>
      <c r="H161" s="195"/>
      <c r="I161" s="195"/>
      <c r="J161" s="195"/>
      <c r="K161" s="195"/>
      <c r="L161" s="195"/>
      <c r="M161" s="195"/>
      <c r="N161" s="195"/>
      <c r="O161" s="195"/>
    </row>
    <row r="162" spans="1:15">
      <c r="A162" s="210" t="s">
        <v>125</v>
      </c>
      <c r="B162" s="210" t="s">
        <v>240</v>
      </c>
      <c r="C162" s="214">
        <f>'Calcs '!M111</f>
        <v>182.91549640462489</v>
      </c>
      <c r="D162" s="214">
        <f>'Calcs '!L111</f>
        <v>2.794723272770872</v>
      </c>
      <c r="E162" s="211">
        <f t="shared" si="8"/>
        <v>185.71021967739577</v>
      </c>
      <c r="F162" s="195"/>
      <c r="G162" s="195"/>
      <c r="H162" s="195"/>
      <c r="I162" s="195"/>
      <c r="J162" s="195"/>
      <c r="K162" s="195"/>
      <c r="L162" s="195"/>
      <c r="M162" s="195"/>
      <c r="N162" s="195"/>
      <c r="O162" s="195"/>
    </row>
    <row r="163" spans="1:15">
      <c r="A163" s="210" t="s">
        <v>127</v>
      </c>
      <c r="B163" s="210" t="s">
        <v>240</v>
      </c>
      <c r="C163" s="214">
        <f>'Calcs '!M112</f>
        <v>288.05914084115557</v>
      </c>
      <c r="D163" s="214">
        <f>'Calcs '!L112</f>
        <v>5.1719775089452655</v>
      </c>
      <c r="E163" s="211">
        <f t="shared" si="8"/>
        <v>293.23111835010081</v>
      </c>
      <c r="F163" s="195"/>
      <c r="G163" s="195"/>
      <c r="H163" s="195"/>
      <c r="I163" s="195"/>
      <c r="J163" s="195"/>
      <c r="K163" s="195"/>
      <c r="L163" s="195"/>
      <c r="M163" s="195"/>
      <c r="N163" s="195"/>
      <c r="O163" s="195"/>
    </row>
    <row r="164" spans="1:15">
      <c r="A164" s="210" t="s">
        <v>128</v>
      </c>
      <c r="B164" s="210" t="s">
        <v>240</v>
      </c>
      <c r="C164" s="214">
        <f>'Calcs '!M113</f>
        <v>369.48128725399181</v>
      </c>
      <c r="D164" s="214">
        <f>'Calcs '!L113</f>
        <v>7.5434335640558183</v>
      </c>
      <c r="E164" s="211">
        <f t="shared" si="8"/>
        <v>377.02472081804763</v>
      </c>
      <c r="F164" s="195"/>
      <c r="G164" s="195"/>
      <c r="H164" s="195"/>
      <c r="I164" s="195"/>
      <c r="J164" s="195"/>
      <c r="K164" s="195"/>
      <c r="L164" s="195"/>
      <c r="M164" s="195"/>
      <c r="N164" s="195"/>
      <c r="O164" s="195"/>
    </row>
    <row r="165" spans="1:15">
      <c r="A165" s="210" t="s">
        <v>129</v>
      </c>
      <c r="B165" s="210" t="s">
        <v>240</v>
      </c>
      <c r="C165" s="214">
        <f>'Calcs '!M114</f>
        <v>463.18662031471359</v>
      </c>
      <c r="D165" s="214">
        <f>'Calcs '!L114</f>
        <v>9.7757332736342111</v>
      </c>
      <c r="E165" s="211">
        <f t="shared" si="8"/>
        <v>472.96235358834781</v>
      </c>
      <c r="F165" s="195"/>
      <c r="G165" s="195"/>
      <c r="H165" s="195"/>
      <c r="I165" s="195"/>
      <c r="J165" s="195"/>
      <c r="K165" s="195"/>
      <c r="L165" s="195"/>
      <c r="M165" s="195"/>
      <c r="N165" s="195"/>
      <c r="O165" s="195"/>
    </row>
    <row r="166" spans="1:15">
      <c r="A166" s="210" t="s">
        <v>165</v>
      </c>
      <c r="B166" s="210" t="s">
        <v>240</v>
      </c>
      <c r="C166" s="214">
        <f>'Calcs '!M115</f>
        <v>524.47257274305298</v>
      </c>
      <c r="D166" s="214">
        <f>'Calcs '!L115</f>
        <v>11.863078456616606</v>
      </c>
      <c r="E166" s="211">
        <f t="shared" si="8"/>
        <v>536.33565119966954</v>
      </c>
      <c r="F166" s="195"/>
      <c r="G166" s="195"/>
      <c r="H166" s="195"/>
      <c r="I166" s="195"/>
      <c r="J166" s="195"/>
      <c r="K166" s="195"/>
      <c r="L166" s="195"/>
      <c r="M166" s="195"/>
      <c r="N166" s="195"/>
      <c r="O166" s="195"/>
    </row>
    <row r="167" spans="1:15">
      <c r="A167" s="210" t="s">
        <v>166</v>
      </c>
      <c r="B167" s="210" t="s">
        <v>240</v>
      </c>
      <c r="C167" s="214">
        <f>'Calcs '!M116</f>
        <v>599.35235166442283</v>
      </c>
      <c r="D167" s="214">
        <f>'Calcs '!L116</f>
        <v>13.39379825747036</v>
      </c>
      <c r="E167" s="211">
        <f t="shared" si="8"/>
        <v>612.74614992189322</v>
      </c>
      <c r="F167" s="195"/>
      <c r="G167" s="195"/>
      <c r="H167" s="195"/>
      <c r="I167" s="195"/>
      <c r="J167" s="195"/>
      <c r="K167" s="195"/>
      <c r="L167" s="195"/>
      <c r="M167" s="195"/>
      <c r="N167" s="195"/>
      <c r="O167" s="195"/>
    </row>
  </sheetData>
  <pageMargins left="0.7" right="0.7" top="0.75" bottom="0.75" header="0.3" footer="0.3"/>
  <pageSetup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47"/>
  <sheetViews>
    <sheetView zoomScale="85" zoomScaleNormal="85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ColWidth="8.88671875" defaultRowHeight="14.4"/>
  <cols>
    <col min="1" max="1" width="5.44140625" style="58" bestFit="1" customWidth="1"/>
    <col min="2" max="2" width="31.33203125" style="62" customWidth="1"/>
    <col min="3" max="3" width="30.5546875" style="58" customWidth="1"/>
    <col min="4" max="4" width="23.5546875" style="59" customWidth="1"/>
    <col min="5" max="5" width="13.5546875" style="58" customWidth="1"/>
    <col min="6" max="6" width="16" style="58" customWidth="1"/>
    <col min="7" max="7" width="19.44140625" style="101" customWidth="1"/>
    <col min="8" max="8" width="25.5546875" style="58" customWidth="1"/>
    <col min="9" max="9" width="21.5546875" style="57" customWidth="1"/>
    <col min="10" max="10" width="11.88671875" style="58" customWidth="1"/>
    <col min="11" max="11" width="12.109375" style="58" customWidth="1"/>
    <col min="12" max="12" width="13.5546875" style="58" customWidth="1"/>
    <col min="13" max="13" width="21.5546875" style="58" customWidth="1"/>
    <col min="14" max="14" width="26.44140625" style="58" bestFit="1" customWidth="1"/>
    <col min="15" max="15" width="32.5546875" style="58" customWidth="1"/>
    <col min="16" max="16" width="35.109375" style="58" customWidth="1"/>
    <col min="17" max="17" width="29" style="58" customWidth="1"/>
    <col min="18" max="18" width="6.88671875" style="58" customWidth="1"/>
    <col min="19" max="19" width="8.88671875" style="58"/>
    <col min="20" max="20" width="13.33203125" style="58" bestFit="1" customWidth="1"/>
    <col min="21" max="16384" width="8.88671875" style="58"/>
  </cols>
  <sheetData>
    <row r="1" spans="1:20" ht="28.8">
      <c r="A1" s="50"/>
      <c r="B1" s="92" t="s">
        <v>16</v>
      </c>
      <c r="C1" s="76" t="s">
        <v>18</v>
      </c>
      <c r="D1" s="75" t="s">
        <v>40</v>
      </c>
      <c r="E1" s="92" t="s">
        <v>0</v>
      </c>
      <c r="F1" s="50" t="s">
        <v>1</v>
      </c>
      <c r="G1" s="97" t="s">
        <v>11</v>
      </c>
      <c r="H1" s="92" t="s">
        <v>35</v>
      </c>
      <c r="I1" s="93" t="s">
        <v>36</v>
      </c>
      <c r="J1" s="91" t="s">
        <v>10</v>
      </c>
      <c r="K1" s="75" t="s">
        <v>2</v>
      </c>
      <c r="L1" s="92" t="s">
        <v>42</v>
      </c>
      <c r="M1" s="75" t="s">
        <v>38</v>
      </c>
      <c r="N1" s="148" t="s">
        <v>37</v>
      </c>
      <c r="O1" s="92" t="s">
        <v>39</v>
      </c>
      <c r="P1" s="148" t="s">
        <v>158</v>
      </c>
      <c r="Q1" s="92" t="s">
        <v>41</v>
      </c>
      <c r="S1" s="148" t="s">
        <v>274</v>
      </c>
      <c r="T1" s="148" t="s">
        <v>275</v>
      </c>
    </row>
    <row r="2" spans="1:20" s="60" customFormat="1" ht="14.4" customHeight="1">
      <c r="A2" s="286" t="s">
        <v>14</v>
      </c>
      <c r="B2" s="130" t="s">
        <v>289</v>
      </c>
      <c r="C2" s="104" t="s">
        <v>97</v>
      </c>
      <c r="D2" s="282">
        <f>291</f>
        <v>291</v>
      </c>
      <c r="E2" s="70">
        <f>References!$B$7</f>
        <v>4.333333333333333</v>
      </c>
      <c r="F2" s="108">
        <f>D2*E2*12</f>
        <v>15132</v>
      </c>
      <c r="G2" s="243">
        <f>References!$B$13</f>
        <v>20</v>
      </c>
      <c r="H2" s="136">
        <f>G2*F2</f>
        <v>302640</v>
      </c>
      <c r="I2" s="47">
        <f t="shared" ref="I2:I16" si="0">$D$139*H2</f>
        <v>226823.06557148896</v>
      </c>
      <c r="J2" s="71">
        <f>(References!$C$49*I2)</f>
        <v>1704.5753377697413</v>
      </c>
      <c r="K2" s="71">
        <f>J2/References!$G$52</f>
        <v>1754.7615171605325</v>
      </c>
      <c r="L2" s="67">
        <f>K2/F2*E2</f>
        <v>0.50250902553279853</v>
      </c>
      <c r="M2" s="242">
        <v>16.41</v>
      </c>
      <c r="N2" s="246">
        <f>L2+M2</f>
        <v>16.912509025532799</v>
      </c>
      <c r="O2" s="67">
        <f t="shared" ref="O2:O8" si="1">M2*D2*12</f>
        <v>57303.72</v>
      </c>
      <c r="P2" s="67">
        <f t="shared" ref="P2:P8" si="2">N2*D2*12</f>
        <v>59058.48151716053</v>
      </c>
      <c r="Q2" s="67">
        <f>O2-P2</f>
        <v>-1754.7615171605285</v>
      </c>
      <c r="S2" s="277">
        <f>L2/M2</f>
        <v>3.0622122214064504E-2</v>
      </c>
      <c r="T2" s="278">
        <f>N2-M2-L2</f>
        <v>0</v>
      </c>
    </row>
    <row r="3" spans="1:20" s="60" customFormat="1">
      <c r="A3" s="287"/>
      <c r="B3" s="128" t="s">
        <v>148</v>
      </c>
      <c r="C3" s="105" t="s">
        <v>98</v>
      </c>
      <c r="D3" s="282">
        <f>328</f>
        <v>328</v>
      </c>
      <c r="E3" s="69">
        <f>References!$B$7</f>
        <v>4.333333333333333</v>
      </c>
      <c r="F3" s="108">
        <f>D3*E3*12</f>
        <v>17056</v>
      </c>
      <c r="G3" s="243">
        <f>References!B14</f>
        <v>34</v>
      </c>
      <c r="H3" s="68">
        <f t="shared" ref="H3:H8" si="3">G3*F3</f>
        <v>579904</v>
      </c>
      <c r="I3" s="47">
        <f t="shared" si="0"/>
        <v>434627.28990605584</v>
      </c>
      <c r="J3" s="67">
        <f>(References!$C$49*I3)</f>
        <v>3266.2240836440128</v>
      </c>
      <c r="K3" s="67">
        <f>J3/References!$G$52</f>
        <v>3362.3883916450613</v>
      </c>
      <c r="L3" s="67">
        <f>K3/F3*E3</f>
        <v>0.85426534340575733</v>
      </c>
      <c r="M3" s="242">
        <v>23.89</v>
      </c>
      <c r="N3" s="246">
        <f>L3+M3</f>
        <v>24.744265343405758</v>
      </c>
      <c r="O3" s="67">
        <f t="shared" si="1"/>
        <v>94031.040000000008</v>
      </c>
      <c r="P3" s="67">
        <f t="shared" si="2"/>
        <v>97393.428391645066</v>
      </c>
      <c r="Q3" s="67">
        <f t="shared" ref="Q3:Q8" si="4">O3-P3</f>
        <v>-3362.3883916450577</v>
      </c>
      <c r="S3" s="277">
        <f t="shared" ref="S3:S8" si="5">L3/M3</f>
        <v>3.5758281431802312E-2</v>
      </c>
      <c r="T3" s="278">
        <f t="shared" ref="T3:T8" si="6">N3-M3-L3</f>
        <v>0</v>
      </c>
    </row>
    <row r="4" spans="1:20" s="60" customFormat="1">
      <c r="A4" s="287"/>
      <c r="B4" s="128" t="s">
        <v>148</v>
      </c>
      <c r="C4" s="105" t="s">
        <v>99</v>
      </c>
      <c r="D4" s="282">
        <f>3</f>
        <v>3</v>
      </c>
      <c r="E4" s="69">
        <f>References!$B$7</f>
        <v>4.333333333333333</v>
      </c>
      <c r="F4" s="108">
        <f t="shared" ref="F4:F8" si="7">D4*E4*12</f>
        <v>156</v>
      </c>
      <c r="G4" s="243">
        <f>References!B15</f>
        <v>51</v>
      </c>
      <c r="H4" s="68">
        <f t="shared" si="3"/>
        <v>7956</v>
      </c>
      <c r="I4" s="47">
        <f t="shared" si="0"/>
        <v>5962.8744041989366</v>
      </c>
      <c r="J4" s="67">
        <f>(References!$C$49*I4)</f>
        <v>44.811001147555054</v>
      </c>
      <c r="K4" s="67">
        <f>J4/References!$G$52</f>
        <v>46.130328543910906</v>
      </c>
      <c r="L4" s="67">
        <f t="shared" ref="L4:L8" si="8">K4/F4*E4</f>
        <v>1.2813980151086364</v>
      </c>
      <c r="M4" s="242">
        <v>40.06</v>
      </c>
      <c r="N4" s="246">
        <f t="shared" ref="N4:N8" si="9">L4+M4</f>
        <v>41.341398015108638</v>
      </c>
      <c r="O4" s="67">
        <f t="shared" si="1"/>
        <v>1442.16</v>
      </c>
      <c r="P4" s="67">
        <f>N4*D4*12</f>
        <v>1488.2903285439111</v>
      </c>
      <c r="Q4" s="67">
        <f t="shared" si="4"/>
        <v>-46.130328543910991</v>
      </c>
      <c r="S4" s="277">
        <f t="shared" si="5"/>
        <v>3.1986969922831662E-2</v>
      </c>
      <c r="T4" s="278">
        <f t="shared" si="6"/>
        <v>0</v>
      </c>
    </row>
    <row r="5" spans="1:20" s="60" customFormat="1">
      <c r="A5" s="287"/>
      <c r="B5" s="128" t="s">
        <v>148</v>
      </c>
      <c r="C5" s="105" t="s">
        <v>101</v>
      </c>
      <c r="D5" s="282">
        <f>1180</f>
        <v>1180</v>
      </c>
      <c r="E5" s="69">
        <f>References!$B$7</f>
        <v>4.333333333333333</v>
      </c>
      <c r="F5" s="108">
        <f t="shared" ref="F5" si="10">D5*E5*12</f>
        <v>61360</v>
      </c>
      <c r="G5" s="243">
        <f>References!B20</f>
        <v>37</v>
      </c>
      <c r="H5" s="68">
        <f t="shared" ref="H5" si="11">G5*F5</f>
        <v>2270320</v>
      </c>
      <c r="I5" s="47">
        <f t="shared" si="0"/>
        <v>1701562.7221393827</v>
      </c>
      <c r="J5" s="67">
        <f>(References!$C$49*I5)</f>
        <v>12787.243856877474</v>
      </c>
      <c r="K5" s="67">
        <f>J5/References!$G$52</f>
        <v>13163.726432857189</v>
      </c>
      <c r="L5" s="67">
        <f t="shared" ref="L5" si="12">K5/F5*E5</f>
        <v>0.92964169723567713</v>
      </c>
      <c r="M5" s="242">
        <v>24.65</v>
      </c>
      <c r="N5" s="246">
        <f t="shared" ref="N5" si="13">L5+M5</f>
        <v>25.579641697235676</v>
      </c>
      <c r="O5" s="67">
        <f t="shared" si="1"/>
        <v>349044</v>
      </c>
      <c r="P5" s="67">
        <f t="shared" si="2"/>
        <v>362207.72643285716</v>
      </c>
      <c r="Q5" s="67">
        <f t="shared" si="4"/>
        <v>-13163.726432857162</v>
      </c>
      <c r="S5" s="277">
        <f t="shared" si="5"/>
        <v>3.7713659117066013E-2</v>
      </c>
      <c r="T5" s="278">
        <f t="shared" si="6"/>
        <v>0</v>
      </c>
    </row>
    <row r="6" spans="1:20" s="60" customFormat="1">
      <c r="A6" s="287"/>
      <c r="B6" s="128" t="s">
        <v>148</v>
      </c>
      <c r="C6" s="105" t="s">
        <v>102</v>
      </c>
      <c r="D6" s="282">
        <f>995</f>
        <v>995</v>
      </c>
      <c r="E6" s="69">
        <f>References!$B$7</f>
        <v>4.333333333333333</v>
      </c>
      <c r="F6" s="108">
        <f t="shared" si="7"/>
        <v>51739.999999999993</v>
      </c>
      <c r="G6" s="243">
        <f>References!B21</f>
        <v>47</v>
      </c>
      <c r="H6" s="68">
        <f t="shared" si="3"/>
        <v>2431779.9999999995</v>
      </c>
      <c r="I6" s="47">
        <f t="shared" si="0"/>
        <v>1822573.9968128316</v>
      </c>
      <c r="J6" s="67">
        <f>(References!$C$49*I6)</f>
        <v>13696.643586048443</v>
      </c>
      <c r="K6" s="67">
        <f>J6/References!$G$52</f>
        <v>14099.900747424792</v>
      </c>
      <c r="L6" s="67">
        <f t="shared" si="8"/>
        <v>1.1808962100020766</v>
      </c>
      <c r="M6" s="242">
        <v>36.590000000000003</v>
      </c>
      <c r="N6" s="246">
        <f t="shared" si="9"/>
        <v>37.770896210002078</v>
      </c>
      <c r="O6" s="67">
        <f t="shared" si="1"/>
        <v>436884.60000000003</v>
      </c>
      <c r="P6" s="67">
        <f t="shared" si="2"/>
        <v>450984.50074742484</v>
      </c>
      <c r="Q6" s="67">
        <f t="shared" si="4"/>
        <v>-14099.900747424806</v>
      </c>
      <c r="S6" s="277">
        <f t="shared" si="5"/>
        <v>3.2273741732770603E-2</v>
      </c>
      <c r="T6" s="278">
        <f t="shared" si="6"/>
        <v>0</v>
      </c>
    </row>
    <row r="7" spans="1:20" s="60" customFormat="1">
      <c r="A7" s="287"/>
      <c r="B7" s="128" t="s">
        <v>148</v>
      </c>
      <c r="C7" s="105" t="s">
        <v>103</v>
      </c>
      <c r="D7" s="282">
        <f>329</f>
        <v>329</v>
      </c>
      <c r="E7" s="69">
        <f>References!$B$7</f>
        <v>4.333333333333333</v>
      </c>
      <c r="F7" s="108">
        <f t="shared" si="7"/>
        <v>17108</v>
      </c>
      <c r="G7" s="243">
        <f>References!B22</f>
        <v>68</v>
      </c>
      <c r="H7" s="68">
        <f t="shared" si="3"/>
        <v>1163344</v>
      </c>
      <c r="I7" s="47">
        <f t="shared" si="0"/>
        <v>871904.74621397781</v>
      </c>
      <c r="J7" s="67">
        <f>(References!$C$49*I7)</f>
        <v>6552.3641677980504</v>
      </c>
      <c r="K7" s="67">
        <f>J7/References!$G$52</f>
        <v>6745.2791515318613</v>
      </c>
      <c r="L7" s="67">
        <f t="shared" si="8"/>
        <v>1.7085306868115151</v>
      </c>
      <c r="M7" s="242">
        <v>50.77</v>
      </c>
      <c r="N7" s="246">
        <f t="shared" si="9"/>
        <v>52.478530686811517</v>
      </c>
      <c r="O7" s="67">
        <f t="shared" si="1"/>
        <v>200439.96000000002</v>
      </c>
      <c r="P7" s="67">
        <f t="shared" si="2"/>
        <v>207185.23915153189</v>
      </c>
      <c r="Q7" s="67">
        <f t="shared" si="4"/>
        <v>-6745.2791515318677</v>
      </c>
      <c r="S7" s="277">
        <f t="shared" si="5"/>
        <v>3.3652367280116509E-2</v>
      </c>
      <c r="T7" s="278">
        <f t="shared" si="6"/>
        <v>0</v>
      </c>
    </row>
    <row r="8" spans="1:20" s="60" customFormat="1">
      <c r="A8" s="287"/>
      <c r="B8" s="128" t="s">
        <v>148</v>
      </c>
      <c r="C8" s="114" t="s">
        <v>93</v>
      </c>
      <c r="D8" s="282">
        <f>38</f>
        <v>38</v>
      </c>
      <c r="E8" s="136">
        <f>References!$B$9</f>
        <v>1</v>
      </c>
      <c r="F8" s="108">
        <f t="shared" si="7"/>
        <v>456</v>
      </c>
      <c r="G8" s="243">
        <f>References!B14</f>
        <v>34</v>
      </c>
      <c r="H8" s="68">
        <f t="shared" si="3"/>
        <v>15504</v>
      </c>
      <c r="I8" s="47">
        <f t="shared" si="0"/>
        <v>11619.960377413312</v>
      </c>
      <c r="J8" s="67">
        <f>(References!$C$49*I8)</f>
        <v>87.324002236261137</v>
      </c>
      <c r="K8" s="67">
        <f>J8/References!$G$52</f>
        <v>89.894999213775108</v>
      </c>
      <c r="L8" s="67">
        <f t="shared" si="8"/>
        <v>0.19713815617055944</v>
      </c>
      <c r="M8" s="242">
        <v>9.3800000000000008</v>
      </c>
      <c r="N8" s="246">
        <f t="shared" si="9"/>
        <v>9.5771381561705606</v>
      </c>
      <c r="O8" s="67">
        <f t="shared" si="1"/>
        <v>4277.2800000000007</v>
      </c>
      <c r="P8" s="67">
        <f t="shared" si="2"/>
        <v>4367.1749992137757</v>
      </c>
      <c r="Q8" s="67">
        <f t="shared" si="4"/>
        <v>-89.894999213775009</v>
      </c>
      <c r="S8" s="277">
        <f t="shared" si="5"/>
        <v>2.1016860998993542E-2</v>
      </c>
      <c r="T8" s="278">
        <f t="shared" si="6"/>
        <v>4.163336342344337E-16</v>
      </c>
    </row>
    <row r="9" spans="1:20" s="60" customFormat="1">
      <c r="A9" s="287"/>
      <c r="B9" s="128" t="s">
        <v>290</v>
      </c>
      <c r="C9" s="114" t="s">
        <v>97</v>
      </c>
      <c r="D9" s="282">
        <v>268</v>
      </c>
      <c r="E9" s="136">
        <f>References!$B$7</f>
        <v>4.333333333333333</v>
      </c>
      <c r="F9" s="108">
        <f>D9*E9*12</f>
        <v>13936</v>
      </c>
      <c r="G9" s="243">
        <f>References!$B$13</f>
        <v>20</v>
      </c>
      <c r="H9" s="136">
        <f>G9*F9</f>
        <v>278720</v>
      </c>
      <c r="I9" s="47">
        <f t="shared" si="0"/>
        <v>208895.46932357058</v>
      </c>
      <c r="J9" s="67">
        <f>(References!$C$49*I9)</f>
        <v>1569.8494519666344</v>
      </c>
      <c r="K9" s="67">
        <f>J9/References!$G$52</f>
        <v>1616.0690261134798</v>
      </c>
      <c r="L9" s="67">
        <f>K9/F9*E9</f>
        <v>0.50250902553279841</v>
      </c>
      <c r="M9" s="242">
        <v>15.84</v>
      </c>
      <c r="N9" s="246">
        <f>L9+M9</f>
        <v>16.342509025532799</v>
      </c>
      <c r="O9" s="67">
        <f t="shared" ref="O9:O11" si="14">M9*D9*12</f>
        <v>50941.440000000002</v>
      </c>
      <c r="P9" s="67">
        <f t="shared" ref="P9:P10" si="15">N9*D9*12</f>
        <v>52557.509026113476</v>
      </c>
      <c r="Q9" s="67">
        <f>O9-P9</f>
        <v>-1616.0690261134732</v>
      </c>
      <c r="S9" s="277">
        <f>L9/M9</f>
        <v>3.1724054642222124E-2</v>
      </c>
      <c r="T9" s="278">
        <f>N9-M9-L9</f>
        <v>0</v>
      </c>
    </row>
    <row r="10" spans="1:20" s="60" customFormat="1">
      <c r="A10" s="287"/>
      <c r="B10" s="128" t="s">
        <v>291</v>
      </c>
      <c r="C10" s="105" t="s">
        <v>98</v>
      </c>
      <c r="D10" s="282">
        <v>516</v>
      </c>
      <c r="E10" s="136">
        <f>References!$B$7</f>
        <v>4.333333333333333</v>
      </c>
      <c r="F10" s="108">
        <f>D10*E10*12</f>
        <v>26832</v>
      </c>
      <c r="G10" s="243">
        <f>References!B14</f>
        <v>34</v>
      </c>
      <c r="H10" s="68">
        <f t="shared" ref="H10:H11" si="16">G10*F10</f>
        <v>912288</v>
      </c>
      <c r="I10" s="47">
        <f t="shared" si="0"/>
        <v>683742.93168147805</v>
      </c>
      <c r="J10" s="67">
        <f>(References!$C$49*I10)</f>
        <v>5138.3281315863132</v>
      </c>
      <c r="K10" s="67">
        <f>J10/References!$G$52</f>
        <v>5289.6110063684509</v>
      </c>
      <c r="L10" s="67">
        <f>K10/F10*E10</f>
        <v>0.85426534340575755</v>
      </c>
      <c r="M10" s="242">
        <v>22.93</v>
      </c>
      <c r="N10" s="246">
        <f>L10+M10</f>
        <v>23.784265343405757</v>
      </c>
      <c r="O10" s="67">
        <f t="shared" si="14"/>
        <v>141982.56</v>
      </c>
      <c r="P10" s="67">
        <f t="shared" si="15"/>
        <v>147272.17100636844</v>
      </c>
      <c r="Q10" s="67">
        <f t="shared" ref="Q10:Q11" si="17">O10-P10</f>
        <v>-5289.6110063684464</v>
      </c>
      <c r="S10" s="277">
        <f t="shared" ref="S10:S11" si="18">L10/M10</f>
        <v>3.7255357322536306E-2</v>
      </c>
      <c r="T10" s="278">
        <f t="shared" ref="T10:T11" si="19">N10-M10-L10</f>
        <v>0</v>
      </c>
    </row>
    <row r="11" spans="1:20" s="60" customFormat="1">
      <c r="A11" s="287"/>
      <c r="B11" s="128" t="s">
        <v>291</v>
      </c>
      <c r="C11" s="105" t="s">
        <v>99</v>
      </c>
      <c r="D11" s="282">
        <v>30</v>
      </c>
      <c r="E11" s="136">
        <f>References!$B$7</f>
        <v>4.333333333333333</v>
      </c>
      <c r="F11" s="108">
        <f t="shared" ref="F11" si="20">D11*E11*12</f>
        <v>1560</v>
      </c>
      <c r="G11" s="243">
        <f>References!B15</f>
        <v>51</v>
      </c>
      <c r="H11" s="68">
        <f t="shared" si="16"/>
        <v>79560</v>
      </c>
      <c r="I11" s="47">
        <f t="shared" si="0"/>
        <v>59628.744041989368</v>
      </c>
      <c r="J11" s="67">
        <f>(References!$C$49*I11)</f>
        <v>448.11001147555055</v>
      </c>
      <c r="K11" s="67">
        <f>J11/References!$G$52</f>
        <v>461.30328543910906</v>
      </c>
      <c r="L11" s="67">
        <f t="shared" ref="L11" si="21">K11/F11*E11</f>
        <v>1.2813980151086364</v>
      </c>
      <c r="M11" s="242">
        <v>38.61</v>
      </c>
      <c r="N11" s="246">
        <f t="shared" ref="N11" si="22">L11+M11</f>
        <v>39.891398015108635</v>
      </c>
      <c r="O11" s="67">
        <f t="shared" si="14"/>
        <v>13899.599999999999</v>
      </c>
      <c r="P11" s="67">
        <f>N11*D11*12</f>
        <v>14360.903285439108</v>
      </c>
      <c r="Q11" s="67">
        <f t="shared" si="17"/>
        <v>-461.30328543910946</v>
      </c>
      <c r="S11" s="277">
        <f t="shared" si="18"/>
        <v>3.3188241779555462E-2</v>
      </c>
      <c r="T11" s="278">
        <f t="shared" si="19"/>
        <v>0</v>
      </c>
    </row>
    <row r="12" spans="1:20" s="60" customFormat="1">
      <c r="A12" s="287"/>
      <c r="B12" s="128" t="s">
        <v>291</v>
      </c>
      <c r="C12" s="105" t="s">
        <v>100</v>
      </c>
      <c r="D12" s="282">
        <v>1</v>
      </c>
      <c r="E12" s="136">
        <f>References!$B$7</f>
        <v>4.333333333333333</v>
      </c>
      <c r="F12" s="108">
        <f t="shared" ref="F12:F16" si="23">D12*E12*12</f>
        <v>52</v>
      </c>
      <c r="G12" s="243">
        <f>References!B16</f>
        <v>77</v>
      </c>
      <c r="H12" s="68">
        <f t="shared" ref="H12:H16" si="24">G12*F12</f>
        <v>4004</v>
      </c>
      <c r="I12" s="47">
        <f t="shared" si="0"/>
        <v>3000.9237197602492</v>
      </c>
      <c r="J12" s="67">
        <f>(References!$C$49*I12)</f>
        <v>22.551941753998296</v>
      </c>
      <c r="K12" s="67">
        <f>J12/References!$G$52</f>
        <v>23.215916979615294</v>
      </c>
      <c r="L12" s="67">
        <f t="shared" ref="L12:L16" si="25">K12/F12*E12</f>
        <v>1.9346597483012744</v>
      </c>
      <c r="M12" s="242">
        <v>55.92</v>
      </c>
      <c r="N12" s="246">
        <f t="shared" ref="N12:N16" si="26">L12+M12</f>
        <v>57.854659748301273</v>
      </c>
      <c r="O12" s="67">
        <f t="shared" ref="O12:O16" si="27">M12*D12*12</f>
        <v>671.04</v>
      </c>
      <c r="P12" s="67">
        <f>N12*D12*12</f>
        <v>694.25591697961522</v>
      </c>
      <c r="Q12" s="67">
        <f t="shared" ref="Q12:Q16" si="28">O12-P12</f>
        <v>-23.215916979615258</v>
      </c>
      <c r="S12" s="277">
        <f t="shared" ref="S12:S16" si="29">L12/M12</f>
        <v>3.4596919676346108E-2</v>
      </c>
      <c r="T12" s="278">
        <f t="shared" ref="T12:T16" si="30">N12-M12-L12</f>
        <v>-2.886579864025407E-15</v>
      </c>
    </row>
    <row r="13" spans="1:20" s="60" customFormat="1">
      <c r="A13" s="287"/>
      <c r="B13" s="128" t="s">
        <v>291</v>
      </c>
      <c r="C13" s="105" t="s">
        <v>101</v>
      </c>
      <c r="D13" s="282">
        <v>631</v>
      </c>
      <c r="E13" s="136">
        <f>References!$B$7</f>
        <v>4.333333333333333</v>
      </c>
      <c r="F13" s="108">
        <f t="shared" si="23"/>
        <v>32812</v>
      </c>
      <c r="G13" s="243">
        <f>References!B20</f>
        <v>37</v>
      </c>
      <c r="H13" s="68">
        <f t="shared" si="24"/>
        <v>1214044</v>
      </c>
      <c r="I13" s="47">
        <f t="shared" si="0"/>
        <v>909903.4556525005</v>
      </c>
      <c r="J13" s="67">
        <f>(References!$C$49*I13)</f>
        <v>6837.9244692285483</v>
      </c>
      <c r="K13" s="67">
        <f>J13/References!$G$52</f>
        <v>7039.2469314685486</v>
      </c>
      <c r="L13" s="67">
        <f t="shared" si="25"/>
        <v>0.92964169723567724</v>
      </c>
      <c r="M13" s="242">
        <v>23.68</v>
      </c>
      <c r="N13" s="246">
        <f t="shared" si="26"/>
        <v>24.609641697235677</v>
      </c>
      <c r="O13" s="67">
        <f t="shared" si="27"/>
        <v>179304.95999999999</v>
      </c>
      <c r="P13" s="67">
        <f t="shared" ref="P13:P16" si="31">N13*D13*12</f>
        <v>186344.20693146854</v>
      </c>
      <c r="Q13" s="67">
        <f t="shared" si="28"/>
        <v>-7039.2469314685441</v>
      </c>
      <c r="S13" s="277">
        <f t="shared" si="29"/>
        <v>3.9258517619749883E-2</v>
      </c>
      <c r="T13" s="278">
        <f t="shared" si="30"/>
        <v>0</v>
      </c>
    </row>
    <row r="14" spans="1:20" s="60" customFormat="1">
      <c r="A14" s="287"/>
      <c r="B14" s="128" t="s">
        <v>291</v>
      </c>
      <c r="C14" s="105" t="s">
        <v>102</v>
      </c>
      <c r="D14" s="282">
        <v>475</v>
      </c>
      <c r="E14" s="136">
        <f>References!$B$7</f>
        <v>4.333333333333333</v>
      </c>
      <c r="F14" s="108">
        <f t="shared" si="23"/>
        <v>24699.999999999996</v>
      </c>
      <c r="G14" s="243">
        <f>References!B21</f>
        <v>47</v>
      </c>
      <c r="H14" s="68">
        <f t="shared" si="24"/>
        <v>1160899.9999999998</v>
      </c>
      <c r="I14" s="47">
        <f t="shared" si="0"/>
        <v>870073.01355386432</v>
      </c>
      <c r="J14" s="67">
        <f>(References!$C$49*I14)</f>
        <v>6538.598696857297</v>
      </c>
      <c r="K14" s="67">
        <f>J14/References!$G$52</f>
        <v>6731.1083970118352</v>
      </c>
      <c r="L14" s="67">
        <f t="shared" si="25"/>
        <v>1.1808962100020766</v>
      </c>
      <c r="M14" s="242">
        <v>35.25</v>
      </c>
      <c r="N14" s="246">
        <f t="shared" si="26"/>
        <v>36.430896210002075</v>
      </c>
      <c r="O14" s="67">
        <f t="shared" si="27"/>
        <v>200925</v>
      </c>
      <c r="P14" s="67">
        <f t="shared" si="31"/>
        <v>207656.10839701185</v>
      </c>
      <c r="Q14" s="67">
        <f t="shared" si="28"/>
        <v>-6731.1083970118489</v>
      </c>
      <c r="S14" s="277">
        <f t="shared" si="29"/>
        <v>3.3500601702186571E-2</v>
      </c>
      <c r="T14" s="278">
        <f t="shared" si="30"/>
        <v>0</v>
      </c>
    </row>
    <row r="15" spans="1:20" s="60" customFormat="1">
      <c r="A15" s="287"/>
      <c r="B15" s="128" t="s">
        <v>291</v>
      </c>
      <c r="C15" s="105" t="s">
        <v>103</v>
      </c>
      <c r="D15" s="282">
        <v>119</v>
      </c>
      <c r="E15" s="136">
        <f>References!$B$7</f>
        <v>4.333333333333333</v>
      </c>
      <c r="F15" s="108">
        <f t="shared" si="23"/>
        <v>6188</v>
      </c>
      <c r="G15" s="243">
        <f>References!B22</f>
        <v>68</v>
      </c>
      <c r="H15" s="68">
        <f t="shared" si="24"/>
        <v>420784</v>
      </c>
      <c r="I15" s="47">
        <f t="shared" si="0"/>
        <v>315369.80182207708</v>
      </c>
      <c r="J15" s="67">
        <f>(References!$C$49*I15)</f>
        <v>2370.0040606929115</v>
      </c>
      <c r="K15" s="67">
        <f>J15/References!$G$52</f>
        <v>2439.7818207668429</v>
      </c>
      <c r="L15" s="67">
        <f t="shared" si="25"/>
        <v>1.7085306868115144</v>
      </c>
      <c r="M15" s="242">
        <v>48.84</v>
      </c>
      <c r="N15" s="246">
        <f t="shared" si="26"/>
        <v>50.548530686811517</v>
      </c>
      <c r="O15" s="67">
        <f t="shared" si="27"/>
        <v>69743.520000000004</v>
      </c>
      <c r="P15" s="67">
        <f t="shared" si="31"/>
        <v>72183.30182076685</v>
      </c>
      <c r="Q15" s="67">
        <f t="shared" si="28"/>
        <v>-2439.7818207668461</v>
      </c>
      <c r="S15" s="277">
        <f t="shared" si="29"/>
        <v>3.4982200794666553E-2</v>
      </c>
      <c r="T15" s="278">
        <f t="shared" si="30"/>
        <v>0</v>
      </c>
    </row>
    <row r="16" spans="1:20" s="60" customFormat="1">
      <c r="A16" s="287"/>
      <c r="B16" s="128" t="s">
        <v>291</v>
      </c>
      <c r="C16" s="105" t="s">
        <v>93</v>
      </c>
      <c r="D16" s="282">
        <v>30</v>
      </c>
      <c r="E16" s="136">
        <f>References!$B$9</f>
        <v>1</v>
      </c>
      <c r="F16" s="108">
        <f t="shared" si="23"/>
        <v>360</v>
      </c>
      <c r="G16" s="243">
        <f>References!B14</f>
        <v>34</v>
      </c>
      <c r="H16" s="68">
        <f t="shared" si="24"/>
        <v>12240</v>
      </c>
      <c r="I16" s="47">
        <f t="shared" si="0"/>
        <v>9173.6529295368255</v>
      </c>
      <c r="J16" s="67">
        <f>(References!$C$49*I16)</f>
        <v>68.940001765469319</v>
      </c>
      <c r="K16" s="67">
        <f>J16/References!$G$52</f>
        <v>70.969736221401391</v>
      </c>
      <c r="L16" s="67">
        <f t="shared" si="25"/>
        <v>0.19713815617055941</v>
      </c>
      <c r="M16" s="242">
        <v>9.15</v>
      </c>
      <c r="N16" s="246">
        <f t="shared" si="26"/>
        <v>9.3471381561705602</v>
      </c>
      <c r="O16" s="67">
        <f t="shared" si="27"/>
        <v>3294</v>
      </c>
      <c r="P16" s="67">
        <f t="shared" si="31"/>
        <v>3364.9697362214019</v>
      </c>
      <c r="Q16" s="67">
        <f t="shared" si="28"/>
        <v>-70.969736221401945</v>
      </c>
      <c r="S16" s="277">
        <f t="shared" si="29"/>
        <v>2.1545153679842558E-2</v>
      </c>
      <c r="T16" s="278">
        <f t="shared" si="30"/>
        <v>4.4408920985006262E-16</v>
      </c>
    </row>
    <row r="17" spans="1:20" s="60" customFormat="1">
      <c r="A17" s="63"/>
      <c r="B17" s="95"/>
      <c r="C17" s="105"/>
      <c r="D17" s="107"/>
      <c r="E17" s="69"/>
      <c r="F17" s="68"/>
      <c r="G17" s="109"/>
      <c r="H17" s="68"/>
      <c r="I17" s="47"/>
      <c r="J17" s="67"/>
      <c r="K17" s="67"/>
      <c r="L17" s="67"/>
      <c r="M17" s="110"/>
      <c r="N17" s="67"/>
      <c r="O17" s="67"/>
      <c r="P17" s="67"/>
      <c r="Q17" s="67"/>
    </row>
    <row r="18" spans="1:20" s="60" customFormat="1">
      <c r="A18" s="51"/>
      <c r="B18" s="77"/>
      <c r="C18" s="52" t="s">
        <v>17</v>
      </c>
      <c r="D18" s="53">
        <f>SUM(D2:D17)</f>
        <v>5234</v>
      </c>
      <c r="E18" s="54"/>
      <c r="F18" s="53">
        <f>SUM(F2:F17)</f>
        <v>269448</v>
      </c>
      <c r="G18" s="98"/>
      <c r="H18" s="53">
        <f>SUM(H2:H17)</f>
        <v>10853988</v>
      </c>
      <c r="I18" s="53">
        <f>SUM(I2:I17)</f>
        <v>8134862.6481501274</v>
      </c>
      <c r="J18" s="73"/>
      <c r="K18" s="73"/>
      <c r="L18" s="73"/>
      <c r="M18" s="73"/>
      <c r="N18" s="73"/>
      <c r="O18" s="53">
        <f>SUM(O2:O17)</f>
        <v>1804184.8800000001</v>
      </c>
      <c r="P18" s="113">
        <f>SUM(P2:P17)</f>
        <v>1867118.2676887466</v>
      </c>
      <c r="Q18" s="113">
        <f>SUM(Q2:Q17)</f>
        <v>-62933.387688746385</v>
      </c>
    </row>
    <row r="19" spans="1:20" s="60" customFormat="1">
      <c r="A19" s="63"/>
      <c r="B19" s="95"/>
      <c r="C19" s="105"/>
      <c r="D19" s="107"/>
      <c r="E19" s="136"/>
      <c r="F19" s="68"/>
      <c r="G19" s="109"/>
      <c r="H19" s="68"/>
      <c r="I19" s="47"/>
      <c r="J19" s="67"/>
      <c r="K19" s="67"/>
      <c r="L19" s="67"/>
      <c r="M19" s="110"/>
      <c r="N19" s="67"/>
      <c r="O19" s="67"/>
      <c r="P19" s="67"/>
      <c r="Q19" s="67"/>
    </row>
    <row r="20" spans="1:20" customFormat="1" ht="28.8">
      <c r="A20" s="141"/>
      <c r="B20" s="142"/>
      <c r="C20" s="143"/>
      <c r="D20" s="144" t="s">
        <v>156</v>
      </c>
      <c r="E20" s="145" t="s">
        <v>157</v>
      </c>
      <c r="F20" s="146"/>
      <c r="G20" s="138"/>
      <c r="H20" s="146"/>
      <c r="I20" s="146"/>
      <c r="J20" s="139"/>
      <c r="K20" s="139"/>
      <c r="L20" s="139"/>
      <c r="M20" s="139"/>
      <c r="N20" s="139"/>
      <c r="O20" s="140"/>
      <c r="P20" s="140"/>
      <c r="Q20" s="140"/>
    </row>
    <row r="21" spans="1:20" s="60" customFormat="1" ht="14.4" customHeight="1">
      <c r="A21" s="127"/>
      <c r="B21" s="106" t="s">
        <v>152</v>
      </c>
      <c r="C21" s="137" t="s">
        <v>106</v>
      </c>
      <c r="D21" s="283">
        <v>9</v>
      </c>
      <c r="E21" s="31">
        <v>12</v>
      </c>
      <c r="F21" s="147">
        <f t="shared" ref="F21:F34" si="32">D21*E21</f>
        <v>108</v>
      </c>
      <c r="G21" s="244">
        <f>+References!B21</f>
        <v>47</v>
      </c>
      <c r="H21" s="68">
        <f t="shared" ref="H21:H22" si="33">G21*F21</f>
        <v>5076</v>
      </c>
      <c r="I21" s="47">
        <f t="shared" ref="I21:I34" si="34">$D$139*H21</f>
        <v>3804.3678325432129</v>
      </c>
      <c r="J21" s="67">
        <f>(References!$C$49*I21)</f>
        <v>28.589824261562274</v>
      </c>
      <c r="K21" s="67">
        <f>J21/References!$G$52</f>
        <v>29.431567080051753</v>
      </c>
      <c r="L21" s="67">
        <f t="shared" ref="L21:L33" si="35">K21/F21</f>
        <v>0.27251451000047922</v>
      </c>
      <c r="M21" s="245">
        <v>10.864229460166918</v>
      </c>
      <c r="N21" s="246">
        <f t="shared" ref="N21:N22" si="36">L21+M21</f>
        <v>11.136743970167396</v>
      </c>
      <c r="O21" s="67">
        <f t="shared" ref="O21:O33" si="37">M21*F21</f>
        <v>1173.3367816980272</v>
      </c>
      <c r="P21" s="67">
        <f t="shared" ref="P21:P33" si="38">N21*F21</f>
        <v>1202.7683487780787</v>
      </c>
      <c r="Q21" s="67">
        <f t="shared" ref="Q21:Q22" si="39">O21-P21</f>
        <v>-29.431567080051536</v>
      </c>
      <c r="S21" s="277">
        <f t="shared" ref="S21" si="40">L21/M21</f>
        <v>2.5083648223708663E-2</v>
      </c>
      <c r="T21" s="278">
        <f t="shared" ref="T21" si="41">N21-M21-L21</f>
        <v>-7.7715611723760958E-16</v>
      </c>
    </row>
    <row r="22" spans="1:20" s="60" customFormat="1">
      <c r="A22" s="58"/>
      <c r="B22" s="106" t="s">
        <v>152</v>
      </c>
      <c r="C22" s="137" t="s">
        <v>107</v>
      </c>
      <c r="D22" s="283">
        <v>13</v>
      </c>
      <c r="E22" s="31">
        <v>12</v>
      </c>
      <c r="F22" s="147">
        <f t="shared" si="32"/>
        <v>156</v>
      </c>
      <c r="G22" s="244">
        <f>+References!B22</f>
        <v>68</v>
      </c>
      <c r="H22" s="68">
        <f t="shared" si="33"/>
        <v>10608</v>
      </c>
      <c r="I22" s="47">
        <f t="shared" si="34"/>
        <v>7950.4992055985822</v>
      </c>
      <c r="J22" s="67">
        <f>(References!$C$49*I22)</f>
        <v>59.74800153007341</v>
      </c>
      <c r="K22" s="67">
        <f>J22/References!$G$52</f>
        <v>61.507104725214546</v>
      </c>
      <c r="L22" s="67">
        <f t="shared" si="35"/>
        <v>0.39427631234111887</v>
      </c>
      <c r="M22" s="245">
        <v>14.330384422533234</v>
      </c>
      <c r="N22" s="246">
        <f t="shared" si="36"/>
        <v>14.724660734874353</v>
      </c>
      <c r="O22" s="67">
        <f t="shared" si="37"/>
        <v>2235.5399699151844</v>
      </c>
      <c r="P22" s="67">
        <f t="shared" si="38"/>
        <v>2297.0470746403989</v>
      </c>
      <c r="Q22" s="67">
        <f t="shared" si="39"/>
        <v>-61.507104725214504</v>
      </c>
      <c r="S22" s="277">
        <f t="shared" ref="S22:S33" si="42">L22/M22</f>
        <v>2.7513310230614263E-2</v>
      </c>
      <c r="T22" s="278">
        <f t="shared" ref="T22:T33" si="43">N22-M22-L22</f>
        <v>8.3266726846886741E-16</v>
      </c>
    </row>
    <row r="23" spans="1:20" s="60" customFormat="1">
      <c r="A23" s="287" t="s">
        <v>15</v>
      </c>
      <c r="B23" s="106" t="s">
        <v>152</v>
      </c>
      <c r="C23" s="137" t="s">
        <v>108</v>
      </c>
      <c r="D23" s="284">
        <v>13.000000000000002</v>
      </c>
      <c r="E23" s="31">
        <v>12</v>
      </c>
      <c r="F23" s="147">
        <f t="shared" si="32"/>
        <v>156.00000000000003</v>
      </c>
      <c r="G23" s="243">
        <f>References!B27</f>
        <v>175</v>
      </c>
      <c r="H23" s="68">
        <f t="shared" ref="H23:H34" si="44">G23*F23</f>
        <v>27300.000000000004</v>
      </c>
      <c r="I23" s="47">
        <f t="shared" si="34"/>
        <v>20460.843543819883</v>
      </c>
      <c r="J23" s="67">
        <f>(References!$C$49*I23)</f>
        <v>153.76323923180658</v>
      </c>
      <c r="K23" s="67">
        <f>J23/References!$G$52</f>
        <v>158.29034304283155</v>
      </c>
      <c r="L23" s="67">
        <f t="shared" si="35"/>
        <v>1.0146816861719969</v>
      </c>
      <c r="M23" s="246">
        <v>28.834076593184783</v>
      </c>
      <c r="N23" s="246">
        <f t="shared" ref="N23:N34" si="45">L23+M23</f>
        <v>29.84875827935678</v>
      </c>
      <c r="O23" s="67">
        <f t="shared" si="37"/>
        <v>4498.1159485368271</v>
      </c>
      <c r="P23" s="67">
        <f t="shared" si="38"/>
        <v>4656.4062915796585</v>
      </c>
      <c r="Q23" s="67">
        <f t="shared" ref="Q23:Q33" si="46">O23-P23</f>
        <v>-158.29034304283141</v>
      </c>
      <c r="S23" s="277">
        <f t="shared" si="42"/>
        <v>3.5190365222648637E-2</v>
      </c>
      <c r="T23" s="278">
        <f t="shared" si="43"/>
        <v>0</v>
      </c>
    </row>
    <row r="24" spans="1:20" s="60" customFormat="1">
      <c r="A24" s="287"/>
      <c r="B24" s="106" t="s">
        <v>152</v>
      </c>
      <c r="C24" s="137" t="s">
        <v>109</v>
      </c>
      <c r="D24" s="284">
        <v>2.1667000000000001</v>
      </c>
      <c r="E24" s="31">
        <v>12</v>
      </c>
      <c r="F24" s="147">
        <f t="shared" si="32"/>
        <v>26.000399999999999</v>
      </c>
      <c r="G24" s="243">
        <f>References!B28</f>
        <v>250</v>
      </c>
      <c r="H24" s="68">
        <f t="shared" si="44"/>
        <v>6500.0999999999995</v>
      </c>
      <c r="I24" s="47">
        <f t="shared" si="34"/>
        <v>4871.7043633400581</v>
      </c>
      <c r="J24" s="67">
        <f>(References!$C$49*I24)</f>
        <v>36.610858290500573</v>
      </c>
      <c r="K24" s="67">
        <f>J24/References!$G$52</f>
        <v>37.68875673306627</v>
      </c>
      <c r="L24" s="67">
        <f t="shared" si="35"/>
        <v>1.4495452659599957</v>
      </c>
      <c r="M24" s="246">
        <v>39.091728934937599</v>
      </c>
      <c r="N24" s="246">
        <f t="shared" si="45"/>
        <v>40.541274200897597</v>
      </c>
      <c r="O24" s="67">
        <f t="shared" si="37"/>
        <v>1016.4005889999515</v>
      </c>
      <c r="P24" s="67">
        <f t="shared" si="38"/>
        <v>1054.0893457330178</v>
      </c>
      <c r="Q24" s="67">
        <f t="shared" si="46"/>
        <v>-37.68875673306627</v>
      </c>
      <c r="S24" s="277">
        <f t="shared" si="42"/>
        <v>3.7080612841978652E-2</v>
      </c>
      <c r="T24" s="278">
        <f t="shared" si="43"/>
        <v>1.9984014443252818E-15</v>
      </c>
    </row>
    <row r="25" spans="1:20" s="60" customFormat="1">
      <c r="A25" s="287"/>
      <c r="B25" s="106" t="s">
        <v>152</v>
      </c>
      <c r="C25" s="137" t="s">
        <v>110</v>
      </c>
      <c r="D25" s="284">
        <v>39</v>
      </c>
      <c r="E25" s="31">
        <v>12</v>
      </c>
      <c r="F25" s="147">
        <f t="shared" si="32"/>
        <v>468</v>
      </c>
      <c r="G25" s="243">
        <f>References!B29</f>
        <v>324</v>
      </c>
      <c r="H25" s="68">
        <f t="shared" si="44"/>
        <v>151632</v>
      </c>
      <c r="I25" s="47">
        <f t="shared" si="34"/>
        <v>113645.37099767385</v>
      </c>
      <c r="J25" s="67">
        <f>(References!$C$49*I25)</f>
        <v>854.04496304751979</v>
      </c>
      <c r="K25" s="67">
        <f>J25/References!$G$52</f>
        <v>879.18979107218422</v>
      </c>
      <c r="L25" s="67">
        <f t="shared" si="35"/>
        <v>1.8786106646841543</v>
      </c>
      <c r="M25" s="246">
        <v>50.995804883814408</v>
      </c>
      <c r="N25" s="246">
        <f t="shared" si="45"/>
        <v>52.874415548498561</v>
      </c>
      <c r="O25" s="67">
        <f t="shared" si="37"/>
        <v>23866.036685625142</v>
      </c>
      <c r="P25" s="67">
        <f t="shared" si="38"/>
        <v>24745.226476697328</v>
      </c>
      <c r="Q25" s="67">
        <f t="shared" si="46"/>
        <v>-879.18979107218547</v>
      </c>
      <c r="S25" s="277">
        <f t="shared" si="42"/>
        <v>3.6838533462983103E-2</v>
      </c>
      <c r="T25" s="278">
        <f t="shared" si="43"/>
        <v>0</v>
      </c>
    </row>
    <row r="26" spans="1:20" s="60" customFormat="1">
      <c r="A26" s="287"/>
      <c r="B26" s="106" t="s">
        <v>152</v>
      </c>
      <c r="C26" s="137" t="s">
        <v>111</v>
      </c>
      <c r="D26" s="284">
        <v>13</v>
      </c>
      <c r="E26" s="31">
        <v>12</v>
      </c>
      <c r="F26" s="147">
        <f t="shared" si="32"/>
        <v>156</v>
      </c>
      <c r="G26" s="243">
        <f>References!B30</f>
        <v>473</v>
      </c>
      <c r="H26" s="68">
        <f t="shared" si="44"/>
        <v>73788</v>
      </c>
      <c r="I26" s="47">
        <f t="shared" si="34"/>
        <v>55302.737121296021</v>
      </c>
      <c r="J26" s="67">
        <f>(References!$C$49*I26)</f>
        <v>415.60006946654005</v>
      </c>
      <c r="K26" s="67">
        <f>J26/References!$G$52</f>
        <v>427.83618433862472</v>
      </c>
      <c r="L26" s="67">
        <f t="shared" si="35"/>
        <v>2.7425396431963125</v>
      </c>
      <c r="M26" s="246">
        <v>71.814398126527081</v>
      </c>
      <c r="N26" s="246">
        <f t="shared" si="45"/>
        <v>74.55693776972339</v>
      </c>
      <c r="O26" s="67">
        <f t="shared" si="37"/>
        <v>11203.046107738224</v>
      </c>
      <c r="P26" s="67">
        <f t="shared" si="38"/>
        <v>11630.882292076849</v>
      </c>
      <c r="Q26" s="67">
        <f t="shared" si="46"/>
        <v>-427.83618433862466</v>
      </c>
      <c r="S26" s="277">
        <f t="shared" si="42"/>
        <v>3.8189272830280292E-2</v>
      </c>
      <c r="T26" s="278">
        <f t="shared" si="43"/>
        <v>0</v>
      </c>
    </row>
    <row r="27" spans="1:20" s="60" customFormat="1">
      <c r="A27" s="287"/>
      <c r="B27" s="106" t="s">
        <v>152</v>
      </c>
      <c r="C27" s="137" t="s">
        <v>112</v>
      </c>
      <c r="D27" s="284">
        <v>22</v>
      </c>
      <c r="E27" s="31">
        <v>12</v>
      </c>
      <c r="F27" s="147">
        <f t="shared" si="32"/>
        <v>264</v>
      </c>
      <c r="G27" s="243">
        <f>References!B31</f>
        <v>613</v>
      </c>
      <c r="H27" s="68">
        <f t="shared" si="44"/>
        <v>161832</v>
      </c>
      <c r="I27" s="47">
        <f t="shared" si="34"/>
        <v>121290.08177228787</v>
      </c>
      <c r="J27" s="67">
        <f>(References!$C$49*I27)</f>
        <v>911.49496451874427</v>
      </c>
      <c r="K27" s="67">
        <f>J27/References!$G$52</f>
        <v>938.33123792335209</v>
      </c>
      <c r="L27" s="67">
        <f t="shared" si="35"/>
        <v>3.5542849921339092</v>
      </c>
      <c r="M27" s="246">
        <v>102.83648503970561</v>
      </c>
      <c r="N27" s="246">
        <f t="shared" si="45"/>
        <v>106.39077003183952</v>
      </c>
      <c r="O27" s="67">
        <f t="shared" si="37"/>
        <v>27148.83205048228</v>
      </c>
      <c r="P27" s="67">
        <f t="shared" si="38"/>
        <v>28087.163288405634</v>
      </c>
      <c r="Q27" s="67">
        <f t="shared" si="46"/>
        <v>-938.33123792335391</v>
      </c>
      <c r="S27" s="277">
        <f t="shared" si="42"/>
        <v>3.4562490061397805E-2</v>
      </c>
      <c r="T27" s="278">
        <f t="shared" si="43"/>
        <v>6.2172489379008766E-15</v>
      </c>
    </row>
    <row r="28" spans="1:20" s="60" customFormat="1" ht="15" customHeight="1">
      <c r="A28" s="287"/>
      <c r="B28" s="106" t="s">
        <v>152</v>
      </c>
      <c r="C28" s="137" t="s">
        <v>113</v>
      </c>
      <c r="D28" s="284">
        <v>35</v>
      </c>
      <c r="E28" s="31">
        <v>12</v>
      </c>
      <c r="F28" s="147">
        <f t="shared" si="32"/>
        <v>420</v>
      </c>
      <c r="G28" s="243">
        <f>References!B32</f>
        <v>840</v>
      </c>
      <c r="H28" s="68">
        <f t="shared" si="44"/>
        <v>352800</v>
      </c>
      <c r="I28" s="47">
        <f t="shared" si="34"/>
        <v>264417.05502782617</v>
      </c>
      <c r="J28" s="67">
        <f>(References!$C$49*I28)</f>
        <v>1987.0941685341156</v>
      </c>
      <c r="K28" s="67">
        <f>J28/References!$G$52</f>
        <v>2045.5982793227461</v>
      </c>
      <c r="L28" s="67">
        <f t="shared" si="35"/>
        <v>4.8704720936255859</v>
      </c>
      <c r="M28" s="246">
        <v>137.88797709663496</v>
      </c>
      <c r="N28" s="246">
        <f t="shared" si="45"/>
        <v>142.75844919026054</v>
      </c>
      <c r="O28" s="67">
        <f t="shared" si="37"/>
        <v>57912.950380586684</v>
      </c>
      <c r="P28" s="67">
        <f t="shared" si="38"/>
        <v>59958.548659909422</v>
      </c>
      <c r="Q28" s="67">
        <f t="shared" si="46"/>
        <v>-2045.5982793227377</v>
      </c>
      <c r="S28" s="277">
        <f t="shared" si="42"/>
        <v>3.5321948992059336E-2</v>
      </c>
      <c r="T28" s="278">
        <f t="shared" si="43"/>
        <v>0</v>
      </c>
    </row>
    <row r="29" spans="1:20" s="60" customFormat="1">
      <c r="A29" s="216"/>
      <c r="B29" s="106" t="s">
        <v>152</v>
      </c>
      <c r="C29" s="137" t="s">
        <v>114</v>
      </c>
      <c r="D29" s="284">
        <v>43.333000000000006</v>
      </c>
      <c r="E29" s="31">
        <v>12</v>
      </c>
      <c r="F29" s="147">
        <f t="shared" si="32"/>
        <v>519.99600000000009</v>
      </c>
      <c r="G29" s="243">
        <f>References!B33</f>
        <v>980</v>
      </c>
      <c r="H29" s="68">
        <f t="shared" si="44"/>
        <v>509596.08000000007</v>
      </c>
      <c r="I29" s="47">
        <f t="shared" si="34"/>
        <v>381932.80818402639</v>
      </c>
      <c r="J29" s="67">
        <f>(References!$C$49*I29)</f>
        <v>2870.2250535029611</v>
      </c>
      <c r="K29" s="67">
        <f>J29/References!$G$52</f>
        <v>2954.7303412630854</v>
      </c>
      <c r="L29" s="67">
        <f t="shared" si="35"/>
        <v>5.6822174425631831</v>
      </c>
      <c r="M29" s="246">
        <v>183.19712149531713</v>
      </c>
      <c r="N29" s="246">
        <f t="shared" si="45"/>
        <v>188.87933893788031</v>
      </c>
      <c r="O29" s="67">
        <f t="shared" si="37"/>
        <v>95261.770389078942</v>
      </c>
      <c r="P29" s="67">
        <f t="shared" si="38"/>
        <v>98216.500730342028</v>
      </c>
      <c r="Q29" s="67">
        <f t="shared" si="46"/>
        <v>-2954.7303412630863</v>
      </c>
      <c r="S29" s="277">
        <f t="shared" si="42"/>
        <v>3.1016958106017137E-2</v>
      </c>
      <c r="T29" s="278">
        <f t="shared" si="43"/>
        <v>-1.1546319456101628E-14</v>
      </c>
    </row>
    <row r="30" spans="1:20" s="60" customFormat="1">
      <c r="A30" s="239"/>
      <c r="B30" s="43" t="s">
        <v>152</v>
      </c>
      <c r="C30" s="58" t="s">
        <v>169</v>
      </c>
      <c r="D30" s="283">
        <v>1</v>
      </c>
      <c r="E30" s="31">
        <v>12</v>
      </c>
      <c r="F30" s="147">
        <f t="shared" si="32"/>
        <v>12</v>
      </c>
      <c r="G30" s="244">
        <f>References!B29</f>
        <v>324</v>
      </c>
      <c r="H30" s="68">
        <f t="shared" si="44"/>
        <v>3888</v>
      </c>
      <c r="I30" s="47">
        <f t="shared" si="34"/>
        <v>2913.9838717352268</v>
      </c>
      <c r="J30" s="67">
        <f>(References!$C$49*I30)</f>
        <v>21.898588796090252</v>
      </c>
      <c r="K30" s="67">
        <f>J30/References!$G$52</f>
        <v>22.543327976209852</v>
      </c>
      <c r="L30" s="67">
        <f t="shared" si="35"/>
        <v>1.8786106646841543</v>
      </c>
      <c r="M30" s="245">
        <v>56.38</v>
      </c>
      <c r="N30" s="246">
        <f t="shared" si="45"/>
        <v>58.258610664684156</v>
      </c>
      <c r="O30" s="67">
        <f t="shared" ref="O30" si="47">M30*F30</f>
        <v>676.56000000000006</v>
      </c>
      <c r="P30" s="67">
        <f t="shared" ref="P30" si="48">N30*F30</f>
        <v>699.10332797620981</v>
      </c>
      <c r="Q30" s="67">
        <f t="shared" ref="Q30" si="49">O30-P30</f>
        <v>-22.543327976209753</v>
      </c>
      <c r="S30" s="277">
        <f t="shared" ref="S30" si="50">L30/M30</f>
        <v>3.3320515514085741E-2</v>
      </c>
      <c r="T30" s="278">
        <f t="shared" ref="T30" si="51">N30-M30-L30</f>
        <v>0</v>
      </c>
    </row>
    <row r="31" spans="1:20">
      <c r="A31" s="216"/>
      <c r="B31" s="106" t="s">
        <v>152</v>
      </c>
      <c r="C31" s="58" t="s">
        <v>131</v>
      </c>
      <c r="D31" s="283">
        <v>1</v>
      </c>
      <c r="E31" s="31">
        <v>12</v>
      </c>
      <c r="F31" s="147">
        <f>D31*E31</f>
        <v>12</v>
      </c>
      <c r="G31" s="244">
        <f>+G29</f>
        <v>980</v>
      </c>
      <c r="H31" s="68">
        <f t="shared" si="44"/>
        <v>11760</v>
      </c>
      <c r="I31" s="47">
        <f t="shared" si="34"/>
        <v>8813.9018342608724</v>
      </c>
      <c r="J31" s="67">
        <f>(References!$C$49*I31)</f>
        <v>66.236472284470523</v>
      </c>
      <c r="K31" s="67">
        <f>J31/References!$G$52</f>
        <v>68.1866093107582</v>
      </c>
      <c r="L31" s="67">
        <f t="shared" si="35"/>
        <v>5.6822174425631831</v>
      </c>
      <c r="M31" s="245">
        <v>198.06</v>
      </c>
      <c r="N31" s="246">
        <f t="shared" si="45"/>
        <v>203.74221744256317</v>
      </c>
      <c r="O31" s="67">
        <f t="shared" si="37"/>
        <v>2376.7200000000003</v>
      </c>
      <c r="P31" s="67">
        <f t="shared" si="38"/>
        <v>2444.9066093107581</v>
      </c>
      <c r="Q31" s="67">
        <f t="shared" si="46"/>
        <v>-68.186609310757831</v>
      </c>
      <c r="R31" s="60"/>
      <c r="S31" s="277">
        <f t="shared" si="42"/>
        <v>2.8689374141993251E-2</v>
      </c>
      <c r="T31" s="278">
        <f t="shared" si="43"/>
        <v>-1.1546319456101628E-14</v>
      </c>
    </row>
    <row r="32" spans="1:20">
      <c r="A32" s="127"/>
      <c r="B32" s="43" t="s">
        <v>152</v>
      </c>
      <c r="C32" s="79" t="s">
        <v>143</v>
      </c>
      <c r="D32" s="283">
        <v>1</v>
      </c>
      <c r="E32" s="31">
        <v>12</v>
      </c>
      <c r="F32" s="147">
        <f t="shared" ref="F32" si="52">D32*E32</f>
        <v>12</v>
      </c>
      <c r="G32" s="244">
        <f>References!B32</f>
        <v>840</v>
      </c>
      <c r="H32" s="68">
        <f>G32*F32</f>
        <v>10080</v>
      </c>
      <c r="I32" s="47">
        <f t="shared" si="34"/>
        <v>7554.7730007950331</v>
      </c>
      <c r="J32" s="67">
        <f>(References!$C$49*I32)</f>
        <v>56.77411910097473</v>
      </c>
      <c r="K32" s="67">
        <f>J32/References!$G$52</f>
        <v>58.445665123507027</v>
      </c>
      <c r="L32" s="67">
        <f t="shared" si="35"/>
        <v>4.8704720936255859</v>
      </c>
      <c r="M32" s="245">
        <v>148.64388921422793</v>
      </c>
      <c r="N32" s="246">
        <f>L32+M32</f>
        <v>153.51436130785351</v>
      </c>
      <c r="O32" s="67">
        <f t="shared" si="37"/>
        <v>1783.7266705707352</v>
      </c>
      <c r="P32" s="67">
        <f t="shared" si="38"/>
        <v>1842.1723356942421</v>
      </c>
      <c r="Q32" s="67">
        <f t="shared" ref="Q32" si="53">O32-P32</f>
        <v>-58.445665123506842</v>
      </c>
      <c r="R32" s="60"/>
      <c r="S32" s="277">
        <f t="shared" si="42"/>
        <v>3.2766043187999368E-2</v>
      </c>
      <c r="T32" s="278">
        <f t="shared" si="43"/>
        <v>0</v>
      </c>
    </row>
    <row r="33" spans="1:20" s="60" customFormat="1">
      <c r="A33" s="216"/>
      <c r="B33" s="106" t="s">
        <v>152</v>
      </c>
      <c r="C33" s="137" t="s">
        <v>116</v>
      </c>
      <c r="D33" s="284">
        <v>1</v>
      </c>
      <c r="E33" s="31">
        <v>12</v>
      </c>
      <c r="F33" s="147">
        <f t="shared" si="32"/>
        <v>12</v>
      </c>
      <c r="G33" s="243">
        <f>References!B33</f>
        <v>980</v>
      </c>
      <c r="H33" s="68">
        <f t="shared" si="44"/>
        <v>11760</v>
      </c>
      <c r="I33" s="47">
        <f t="shared" si="34"/>
        <v>8813.9018342608724</v>
      </c>
      <c r="J33" s="67">
        <f>(References!$C$49*I33)</f>
        <v>66.236472284470523</v>
      </c>
      <c r="K33" s="67">
        <f>J33/References!$G$52</f>
        <v>68.1866093107582</v>
      </c>
      <c r="L33" s="67">
        <f t="shared" si="35"/>
        <v>5.6822174425631831</v>
      </c>
      <c r="M33" s="246">
        <v>198.05826089646271</v>
      </c>
      <c r="N33" s="246">
        <f t="shared" si="45"/>
        <v>203.74047833902588</v>
      </c>
      <c r="O33" s="67">
        <f t="shared" si="37"/>
        <v>2376.6991307575527</v>
      </c>
      <c r="P33" s="67">
        <f t="shared" si="38"/>
        <v>2444.8857400683105</v>
      </c>
      <c r="Q33" s="67">
        <f t="shared" si="46"/>
        <v>-68.186609310757831</v>
      </c>
      <c r="S33" s="277">
        <f t="shared" si="42"/>
        <v>2.8689626056716863E-2</v>
      </c>
      <c r="T33" s="278">
        <f t="shared" si="43"/>
        <v>-1.1546319456101628E-14</v>
      </c>
    </row>
    <row r="34" spans="1:20" s="60" customFormat="1">
      <c r="A34" s="216"/>
      <c r="B34" s="106" t="s">
        <v>153</v>
      </c>
      <c r="C34" s="137" t="s">
        <v>105</v>
      </c>
      <c r="D34" s="284">
        <v>4</v>
      </c>
      <c r="E34" s="31">
        <v>12</v>
      </c>
      <c r="F34" s="147">
        <f t="shared" si="32"/>
        <v>48</v>
      </c>
      <c r="G34" s="243">
        <f>References!B20</f>
        <v>37</v>
      </c>
      <c r="H34" s="68">
        <f t="shared" si="44"/>
        <v>1776</v>
      </c>
      <c r="I34" s="47">
        <f t="shared" si="34"/>
        <v>1331.0790525210296</v>
      </c>
      <c r="J34" s="67">
        <f>(References!$C$49*I34)</f>
        <v>10.003059079695548</v>
      </c>
      <c r="K34" s="67">
        <f>J34/References!$G$52</f>
        <v>10.29756956937981</v>
      </c>
      <c r="L34" s="67">
        <f t="shared" ref="L34" si="54">K34/F34</f>
        <v>0.21453269936207939</v>
      </c>
      <c r="M34" s="246">
        <v>6.57</v>
      </c>
      <c r="N34" s="246">
        <f t="shared" si="45"/>
        <v>6.7845326993620798</v>
      </c>
      <c r="O34" s="67">
        <f t="shared" ref="O34" si="55">M34*F34</f>
        <v>315.36</v>
      </c>
      <c r="P34" s="67">
        <f t="shared" ref="P34" si="56">N34*F34</f>
        <v>325.6575695693798</v>
      </c>
      <c r="Q34" s="67">
        <f t="shared" ref="Q34" si="57">O34-P34</f>
        <v>-10.297569569379789</v>
      </c>
      <c r="S34" s="277">
        <f t="shared" ref="S34" si="58">L34/M34</f>
        <v>3.2653378898337804E-2</v>
      </c>
      <c r="T34" s="278">
        <f t="shared" ref="T34" si="59">N34-M34-L34</f>
        <v>0</v>
      </c>
    </row>
    <row r="35" spans="1:20" s="60" customFormat="1">
      <c r="A35" s="63"/>
      <c r="B35" s="106"/>
      <c r="C35" s="111"/>
      <c r="D35" s="57"/>
      <c r="E35" s="69"/>
      <c r="F35" s="112"/>
      <c r="G35" s="109"/>
      <c r="H35" s="68"/>
      <c r="I35" s="47"/>
      <c r="J35" s="67"/>
      <c r="K35" s="67"/>
      <c r="L35" s="67"/>
      <c r="M35" s="67"/>
      <c r="N35" s="67"/>
      <c r="O35" s="67"/>
      <c r="P35" s="67"/>
      <c r="Q35" s="67"/>
    </row>
    <row r="36" spans="1:20" s="60" customFormat="1">
      <c r="A36" s="51"/>
      <c r="B36" s="77"/>
      <c r="C36" s="52" t="s">
        <v>17</v>
      </c>
      <c r="D36" s="53">
        <f>SUM(D21:D35)</f>
        <v>197.49969999999999</v>
      </c>
      <c r="E36" s="53"/>
      <c r="F36" s="53">
        <f>SUM(F21:F35)</f>
        <v>2369.9964</v>
      </c>
      <c r="G36" s="98"/>
      <c r="H36" s="53">
        <f>SUM(H21:H35)</f>
        <v>1338396.1800000002</v>
      </c>
      <c r="I36" s="53">
        <f>SUM(I21:I35)</f>
        <v>1003103.1076419852</v>
      </c>
      <c r="J36" s="73"/>
      <c r="K36" s="73"/>
      <c r="L36" s="73"/>
      <c r="M36" s="73"/>
      <c r="N36" s="73"/>
      <c r="O36" s="113">
        <f>SUM(O21:O35)</f>
        <v>231845.09470398954</v>
      </c>
      <c r="P36" s="113">
        <f>SUM(P21:P35)</f>
        <v>239605.35809078134</v>
      </c>
      <c r="Q36" s="113">
        <f>SUM(Q21:Q35)</f>
        <v>-7760.2633867917639</v>
      </c>
    </row>
    <row r="37" spans="1:20" s="60" customFormat="1" ht="14.4" customHeight="1">
      <c r="A37" s="286" t="s">
        <v>95</v>
      </c>
      <c r="B37" s="106" t="s">
        <v>149</v>
      </c>
      <c r="C37" s="137" t="s">
        <v>106</v>
      </c>
      <c r="D37" s="283">
        <v>710.66120000000001</v>
      </c>
      <c r="E37" s="31">
        <v>12</v>
      </c>
      <c r="F37" s="147">
        <f>D37*E37</f>
        <v>8527.9344000000001</v>
      </c>
      <c r="G37" s="244">
        <f>+References!B21</f>
        <v>47</v>
      </c>
      <c r="H37" s="68">
        <f t="shared" ref="H37" si="60">G37*F37</f>
        <v>400812.91680000001</v>
      </c>
      <c r="I37" s="47">
        <f>$D$139*H37</f>
        <v>300401.84545739542</v>
      </c>
      <c r="J37" s="67">
        <f>(References!$C$49*I37)</f>
        <v>2257.519868612329</v>
      </c>
      <c r="K37" s="67">
        <f>J37/References!$G$52</f>
        <v>2323.9858643322309</v>
      </c>
      <c r="L37" s="67">
        <f t="shared" ref="L37:L41" si="61">K37/F37</f>
        <v>0.27251451000047922</v>
      </c>
      <c r="M37" s="245">
        <v>12.5</v>
      </c>
      <c r="N37" s="246">
        <f t="shared" ref="N37" si="62">L37+M37</f>
        <v>12.772514510000478</v>
      </c>
      <c r="O37" s="67">
        <f t="shared" ref="O37:O38" si="63">M37*F37</f>
        <v>106599.18000000001</v>
      </c>
      <c r="P37" s="67">
        <f t="shared" ref="P37:P38" si="64">N37*F37</f>
        <v>108923.16586433223</v>
      </c>
      <c r="Q37" s="67">
        <f t="shared" ref="Q37:Q38" si="65">O37-P37</f>
        <v>-2323.9858643322223</v>
      </c>
      <c r="S37" s="277">
        <f t="shared" ref="S37" si="66">L37/M37</f>
        <v>2.1801160800038338E-2</v>
      </c>
      <c r="T37" s="278">
        <f t="shared" ref="T37" si="67">N37-M37-L37</f>
        <v>-7.7715611723760958E-16</v>
      </c>
    </row>
    <row r="38" spans="1:20" s="60" customFormat="1" ht="14.4" customHeight="1">
      <c r="A38" s="287"/>
      <c r="B38" s="106" t="s">
        <v>149</v>
      </c>
      <c r="C38" s="137" t="s">
        <v>107</v>
      </c>
      <c r="D38" s="284">
        <v>4.3333000000000004</v>
      </c>
      <c r="E38" s="31">
        <v>12</v>
      </c>
      <c r="F38" s="147">
        <f t="shared" ref="F38:F41" si="68">D38*E38</f>
        <v>51.999600000000001</v>
      </c>
      <c r="G38" s="243">
        <f>References!B22</f>
        <v>68</v>
      </c>
      <c r="H38" s="68">
        <f t="shared" ref="H38:H40" si="69">G38*F38</f>
        <v>3535.9728</v>
      </c>
      <c r="I38" s="47">
        <f>$D$139*H38</f>
        <v>2650.1460159707949</v>
      </c>
      <c r="J38" s="67">
        <f>(References!$C$49*I38)</f>
        <v>19.915847310020546</v>
      </c>
      <c r="K38" s="67">
        <f>J38/References!$G$52</f>
        <v>20.502210531213244</v>
      </c>
      <c r="L38" s="67">
        <f t="shared" si="61"/>
        <v>0.39427631234111887</v>
      </c>
      <c r="M38" s="246">
        <v>16.57</v>
      </c>
      <c r="N38" s="246">
        <f t="shared" ref="N38:N39" si="70">L38+M38</f>
        <v>16.96427631234112</v>
      </c>
      <c r="O38" s="67">
        <f t="shared" si="63"/>
        <v>861.63337200000001</v>
      </c>
      <c r="P38" s="67">
        <f t="shared" si="64"/>
        <v>882.13558253121334</v>
      </c>
      <c r="Q38" s="67">
        <f t="shared" si="65"/>
        <v>-20.502210531213336</v>
      </c>
      <c r="S38" s="277">
        <f t="shared" ref="S38:S41" si="71">L38/M38</f>
        <v>2.3794587347080197E-2</v>
      </c>
      <c r="T38" s="278">
        <f t="shared" ref="T38:T41" si="72">N38-M38-L38</f>
        <v>8.3266726846886741E-16</v>
      </c>
    </row>
    <row r="39" spans="1:20" s="60" customFormat="1">
      <c r="A39" s="287"/>
      <c r="B39" s="106" t="s">
        <v>149</v>
      </c>
      <c r="C39" s="137" t="s">
        <v>112</v>
      </c>
      <c r="D39" s="284">
        <v>61</v>
      </c>
      <c r="E39" s="31">
        <v>12</v>
      </c>
      <c r="F39" s="147">
        <f t="shared" si="68"/>
        <v>732</v>
      </c>
      <c r="G39" s="243">
        <f>+References!B31</f>
        <v>613</v>
      </c>
      <c r="H39" s="68">
        <f t="shared" si="69"/>
        <v>448716</v>
      </c>
      <c r="I39" s="47">
        <f>$D$139*H39</f>
        <v>336304.31764134363</v>
      </c>
      <c r="J39" s="67">
        <f>(References!$C$49*I39)</f>
        <v>2527.3269470747</v>
      </c>
      <c r="K39" s="67">
        <f>J39/References!$G$52</f>
        <v>2601.7366142420219</v>
      </c>
      <c r="L39" s="67">
        <f t="shared" si="61"/>
        <v>3.5542849921339097</v>
      </c>
      <c r="M39" s="246">
        <v>122.83</v>
      </c>
      <c r="N39" s="246">
        <f t="shared" si="70"/>
        <v>126.38428499213391</v>
      </c>
      <c r="O39" s="67">
        <f>M39*F39</f>
        <v>89911.56</v>
      </c>
      <c r="P39" s="67">
        <f t="shared" ref="P39:P40" si="73">N39*F39</f>
        <v>92513.296614242019</v>
      </c>
      <c r="Q39" s="67">
        <f t="shared" ref="Q39:Q40" si="74">O39-P39</f>
        <v>-2601.7366142420215</v>
      </c>
      <c r="S39" s="277">
        <f t="shared" si="71"/>
        <v>2.8936619654269396E-2</v>
      </c>
      <c r="T39" s="278">
        <f t="shared" si="72"/>
        <v>5.773159728050814E-15</v>
      </c>
    </row>
    <row r="40" spans="1:20" s="60" customFormat="1">
      <c r="A40" s="287"/>
      <c r="B40" s="128" t="s">
        <v>149</v>
      </c>
      <c r="C40" s="131" t="s">
        <v>113</v>
      </c>
      <c r="D40" s="283">
        <v>22</v>
      </c>
      <c r="E40" s="31">
        <v>12</v>
      </c>
      <c r="F40" s="147">
        <f t="shared" si="68"/>
        <v>264</v>
      </c>
      <c r="G40" s="243">
        <f>+References!B32</f>
        <v>840</v>
      </c>
      <c r="H40" s="68">
        <f t="shared" si="69"/>
        <v>221760</v>
      </c>
      <c r="I40" s="47">
        <f>$D$139*H40</f>
        <v>166205.00601749073</v>
      </c>
      <c r="J40" s="67">
        <f>(References!$C$49*I40)</f>
        <v>1249.030620221444</v>
      </c>
      <c r="K40" s="67">
        <f>J40/References!$G$52</f>
        <v>1285.8046327171546</v>
      </c>
      <c r="L40" s="67">
        <f t="shared" si="61"/>
        <v>4.8704720936255859</v>
      </c>
      <c r="M40" s="245">
        <v>167.89</v>
      </c>
      <c r="N40" s="246">
        <f t="shared" ref="N40" si="75">L40+M40</f>
        <v>172.76047209362557</v>
      </c>
      <c r="O40" s="67">
        <f>M40*F40</f>
        <v>44322.96</v>
      </c>
      <c r="P40" s="67">
        <f t="shared" si="73"/>
        <v>45608.764632717146</v>
      </c>
      <c r="Q40" s="67">
        <f t="shared" si="74"/>
        <v>-1285.8046327171469</v>
      </c>
      <c r="S40" s="277">
        <f t="shared" si="71"/>
        <v>2.9009899896513112E-2</v>
      </c>
      <c r="T40" s="278">
        <f t="shared" si="72"/>
        <v>0</v>
      </c>
    </row>
    <row r="41" spans="1:20">
      <c r="A41" s="287"/>
      <c r="B41" s="128" t="s">
        <v>149</v>
      </c>
      <c r="C41" s="58" t="s">
        <v>267</v>
      </c>
      <c r="D41" s="283">
        <v>1</v>
      </c>
      <c r="E41" s="31">
        <v>12</v>
      </c>
      <c r="F41" s="147">
        <f t="shared" si="68"/>
        <v>12</v>
      </c>
      <c r="G41" s="244">
        <f>+G71</f>
        <v>473</v>
      </c>
      <c r="H41" s="68">
        <f>G41*F41</f>
        <v>5676</v>
      </c>
      <c r="I41" s="47">
        <f>$D$139*H41</f>
        <v>4254.0567016381556</v>
      </c>
      <c r="J41" s="67">
        <f>(References!$C$49*I41)</f>
        <v>31.969236112810773</v>
      </c>
      <c r="K41" s="67">
        <f>J41/References!$G$52</f>
        <v>32.910475718355748</v>
      </c>
      <c r="L41" s="67">
        <f t="shared" si="61"/>
        <v>2.7425396431963125</v>
      </c>
      <c r="M41" s="245">
        <v>94</v>
      </c>
      <c r="N41" s="246">
        <f>L41+M41</f>
        <v>96.742539643196309</v>
      </c>
      <c r="O41" s="67">
        <f>M41*F41</f>
        <v>1128</v>
      </c>
      <c r="P41" s="67">
        <f t="shared" ref="P41" si="76">N41*F41</f>
        <v>1160.9104757183557</v>
      </c>
      <c r="Q41" s="67">
        <f t="shared" ref="Q41" si="77">O41-P41</f>
        <v>-32.910475718355656</v>
      </c>
      <c r="R41" s="60"/>
      <c r="S41" s="277">
        <f t="shared" si="71"/>
        <v>2.91759536510246E-2</v>
      </c>
      <c r="T41" s="278">
        <f t="shared" si="72"/>
        <v>0</v>
      </c>
    </row>
    <row r="42" spans="1:20" s="60" customFormat="1">
      <c r="A42" s="287"/>
      <c r="B42" s="48"/>
      <c r="C42" s="111"/>
      <c r="D42" s="94"/>
      <c r="E42" s="69"/>
      <c r="F42" s="112"/>
      <c r="G42" s="109"/>
      <c r="H42" s="68"/>
      <c r="I42" s="47"/>
      <c r="J42" s="67"/>
      <c r="K42" s="67"/>
      <c r="L42" s="67"/>
      <c r="M42" s="67"/>
      <c r="N42" s="67"/>
      <c r="O42" s="67"/>
      <c r="P42" s="67"/>
      <c r="Q42" s="67"/>
    </row>
    <row r="43" spans="1:20" s="60" customFormat="1">
      <c r="A43" s="51"/>
      <c r="B43" s="49"/>
      <c r="C43" s="52" t="s">
        <v>17</v>
      </c>
      <c r="D43" s="53">
        <f>SUM(D37:D41)</f>
        <v>798.99450000000002</v>
      </c>
      <c r="E43" s="53"/>
      <c r="F43" s="53">
        <f>SUM(F37:F41)</f>
        <v>9587.9339999999993</v>
      </c>
      <c r="G43" s="99"/>
      <c r="H43" s="53">
        <f>SUM(H37:H41)</f>
        <v>1080500.8895999999</v>
      </c>
      <c r="I43" s="53">
        <f>SUM(I37:I41)</f>
        <v>809815.37183383876</v>
      </c>
      <c r="J43" s="72"/>
      <c r="K43" s="72"/>
      <c r="L43" s="72"/>
      <c r="M43" s="72"/>
      <c r="N43" s="72"/>
      <c r="O43" s="53">
        <f>SUM(O37:O41)</f>
        <v>242823.33337199999</v>
      </c>
      <c r="P43" s="53">
        <f>SUM(P37:P41)</f>
        <v>249088.27316954097</v>
      </c>
      <c r="Q43" s="113">
        <f>SUM(Q37:Q41)</f>
        <v>-6264.9397975409593</v>
      </c>
    </row>
    <row r="44" spans="1:20">
      <c r="C44" s="64" t="s">
        <v>3</v>
      </c>
      <c r="D44" s="65">
        <f>D18+D36+D43</f>
        <v>6230.4942000000001</v>
      </c>
      <c r="E44" s="65"/>
      <c r="F44" s="65">
        <f>F18+F36+F43</f>
        <v>281405.93040000001</v>
      </c>
      <c r="G44" s="100"/>
      <c r="H44" s="65">
        <f>H18+H36+H43</f>
        <v>13272885.069599999</v>
      </c>
      <c r="I44" s="65">
        <f>I18+I36+I43</f>
        <v>9947781.1276259515</v>
      </c>
      <c r="J44" s="67"/>
      <c r="K44" s="74"/>
      <c r="L44" s="74"/>
      <c r="M44" s="74"/>
      <c r="N44" s="74"/>
      <c r="O44" s="65">
        <f>O18+O36+O43</f>
        <v>2278853.3080759896</v>
      </c>
      <c r="P44" s="65">
        <f>P18+P36+P43</f>
        <v>2355811.8989490685</v>
      </c>
      <c r="Q44" s="65">
        <f>Q18+Q36+Q43</f>
        <v>-76958.590873079112</v>
      </c>
    </row>
    <row r="45" spans="1:20">
      <c r="J45" s="56"/>
      <c r="Q45" s="30">
        <f>Q44/O44</f>
        <v>-3.3770752421995252E-2</v>
      </c>
    </row>
    <row r="46" spans="1:20">
      <c r="A46" s="119"/>
      <c r="B46" s="120"/>
      <c r="C46" s="121" t="s">
        <v>144</v>
      </c>
      <c r="D46" s="122"/>
      <c r="E46" s="123"/>
      <c r="F46" s="123"/>
      <c r="G46" s="124"/>
      <c r="H46" s="123"/>
      <c r="I46" s="125"/>
      <c r="J46" s="126"/>
      <c r="K46" s="123"/>
      <c r="L46" s="123"/>
      <c r="M46" s="123"/>
      <c r="N46" s="123"/>
      <c r="O46" s="148" t="s">
        <v>274</v>
      </c>
      <c r="P46" s="148" t="s">
        <v>275</v>
      </c>
      <c r="Q46" s="60"/>
      <c r="R46" s="60"/>
      <c r="S46" s="60"/>
    </row>
    <row r="47" spans="1:20">
      <c r="A47" s="127"/>
      <c r="B47" s="128" t="s">
        <v>289</v>
      </c>
      <c r="C47" s="131" t="s">
        <v>100</v>
      </c>
      <c r="D47" s="283">
        <v>1</v>
      </c>
      <c r="E47" s="293">
        <v>4.33</v>
      </c>
      <c r="F47" s="115">
        <f>D47*E47*12</f>
        <v>51.96</v>
      </c>
      <c r="G47" s="244">
        <f>References!B16</f>
        <v>77</v>
      </c>
      <c r="H47" s="68">
        <f>G47*F47</f>
        <v>4000.92</v>
      </c>
      <c r="I47" s="47">
        <f t="shared" ref="I47:I78" si="78">$D$139*H47</f>
        <v>2998.6153168988953</v>
      </c>
      <c r="J47" s="67">
        <f>(References!$C$49*I47)</f>
        <v>22.534594106495224</v>
      </c>
      <c r="K47" s="67">
        <f>J47/References!$G$52</f>
        <v>23.198058581938668</v>
      </c>
      <c r="L47" s="67">
        <f>K47/F47*E47</f>
        <v>1.9331715484948888</v>
      </c>
      <c r="M47" s="245">
        <v>58.11</v>
      </c>
      <c r="N47" s="246">
        <f>L47+M47</f>
        <v>60.04317154849489</v>
      </c>
      <c r="O47" s="277">
        <f>L47/M47</f>
        <v>3.326745049896556E-2</v>
      </c>
      <c r="P47" s="67">
        <f>N47-M47-L47</f>
        <v>0</v>
      </c>
      <c r="Q47" s="60"/>
      <c r="R47" s="60"/>
      <c r="S47" s="60"/>
    </row>
    <row r="48" spans="1:20" s="60" customFormat="1" ht="14.4" customHeight="1">
      <c r="A48" s="127"/>
      <c r="B48" s="128" t="s">
        <v>289</v>
      </c>
      <c r="C48" s="131" t="s">
        <v>104</v>
      </c>
      <c r="D48" s="283">
        <v>1</v>
      </c>
      <c r="E48" s="293">
        <v>4.33</v>
      </c>
      <c r="F48" s="115">
        <f>D48*E48*12</f>
        <v>51.96</v>
      </c>
      <c r="G48" s="244">
        <f>References!B17</f>
        <v>97</v>
      </c>
      <c r="H48" s="68">
        <f>G48*F48</f>
        <v>5040.12</v>
      </c>
      <c r="I48" s="47">
        <f t="shared" si="78"/>
        <v>3777.4764381713353</v>
      </c>
      <c r="J48" s="67">
        <f>(References!$C$49*I48)</f>
        <v>28.387735432857614</v>
      </c>
      <c r="K48" s="67">
        <f>J48/References!$G$52</f>
        <v>29.223528343481174</v>
      </c>
      <c r="L48" s="67">
        <f>K48/F48*E48</f>
        <v>2.435294028623431</v>
      </c>
      <c r="M48" s="245">
        <v>75.19</v>
      </c>
      <c r="N48" s="246">
        <f>L48+M48</f>
        <v>77.625294028623429</v>
      </c>
      <c r="O48" s="277">
        <f>L48/M48</f>
        <v>3.2388536090217197E-2</v>
      </c>
      <c r="P48" s="67">
        <f>N48-M48-L48</f>
        <v>0</v>
      </c>
      <c r="Q48" s="67"/>
    </row>
    <row r="49" spans="1:19" s="60" customFormat="1">
      <c r="A49" s="127"/>
      <c r="B49" s="128" t="s">
        <v>289</v>
      </c>
      <c r="C49" s="131" t="s">
        <v>117</v>
      </c>
      <c r="D49" s="283">
        <v>1</v>
      </c>
      <c r="E49" s="293">
        <v>4.33</v>
      </c>
      <c r="F49" s="115">
        <f>D49*E49*12</f>
        <v>51.96</v>
      </c>
      <c r="G49" s="244">
        <f>References!B18</f>
        <v>117</v>
      </c>
      <c r="H49" s="68">
        <f t="shared" ref="H49:H83" si="79">G49*F49</f>
        <v>6079.32</v>
      </c>
      <c r="I49" s="47">
        <f t="shared" si="78"/>
        <v>4556.3375594437757</v>
      </c>
      <c r="J49" s="67">
        <f>(References!$C$49*I49)</f>
        <v>34.240876759220008</v>
      </c>
      <c r="K49" s="67">
        <f>J49/References!$G$52</f>
        <v>35.248998105023681</v>
      </c>
      <c r="L49" s="67">
        <f t="shared" ref="L49:L83" si="80">K49/F49*E49</f>
        <v>2.9374165087519737</v>
      </c>
      <c r="M49" s="245">
        <v>91.64</v>
      </c>
      <c r="N49" s="246">
        <f t="shared" ref="N49:N116" si="81">L49+M49</f>
        <v>94.57741650875198</v>
      </c>
      <c r="O49" s="277">
        <f t="shared" ref="O49:O92" si="82">L49/M49</f>
        <v>3.2053868493583298E-2</v>
      </c>
      <c r="P49" s="67">
        <f t="shared" ref="P49:P92" si="83">N49-M49-L49</f>
        <v>6.2172489379008766E-15</v>
      </c>
      <c r="Q49" s="67"/>
    </row>
    <row r="50" spans="1:19" s="60" customFormat="1" ht="14.4" customHeight="1">
      <c r="A50" s="127"/>
      <c r="B50" s="128" t="s">
        <v>290</v>
      </c>
      <c r="C50" s="131" t="s">
        <v>104</v>
      </c>
      <c r="D50" s="283">
        <v>1</v>
      </c>
      <c r="E50" s="293">
        <v>4.33</v>
      </c>
      <c r="F50" s="115">
        <f>D50*E50*12</f>
        <v>51.96</v>
      </c>
      <c r="G50" s="244">
        <f>References!B17</f>
        <v>97</v>
      </c>
      <c r="H50" s="68">
        <f>G50*F50</f>
        <v>5040.12</v>
      </c>
      <c r="I50" s="47">
        <f t="shared" si="78"/>
        <v>3777.4764381713353</v>
      </c>
      <c r="J50" s="67">
        <f>(References!$C$49*I50)</f>
        <v>28.387735432857614</v>
      </c>
      <c r="K50" s="67">
        <f>J50/References!$G$52</f>
        <v>29.223528343481174</v>
      </c>
      <c r="L50" s="67">
        <f>K50/F50*E50</f>
        <v>2.435294028623431</v>
      </c>
      <c r="M50" s="245">
        <v>74.56</v>
      </c>
      <c r="N50" s="246">
        <f>L50+M50</f>
        <v>76.995294028623434</v>
      </c>
      <c r="O50" s="277">
        <f>L50/M50</f>
        <v>3.2662205319520264E-2</v>
      </c>
      <c r="P50" s="67">
        <f>N50-M50-L50</f>
        <v>0</v>
      </c>
      <c r="Q50" s="67"/>
    </row>
    <row r="51" spans="1:19" s="60" customFormat="1">
      <c r="A51" s="127"/>
      <c r="B51" s="128" t="s">
        <v>290</v>
      </c>
      <c r="C51" s="131" t="s">
        <v>117</v>
      </c>
      <c r="D51" s="283">
        <v>1</v>
      </c>
      <c r="E51" s="293">
        <v>4.33</v>
      </c>
      <c r="F51" s="115">
        <f>D51*E51*12</f>
        <v>51.96</v>
      </c>
      <c r="G51" s="244">
        <f>References!B18</f>
        <v>117</v>
      </c>
      <c r="H51" s="68">
        <f t="shared" ref="H51" si="84">G51*F51</f>
        <v>6079.32</v>
      </c>
      <c r="I51" s="47">
        <f t="shared" si="78"/>
        <v>4556.3375594437757</v>
      </c>
      <c r="J51" s="67">
        <f>(References!$C$49*I51)</f>
        <v>34.240876759220008</v>
      </c>
      <c r="K51" s="67">
        <f>J51/References!$G$52</f>
        <v>35.248998105023681</v>
      </c>
      <c r="L51" s="67">
        <f t="shared" ref="L51" si="85">K51/F51*E51</f>
        <v>2.9374165087519737</v>
      </c>
      <c r="M51" s="245">
        <v>90.86</v>
      </c>
      <c r="N51" s="246">
        <f t="shared" ref="N51" si="86">L51+M51</f>
        <v>93.797416508751979</v>
      </c>
      <c r="O51" s="277">
        <f t="shared" ref="O51" si="87">L51/M51</f>
        <v>3.2329039277481549E-2</v>
      </c>
      <c r="P51" s="67">
        <f t="shared" ref="P51" si="88">N51-M51-L51</f>
        <v>6.2172489379008766E-15</v>
      </c>
      <c r="Q51" s="67"/>
    </row>
    <row r="52" spans="1:19" s="60" customFormat="1">
      <c r="A52" s="127"/>
      <c r="B52" s="128" t="s">
        <v>285</v>
      </c>
      <c r="C52" s="213" t="s">
        <v>286</v>
      </c>
      <c r="D52" s="283">
        <v>1</v>
      </c>
      <c r="E52" s="293">
        <v>4.33</v>
      </c>
      <c r="F52" s="115">
        <f t="shared" ref="F52:F54" si="89">D52*E52*12</f>
        <v>51.96</v>
      </c>
      <c r="G52" s="244">
        <f>References!B20</f>
        <v>37</v>
      </c>
      <c r="H52" s="68">
        <f t="shared" ref="H52:H54" si="90">G52*F52</f>
        <v>1922.52</v>
      </c>
      <c r="I52" s="47">
        <f t="shared" si="78"/>
        <v>1440.8930743540145</v>
      </c>
      <c r="J52" s="67">
        <f>(References!$C$49*I52)</f>
        <v>10.82831145377043</v>
      </c>
      <c r="K52" s="67">
        <f>J52/References!$G$52</f>
        <v>11.147119058853644</v>
      </c>
      <c r="L52" s="67">
        <f t="shared" ref="L52:L54" si="91">K52/F52*E52</f>
        <v>0.92892658823780361</v>
      </c>
      <c r="M52" s="245">
        <v>31.91</v>
      </c>
      <c r="N52" s="246">
        <f t="shared" ref="N52:N54" si="92">L52+M52</f>
        <v>32.838926588237804</v>
      </c>
      <c r="O52" s="277">
        <f t="shared" ref="O52:O54" si="93">L52/M52</f>
        <v>2.9110830092065297E-2</v>
      </c>
      <c r="P52" s="67">
        <f t="shared" ref="P52:P54" si="94">N52-M52-L52</f>
        <v>0</v>
      </c>
      <c r="Q52" s="67"/>
    </row>
    <row r="53" spans="1:19" s="60" customFormat="1">
      <c r="A53" s="127"/>
      <c r="B53" s="128" t="s">
        <v>285</v>
      </c>
      <c r="C53" s="213" t="s">
        <v>287</v>
      </c>
      <c r="D53" s="283">
        <v>1</v>
      </c>
      <c r="E53" s="293">
        <v>4.33</v>
      </c>
      <c r="F53" s="115">
        <f t="shared" si="89"/>
        <v>51.96</v>
      </c>
      <c r="G53" s="244">
        <f>References!B21</f>
        <v>47</v>
      </c>
      <c r="H53" s="68">
        <f t="shared" si="90"/>
        <v>2442.12</v>
      </c>
      <c r="I53" s="47">
        <f t="shared" si="78"/>
        <v>1830.3236349902347</v>
      </c>
      <c r="J53" s="67">
        <f>(References!$C$49*I53)</f>
        <v>13.754882116951627</v>
      </c>
      <c r="K53" s="67">
        <f>J53/References!$G$52</f>
        <v>14.159853939624899</v>
      </c>
      <c r="L53" s="67">
        <f t="shared" si="91"/>
        <v>1.1799878283020748</v>
      </c>
      <c r="M53" s="245">
        <v>33.020000000000003</v>
      </c>
      <c r="N53" s="246">
        <f t="shared" si="92"/>
        <v>34.199987828302078</v>
      </c>
      <c r="O53" s="277">
        <f t="shared" si="93"/>
        <v>3.5735549009753925E-2</v>
      </c>
      <c r="P53" s="67">
        <f t="shared" si="94"/>
        <v>0</v>
      </c>
      <c r="Q53" s="67"/>
    </row>
    <row r="54" spans="1:19" s="60" customFormat="1">
      <c r="A54" s="127"/>
      <c r="B54" s="128" t="s">
        <v>285</v>
      </c>
      <c r="C54" s="213" t="s">
        <v>288</v>
      </c>
      <c r="D54" s="283">
        <v>1</v>
      </c>
      <c r="E54" s="293">
        <v>4.33</v>
      </c>
      <c r="F54" s="115">
        <f t="shared" si="89"/>
        <v>51.96</v>
      </c>
      <c r="G54" s="244">
        <f>References!B22</f>
        <v>68</v>
      </c>
      <c r="H54" s="68">
        <f t="shared" si="90"/>
        <v>3533.28</v>
      </c>
      <c r="I54" s="47">
        <f t="shared" si="78"/>
        <v>2648.1278123262973</v>
      </c>
      <c r="J54" s="67">
        <f>(References!$C$49*I54)</f>
        <v>19.900680509632146</v>
      </c>
      <c r="K54" s="67">
        <f>J54/References!$G$52</f>
        <v>20.486597189244538</v>
      </c>
      <c r="L54" s="67">
        <f t="shared" si="91"/>
        <v>1.7072164324370447</v>
      </c>
      <c r="M54" s="245">
        <v>52.06</v>
      </c>
      <c r="N54" s="246">
        <f t="shared" si="92"/>
        <v>53.767216432437046</v>
      </c>
      <c r="O54" s="277">
        <f t="shared" si="93"/>
        <v>3.2793246877392331E-2</v>
      </c>
      <c r="P54" s="67">
        <f t="shared" si="94"/>
        <v>0</v>
      </c>
      <c r="Q54" s="67"/>
    </row>
    <row r="55" spans="1:19" s="60" customFormat="1">
      <c r="A55" s="127"/>
      <c r="B55" s="128" t="s">
        <v>292</v>
      </c>
      <c r="C55" s="131" t="s">
        <v>118</v>
      </c>
      <c r="D55" s="283">
        <v>1</v>
      </c>
      <c r="E55" s="136">
        <v>1</v>
      </c>
      <c r="F55" s="115">
        <f t="shared" ref="F55:F91" si="95">D55*E55*12</f>
        <v>12</v>
      </c>
      <c r="G55" s="244">
        <f>References!B24</f>
        <v>34</v>
      </c>
      <c r="H55" s="68">
        <f t="shared" si="79"/>
        <v>408</v>
      </c>
      <c r="I55" s="47">
        <f t="shared" si="78"/>
        <v>305.78843098456088</v>
      </c>
      <c r="J55" s="67">
        <f>(References!$C$49*I55)</f>
        <v>2.2980000588489773</v>
      </c>
      <c r="K55" s="67">
        <f>J55/References!$G$52</f>
        <v>2.3656578740467133</v>
      </c>
      <c r="L55" s="67">
        <f t="shared" si="80"/>
        <v>0.19713815617055944</v>
      </c>
      <c r="M55" s="245">
        <v>5.54</v>
      </c>
      <c r="N55" s="246">
        <f t="shared" si="81"/>
        <v>5.7371381561705599</v>
      </c>
      <c r="O55" s="277">
        <f t="shared" si="82"/>
        <v>3.5584504723927698E-2</v>
      </c>
      <c r="P55" s="67">
        <f t="shared" si="83"/>
        <v>4.163336342344337E-16</v>
      </c>
      <c r="Q55" s="67"/>
    </row>
    <row r="56" spans="1:19" s="60" customFormat="1">
      <c r="A56" s="127"/>
      <c r="B56" s="128" t="s">
        <v>149</v>
      </c>
      <c r="C56" s="131" t="s">
        <v>119</v>
      </c>
      <c r="D56" s="283">
        <v>1</v>
      </c>
      <c r="E56" s="136">
        <v>1</v>
      </c>
      <c r="F56" s="115">
        <f t="shared" si="95"/>
        <v>12</v>
      </c>
      <c r="G56" s="244">
        <f>References!B13</f>
        <v>20</v>
      </c>
      <c r="H56" s="68">
        <f t="shared" si="79"/>
        <v>240</v>
      </c>
      <c r="I56" s="47">
        <f t="shared" si="78"/>
        <v>179.87554763797698</v>
      </c>
      <c r="J56" s="67">
        <f>(References!$C$49*I56)</f>
        <v>1.3517647404993984</v>
      </c>
      <c r="K56" s="67">
        <f>J56/References!$G$52</f>
        <v>1.3915634553215961</v>
      </c>
      <c r="L56" s="67">
        <f t="shared" si="80"/>
        <v>0.11596362127679967</v>
      </c>
      <c r="M56" s="245">
        <v>7.28</v>
      </c>
      <c r="N56" s="246">
        <f t="shared" si="81"/>
        <v>7.3959636212767998</v>
      </c>
      <c r="O56" s="277">
        <f t="shared" si="82"/>
        <v>1.5929068856703251E-2</v>
      </c>
      <c r="P56" s="67">
        <f t="shared" si="83"/>
        <v>0</v>
      </c>
      <c r="Q56" s="67"/>
    </row>
    <row r="57" spans="1:19" s="60" customFormat="1" ht="14.4" customHeight="1">
      <c r="A57" s="129"/>
      <c r="B57" s="106" t="s">
        <v>149</v>
      </c>
      <c r="C57" s="137" t="s">
        <v>159</v>
      </c>
      <c r="D57" s="283">
        <v>1</v>
      </c>
      <c r="E57" s="136">
        <v>1</v>
      </c>
      <c r="F57" s="280">
        <f t="shared" si="95"/>
        <v>12</v>
      </c>
      <c r="G57" s="244">
        <f>References!B14</f>
        <v>34</v>
      </c>
      <c r="H57" s="68">
        <f>G57*F57</f>
        <v>408</v>
      </c>
      <c r="I57" s="47">
        <f t="shared" si="78"/>
        <v>305.78843098456088</v>
      </c>
      <c r="J57" s="67">
        <f>(References!$C$49*I57)</f>
        <v>2.2980000588489773</v>
      </c>
      <c r="K57" s="67">
        <f>J57/References!$G$52</f>
        <v>2.3656578740467133</v>
      </c>
      <c r="L57" s="67">
        <f t="shared" ref="L57" si="96">K57/F57</f>
        <v>0.19713815617055944</v>
      </c>
      <c r="M57" s="246">
        <v>7.47</v>
      </c>
      <c r="N57" s="246">
        <f t="shared" ref="N57" si="97">L57+M57</f>
        <v>7.6671381561705596</v>
      </c>
      <c r="O57" s="277">
        <f t="shared" si="82"/>
        <v>2.6390650089766994E-2</v>
      </c>
      <c r="P57" s="67">
        <f t="shared" si="83"/>
        <v>4.163336342344337E-16</v>
      </c>
      <c r="Q57" s="67"/>
    </row>
    <row r="58" spans="1:19" s="60" customFormat="1" ht="14.4" customHeight="1">
      <c r="A58" s="129"/>
      <c r="B58" s="128" t="s">
        <v>149</v>
      </c>
      <c r="C58" s="281" t="s">
        <v>105</v>
      </c>
      <c r="D58" s="283">
        <v>1</v>
      </c>
      <c r="E58" s="136">
        <v>1</v>
      </c>
      <c r="F58" s="280">
        <f t="shared" si="95"/>
        <v>12</v>
      </c>
      <c r="G58" s="244">
        <f>References!B14</f>
        <v>34</v>
      </c>
      <c r="H58" s="68">
        <f t="shared" ref="H58" si="98">G58*F58</f>
        <v>408</v>
      </c>
      <c r="I58" s="47">
        <f t="shared" si="78"/>
        <v>305.78843098456088</v>
      </c>
      <c r="J58" s="67">
        <f>(References!$C$49*I58)</f>
        <v>2.2980000588489773</v>
      </c>
      <c r="K58" s="67">
        <f>J58/References!$G$52</f>
        <v>2.3656578740467133</v>
      </c>
      <c r="L58" s="67">
        <f t="shared" ref="L58" si="99">K58/F58</f>
        <v>0.19713815617055944</v>
      </c>
      <c r="M58" s="246">
        <v>7.53</v>
      </c>
      <c r="N58" s="246">
        <f t="shared" ref="N58" si="100">L58+M58</f>
        <v>7.7271381561705601</v>
      </c>
      <c r="O58" s="277">
        <f t="shared" si="82"/>
        <v>2.6180366025306698E-2</v>
      </c>
      <c r="P58" s="67">
        <f t="shared" si="83"/>
        <v>4.163336342344337E-16</v>
      </c>
      <c r="Q58" s="67"/>
    </row>
    <row r="59" spans="1:19" s="60" customFormat="1">
      <c r="A59" s="127"/>
      <c r="B59" s="128" t="s">
        <v>149</v>
      </c>
      <c r="C59" s="131" t="s">
        <v>124</v>
      </c>
      <c r="D59" s="283">
        <v>1</v>
      </c>
      <c r="E59" s="69">
        <v>1</v>
      </c>
      <c r="F59" s="115">
        <f t="shared" si="95"/>
        <v>12</v>
      </c>
      <c r="G59" s="244">
        <f>References!B27</f>
        <v>175</v>
      </c>
      <c r="H59" s="68">
        <f t="shared" si="79"/>
        <v>2100</v>
      </c>
      <c r="I59" s="47">
        <f t="shared" si="78"/>
        <v>1573.9110418322985</v>
      </c>
      <c r="J59" s="67">
        <f>(References!$C$49*I59)</f>
        <v>11.827941479369736</v>
      </c>
      <c r="K59" s="67">
        <f>J59/References!$G$52</f>
        <v>12.176180234063965</v>
      </c>
      <c r="L59" s="67">
        <f t="shared" si="80"/>
        <v>1.0146816861719972</v>
      </c>
      <c r="M59" s="245">
        <v>33.840000000000003</v>
      </c>
      <c r="N59" s="246">
        <f t="shared" si="81"/>
        <v>34.854681686172</v>
      </c>
      <c r="O59" s="277">
        <f t="shared" si="82"/>
        <v>2.9984683397517645E-2</v>
      </c>
      <c r="P59" s="67">
        <f t="shared" si="83"/>
        <v>0</v>
      </c>
      <c r="Q59" s="67"/>
    </row>
    <row r="60" spans="1:19" s="60" customFormat="1">
      <c r="A60" s="127"/>
      <c r="B60" s="106" t="s">
        <v>149</v>
      </c>
      <c r="C60" s="137" t="s">
        <v>109</v>
      </c>
      <c r="D60" s="283">
        <v>1</v>
      </c>
      <c r="E60" s="136">
        <v>1</v>
      </c>
      <c r="F60" s="115">
        <f t="shared" si="95"/>
        <v>12</v>
      </c>
      <c r="G60" s="244">
        <f>References!B28</f>
        <v>250</v>
      </c>
      <c r="H60" s="68">
        <f t="shared" ref="H60:H62" si="101">G60*F60</f>
        <v>3000</v>
      </c>
      <c r="I60" s="47">
        <f t="shared" si="78"/>
        <v>2248.444345474712</v>
      </c>
      <c r="J60" s="67">
        <f>(References!$C$49*I60)</f>
        <v>16.897059256242478</v>
      </c>
      <c r="K60" s="67">
        <f>J60/References!$G$52</f>
        <v>17.394543191519947</v>
      </c>
      <c r="L60" s="67">
        <f t="shared" ref="L60:L63" si="102">K60/F60*E60</f>
        <v>1.4495452659599957</v>
      </c>
      <c r="M60" s="245">
        <v>46.59</v>
      </c>
      <c r="N60" s="246">
        <f t="shared" ref="N60:N62" si="103">L60+M60</f>
        <v>48.039545265960001</v>
      </c>
      <c r="O60" s="277">
        <f t="shared" si="82"/>
        <v>3.1112798153251676E-2</v>
      </c>
      <c r="P60" s="67">
        <f t="shared" si="83"/>
        <v>1.9984014443252818E-15</v>
      </c>
      <c r="Q60" s="67"/>
    </row>
    <row r="61" spans="1:19" s="60" customFormat="1">
      <c r="A61" s="127"/>
      <c r="B61" s="106" t="s">
        <v>149</v>
      </c>
      <c r="C61" s="137" t="s">
        <v>110</v>
      </c>
      <c r="D61" s="283">
        <v>1</v>
      </c>
      <c r="E61" s="136">
        <v>1</v>
      </c>
      <c r="F61" s="115">
        <f t="shared" si="95"/>
        <v>12</v>
      </c>
      <c r="G61" s="244">
        <f>References!B29</f>
        <v>324</v>
      </c>
      <c r="H61" s="68">
        <f t="shared" si="101"/>
        <v>3888</v>
      </c>
      <c r="I61" s="47">
        <f t="shared" si="78"/>
        <v>2913.9838717352268</v>
      </c>
      <c r="J61" s="67">
        <f>(References!$C$49*I61)</f>
        <v>21.898588796090252</v>
      </c>
      <c r="K61" s="67">
        <f>J61/References!$G$52</f>
        <v>22.543327976209852</v>
      </c>
      <c r="L61" s="67">
        <f t="shared" si="102"/>
        <v>1.8786106646841543</v>
      </c>
      <c r="M61" s="245">
        <v>60.98</v>
      </c>
      <c r="N61" s="246">
        <f t="shared" si="103"/>
        <v>62.85861066468415</v>
      </c>
      <c r="O61" s="277">
        <f t="shared" si="82"/>
        <v>3.0806996797050745E-2</v>
      </c>
      <c r="P61" s="67">
        <f t="shared" si="83"/>
        <v>0</v>
      </c>
      <c r="Q61" s="67"/>
    </row>
    <row r="62" spans="1:19" s="60" customFormat="1">
      <c r="A62" s="127"/>
      <c r="B62" s="106" t="s">
        <v>149</v>
      </c>
      <c r="C62" s="137" t="s">
        <v>111</v>
      </c>
      <c r="D62" s="283">
        <v>1</v>
      </c>
      <c r="E62" s="136">
        <v>1</v>
      </c>
      <c r="F62" s="115">
        <f t="shared" si="95"/>
        <v>12</v>
      </c>
      <c r="G62" s="244">
        <f>References!B30</f>
        <v>473</v>
      </c>
      <c r="H62" s="68">
        <f t="shared" si="101"/>
        <v>5676</v>
      </c>
      <c r="I62" s="47">
        <f t="shared" si="78"/>
        <v>4254.0567016381556</v>
      </c>
      <c r="J62" s="67">
        <f>(References!$C$49*I62)</f>
        <v>31.969236112810773</v>
      </c>
      <c r="K62" s="67">
        <f>J62/References!$G$52</f>
        <v>32.910475718355748</v>
      </c>
      <c r="L62" s="67">
        <f t="shared" si="102"/>
        <v>2.7425396431963125</v>
      </c>
      <c r="M62" s="245">
        <v>86.82</v>
      </c>
      <c r="N62" s="246">
        <f t="shared" si="103"/>
        <v>89.562539643196303</v>
      </c>
      <c r="O62" s="277">
        <f t="shared" si="82"/>
        <v>3.1588800313249399E-2</v>
      </c>
      <c r="P62" s="67">
        <f t="shared" si="83"/>
        <v>0</v>
      </c>
      <c r="Q62" s="67"/>
    </row>
    <row r="63" spans="1:19" s="60" customFormat="1">
      <c r="A63" s="216"/>
      <c r="B63" s="106" t="s">
        <v>149</v>
      </c>
      <c r="C63" s="137" t="s">
        <v>114</v>
      </c>
      <c r="D63" s="284">
        <v>1</v>
      </c>
      <c r="E63" s="136">
        <v>1</v>
      </c>
      <c r="F63" s="115">
        <f t="shared" si="95"/>
        <v>12</v>
      </c>
      <c r="G63" s="243">
        <f>+References!B33</f>
        <v>980</v>
      </c>
      <c r="H63" s="68">
        <f>G63*F63</f>
        <v>11760</v>
      </c>
      <c r="I63" s="47">
        <f t="shared" si="78"/>
        <v>8813.9018342608724</v>
      </c>
      <c r="J63" s="67">
        <f>(References!$C$49*I63)</f>
        <v>66.236472284470523</v>
      </c>
      <c r="K63" s="67">
        <f>J63/References!$G$52</f>
        <v>68.1866093107582</v>
      </c>
      <c r="L63" s="67">
        <f t="shared" si="102"/>
        <v>5.6822174425631831</v>
      </c>
      <c r="M63" s="246">
        <v>223.18</v>
      </c>
      <c r="N63" s="246">
        <f>L63+M63</f>
        <v>228.86221744256318</v>
      </c>
      <c r="O63" s="277">
        <f t="shared" si="82"/>
        <v>2.5460244836289912E-2</v>
      </c>
      <c r="P63" s="67">
        <f t="shared" si="83"/>
        <v>-1.1546319456101628E-14</v>
      </c>
      <c r="Q63" s="67"/>
    </row>
    <row r="64" spans="1:19">
      <c r="A64" s="127"/>
      <c r="B64" s="128" t="s">
        <v>149</v>
      </c>
      <c r="C64" s="58" t="s">
        <v>120</v>
      </c>
      <c r="D64" s="283">
        <v>1</v>
      </c>
      <c r="E64" s="69">
        <v>1</v>
      </c>
      <c r="F64" s="115">
        <f t="shared" si="95"/>
        <v>12</v>
      </c>
      <c r="G64" s="244">
        <f>References!B13</f>
        <v>20</v>
      </c>
      <c r="H64" s="68">
        <f t="shared" si="79"/>
        <v>240</v>
      </c>
      <c r="I64" s="47">
        <f t="shared" si="78"/>
        <v>179.87554763797698</v>
      </c>
      <c r="J64" s="67">
        <f>(References!$C$49*I64)</f>
        <v>1.3517647404993984</v>
      </c>
      <c r="K64" s="67">
        <f>J64/References!$G$52</f>
        <v>1.3915634553215961</v>
      </c>
      <c r="L64" s="67">
        <f t="shared" si="80"/>
        <v>0.11596362127679967</v>
      </c>
      <c r="M64" s="245">
        <v>8.0804737560164721</v>
      </c>
      <c r="N64" s="246">
        <f t="shared" si="81"/>
        <v>8.1964373772932717</v>
      </c>
      <c r="O64" s="277">
        <f t="shared" si="82"/>
        <v>1.4351091876321822E-2</v>
      </c>
      <c r="P64" s="67">
        <f t="shared" si="83"/>
        <v>0</v>
      </c>
      <c r="Q64" s="67"/>
      <c r="R64" s="60"/>
      <c r="S64" s="60"/>
    </row>
    <row r="65" spans="1:19">
      <c r="A65" s="127"/>
      <c r="B65" s="128" t="s">
        <v>149</v>
      </c>
      <c r="C65" s="58" t="s">
        <v>121</v>
      </c>
      <c r="D65" s="283">
        <v>1</v>
      </c>
      <c r="E65" s="69">
        <v>1</v>
      </c>
      <c r="F65" s="115">
        <f t="shared" si="95"/>
        <v>12</v>
      </c>
      <c r="G65" s="244">
        <f>References!B26</f>
        <v>29</v>
      </c>
      <c r="H65" s="68">
        <f t="shared" si="79"/>
        <v>348</v>
      </c>
      <c r="I65" s="47">
        <f t="shared" si="78"/>
        <v>260.81954407506663</v>
      </c>
      <c r="J65" s="67">
        <f>(References!$C$49*I65)</f>
        <v>1.9600588737241278</v>
      </c>
      <c r="K65" s="67">
        <f>J65/References!$G$52</f>
        <v>2.0177670102163141</v>
      </c>
      <c r="L65" s="67">
        <f t="shared" si="80"/>
        <v>0.16814725085135951</v>
      </c>
      <c r="M65" s="245">
        <v>8.1887910985904178</v>
      </c>
      <c r="N65" s="246">
        <f t="shared" si="81"/>
        <v>8.3569383494417764</v>
      </c>
      <c r="O65" s="277">
        <f t="shared" si="82"/>
        <v>2.0533830797112851E-2</v>
      </c>
      <c r="P65" s="67">
        <f t="shared" si="83"/>
        <v>-8.8817841970012523E-16</v>
      </c>
      <c r="Q65" s="67"/>
      <c r="R65" s="60"/>
      <c r="S65" s="60"/>
    </row>
    <row r="66" spans="1:19">
      <c r="A66" s="127"/>
      <c r="B66" s="128" t="s">
        <v>149</v>
      </c>
      <c r="C66" s="58" t="s">
        <v>122</v>
      </c>
      <c r="D66" s="283">
        <v>1</v>
      </c>
      <c r="E66" s="69">
        <v>1</v>
      </c>
      <c r="F66" s="115">
        <f t="shared" si="95"/>
        <v>12</v>
      </c>
      <c r="G66" s="244">
        <f>References!B21</f>
        <v>47</v>
      </c>
      <c r="H66" s="68">
        <f t="shared" si="79"/>
        <v>564</v>
      </c>
      <c r="I66" s="47">
        <f t="shared" si="78"/>
        <v>422.70753694924588</v>
      </c>
      <c r="J66" s="67">
        <f>(References!$C$49*I66)</f>
        <v>3.1766471401735861</v>
      </c>
      <c r="K66" s="67">
        <f>J66/References!$G$52</f>
        <v>3.2701741200057506</v>
      </c>
      <c r="L66" s="67">
        <f t="shared" si="80"/>
        <v>0.27251451000047922</v>
      </c>
      <c r="M66" s="245">
        <v>12.109878899767311</v>
      </c>
      <c r="N66" s="246">
        <f t="shared" si="81"/>
        <v>12.38239340976779</v>
      </c>
      <c r="O66" s="277">
        <f t="shared" si="82"/>
        <v>2.2503487628246679E-2</v>
      </c>
      <c r="P66" s="67">
        <f t="shared" si="83"/>
        <v>-7.7715611723760958E-16</v>
      </c>
      <c r="Q66" s="67"/>
      <c r="R66" s="60"/>
      <c r="S66" s="60"/>
    </row>
    <row r="67" spans="1:19">
      <c r="A67" s="127"/>
      <c r="B67" s="128" t="s">
        <v>149</v>
      </c>
      <c r="C67" s="58" t="s">
        <v>123</v>
      </c>
      <c r="D67" s="283">
        <v>1</v>
      </c>
      <c r="E67" s="69">
        <v>1</v>
      </c>
      <c r="F67" s="115">
        <f t="shared" si="95"/>
        <v>12</v>
      </c>
      <c r="G67" s="244">
        <f>References!B22</f>
        <v>68</v>
      </c>
      <c r="H67" s="68">
        <f t="shared" si="79"/>
        <v>816</v>
      </c>
      <c r="I67" s="47">
        <f t="shared" si="78"/>
        <v>611.57686196912175</v>
      </c>
      <c r="J67" s="67">
        <f>(References!$C$49*I67)</f>
        <v>4.5960001176979546</v>
      </c>
      <c r="K67" s="67">
        <f>J67/References!$G$52</f>
        <v>4.7313157480934267</v>
      </c>
      <c r="L67" s="67">
        <f t="shared" si="80"/>
        <v>0.39427631234111887</v>
      </c>
      <c r="M67" s="245">
        <v>16.615880350843522</v>
      </c>
      <c r="N67" s="246">
        <f t="shared" si="81"/>
        <v>17.010156663184642</v>
      </c>
      <c r="O67" s="277">
        <f t="shared" si="82"/>
        <v>2.3728884899023906E-2</v>
      </c>
      <c r="P67" s="67">
        <f t="shared" si="83"/>
        <v>8.3266726846886741E-16</v>
      </c>
      <c r="Q67" s="67"/>
      <c r="R67" s="60"/>
      <c r="S67" s="60"/>
    </row>
    <row r="68" spans="1:19">
      <c r="A68" s="127"/>
      <c r="B68" s="128" t="s">
        <v>149</v>
      </c>
      <c r="C68" s="58" t="s">
        <v>125</v>
      </c>
      <c r="D68" s="283">
        <v>1</v>
      </c>
      <c r="E68" s="69">
        <v>1</v>
      </c>
      <c r="F68" s="115">
        <f t="shared" si="95"/>
        <v>12</v>
      </c>
      <c r="G68" s="244">
        <f>References!B27</f>
        <v>175</v>
      </c>
      <c r="H68" s="68">
        <f t="shared" si="79"/>
        <v>2100</v>
      </c>
      <c r="I68" s="47">
        <f t="shared" si="78"/>
        <v>1573.9110418322985</v>
      </c>
      <c r="J68" s="67">
        <f>(References!$C$49*I68)</f>
        <v>11.827941479369736</v>
      </c>
      <c r="K68" s="67">
        <f>J68/References!$G$52</f>
        <v>12.176180234063965</v>
      </c>
      <c r="L68" s="67">
        <f t="shared" si="80"/>
        <v>1.0146816861719972</v>
      </c>
      <c r="M68" s="245">
        <v>37.326156250982251</v>
      </c>
      <c r="N68" s="246">
        <f t="shared" si="81"/>
        <v>38.340837937154248</v>
      </c>
      <c r="O68" s="277">
        <f t="shared" si="82"/>
        <v>2.7184199716393125E-2</v>
      </c>
      <c r="P68" s="67">
        <f t="shared" si="83"/>
        <v>0</v>
      </c>
      <c r="Q68" s="67"/>
      <c r="R68" s="60"/>
      <c r="S68" s="60"/>
    </row>
    <row r="69" spans="1:19">
      <c r="A69" s="127"/>
      <c r="B69" s="128" t="s">
        <v>149</v>
      </c>
      <c r="C69" s="58" t="s">
        <v>126</v>
      </c>
      <c r="D69" s="283">
        <v>1</v>
      </c>
      <c r="E69" s="69">
        <v>1</v>
      </c>
      <c r="F69" s="115">
        <f t="shared" si="95"/>
        <v>12</v>
      </c>
      <c r="G69" s="244">
        <f>References!B28</f>
        <v>250</v>
      </c>
      <c r="H69" s="68">
        <f t="shared" si="79"/>
        <v>3000</v>
      </c>
      <c r="I69" s="47">
        <f t="shared" si="78"/>
        <v>2248.444345474712</v>
      </c>
      <c r="J69" s="67">
        <f>(References!$C$49*I69)</f>
        <v>16.897059256242478</v>
      </c>
      <c r="K69" s="67">
        <f>J69/References!$G$52</f>
        <v>17.394543191519947</v>
      </c>
      <c r="L69" s="67">
        <f t="shared" si="80"/>
        <v>1.4495452659599957</v>
      </c>
      <c r="M69" s="245">
        <v>50.172593080252405</v>
      </c>
      <c r="N69" s="246">
        <f t="shared" si="81"/>
        <v>51.622138346212402</v>
      </c>
      <c r="O69" s="277">
        <f t="shared" si="82"/>
        <v>2.8891176974676379E-2</v>
      </c>
      <c r="P69" s="67">
        <f t="shared" si="83"/>
        <v>1.9984014443252818E-15</v>
      </c>
      <c r="Q69" s="67"/>
      <c r="R69" s="60"/>
      <c r="S69" s="60"/>
    </row>
    <row r="70" spans="1:19">
      <c r="A70" s="127"/>
      <c r="B70" s="128" t="s">
        <v>149</v>
      </c>
      <c r="C70" s="58" t="s">
        <v>127</v>
      </c>
      <c r="D70" s="283">
        <v>1</v>
      </c>
      <c r="E70" s="69">
        <v>1</v>
      </c>
      <c r="F70" s="115">
        <f t="shared" si="95"/>
        <v>12</v>
      </c>
      <c r="G70" s="244">
        <f>References!B29</f>
        <v>324</v>
      </c>
      <c r="H70" s="68">
        <f t="shared" si="79"/>
        <v>3888</v>
      </c>
      <c r="I70" s="47">
        <f t="shared" si="78"/>
        <v>2913.9838717352268</v>
      </c>
      <c r="J70" s="67">
        <f>(References!$C$49*I70)</f>
        <v>21.898588796090252</v>
      </c>
      <c r="K70" s="67">
        <f>J70/References!$G$52</f>
        <v>22.543327976209852</v>
      </c>
      <c r="L70" s="67">
        <f t="shared" si="80"/>
        <v>1.8786106646841543</v>
      </c>
      <c r="M70" s="245">
        <v>66.366035795057542</v>
      </c>
      <c r="N70" s="246">
        <f t="shared" si="81"/>
        <v>68.244646459741702</v>
      </c>
      <c r="O70" s="277">
        <f t="shared" si="82"/>
        <v>2.8306808477839798E-2</v>
      </c>
      <c r="P70" s="67">
        <f t="shared" si="83"/>
        <v>5.9952043329758453E-15</v>
      </c>
      <c r="Q70" s="67"/>
      <c r="R70" s="60"/>
      <c r="S70" s="60"/>
    </row>
    <row r="71" spans="1:19">
      <c r="A71" s="127"/>
      <c r="B71" s="128" t="s">
        <v>149</v>
      </c>
      <c r="C71" s="58" t="s">
        <v>128</v>
      </c>
      <c r="D71" s="283">
        <v>1</v>
      </c>
      <c r="E71" s="69">
        <v>1</v>
      </c>
      <c r="F71" s="115">
        <f t="shared" si="95"/>
        <v>12</v>
      </c>
      <c r="G71" s="244">
        <f>References!B30</f>
        <v>473</v>
      </c>
      <c r="H71" s="68">
        <f t="shared" si="79"/>
        <v>5676</v>
      </c>
      <c r="I71" s="47">
        <f t="shared" si="78"/>
        <v>4254.0567016381556</v>
      </c>
      <c r="J71" s="67">
        <f>(References!$C$49*I71)</f>
        <v>31.969236112810773</v>
      </c>
      <c r="K71" s="67">
        <f>J71/References!$G$52</f>
        <v>32.910475718355748</v>
      </c>
      <c r="L71" s="67">
        <f t="shared" si="80"/>
        <v>2.7425396431963125</v>
      </c>
      <c r="M71" s="245">
        <v>93.997789885671509</v>
      </c>
      <c r="N71" s="246">
        <f t="shared" si="81"/>
        <v>96.740329528867818</v>
      </c>
      <c r="O71" s="277">
        <f t="shared" si="82"/>
        <v>2.9176639647932507E-2</v>
      </c>
      <c r="P71" s="67">
        <f t="shared" si="83"/>
        <v>0</v>
      </c>
      <c r="Q71" s="67"/>
      <c r="R71" s="60"/>
      <c r="S71" s="60"/>
    </row>
    <row r="72" spans="1:19">
      <c r="A72" s="127"/>
      <c r="B72" s="128" t="s">
        <v>149</v>
      </c>
      <c r="C72" s="58" t="s">
        <v>129</v>
      </c>
      <c r="D72" s="283">
        <v>1</v>
      </c>
      <c r="E72" s="69">
        <v>1</v>
      </c>
      <c r="F72" s="115">
        <f t="shared" si="95"/>
        <v>12</v>
      </c>
      <c r="G72" s="244">
        <f>References!B31</f>
        <v>613</v>
      </c>
      <c r="H72" s="68">
        <f t="shared" si="79"/>
        <v>7356</v>
      </c>
      <c r="I72" s="47">
        <f t="shared" si="78"/>
        <v>5513.185535103994</v>
      </c>
      <c r="J72" s="67">
        <f>(References!$C$49*I72)</f>
        <v>41.431589296306555</v>
      </c>
      <c r="K72" s="67">
        <f>J72/References!$G$52</f>
        <v>42.651419905606907</v>
      </c>
      <c r="L72" s="67">
        <f t="shared" si="80"/>
        <v>3.5542849921339088</v>
      </c>
      <c r="M72" s="245">
        <v>122.83186647885628</v>
      </c>
      <c r="N72" s="246">
        <f t="shared" si="81"/>
        <v>126.3861514709902</v>
      </c>
      <c r="O72" s="277">
        <f t="shared" si="82"/>
        <v>2.8936179950873962E-2</v>
      </c>
      <c r="P72" s="67">
        <f t="shared" si="83"/>
        <v>6.6613381477509392E-15</v>
      </c>
      <c r="Q72" s="67"/>
      <c r="R72" s="60"/>
      <c r="S72" s="60"/>
    </row>
    <row r="73" spans="1:19">
      <c r="A73" s="127"/>
      <c r="B73" s="128" t="s">
        <v>149</v>
      </c>
      <c r="C73" s="58" t="s">
        <v>166</v>
      </c>
      <c r="D73" s="283">
        <v>1</v>
      </c>
      <c r="E73" s="69">
        <v>1</v>
      </c>
      <c r="F73" s="115">
        <f t="shared" si="95"/>
        <v>12</v>
      </c>
      <c r="G73" s="244">
        <f>References!B32</f>
        <v>840</v>
      </c>
      <c r="H73" s="68">
        <f t="shared" si="79"/>
        <v>10080</v>
      </c>
      <c r="I73" s="47">
        <f t="shared" si="78"/>
        <v>7554.7730007950331</v>
      </c>
      <c r="J73" s="67">
        <f>(References!$C$49*I73)</f>
        <v>56.77411910097473</v>
      </c>
      <c r="K73" s="67">
        <f>J73/References!$G$52</f>
        <v>58.445665123507027</v>
      </c>
      <c r="L73" s="67">
        <f t="shared" si="80"/>
        <v>4.8704720936255859</v>
      </c>
      <c r="M73" s="245">
        <v>178.63696137295395</v>
      </c>
      <c r="N73" s="246">
        <f t="shared" si="81"/>
        <v>183.50743346657953</v>
      </c>
      <c r="O73" s="277">
        <f t="shared" si="82"/>
        <v>2.7264638046866078E-2</v>
      </c>
      <c r="P73" s="67">
        <f t="shared" si="83"/>
        <v>0</v>
      </c>
      <c r="Q73" s="67"/>
      <c r="R73" s="60"/>
      <c r="S73" s="60"/>
    </row>
    <row r="74" spans="1:19">
      <c r="A74" s="129"/>
      <c r="B74" s="128" t="s">
        <v>149</v>
      </c>
      <c r="C74" s="58" t="s">
        <v>131</v>
      </c>
      <c r="D74" s="283">
        <v>1</v>
      </c>
      <c r="E74" s="69">
        <v>1</v>
      </c>
      <c r="F74" s="115">
        <f t="shared" si="95"/>
        <v>12</v>
      </c>
      <c r="G74" s="244">
        <f>References!B33</f>
        <v>980</v>
      </c>
      <c r="H74" s="68">
        <f t="shared" si="79"/>
        <v>11760</v>
      </c>
      <c r="I74" s="47">
        <f t="shared" si="78"/>
        <v>8813.9018342608724</v>
      </c>
      <c r="J74" s="67">
        <f>(References!$C$49*I74)</f>
        <v>66.236472284470523</v>
      </c>
      <c r="K74" s="67">
        <f>J74/References!$G$52</f>
        <v>68.1866093107582</v>
      </c>
      <c r="L74" s="67">
        <f t="shared" si="80"/>
        <v>5.6822174425631831</v>
      </c>
      <c r="M74" s="245">
        <v>238.05985550902147</v>
      </c>
      <c r="N74" s="246">
        <f t="shared" si="81"/>
        <v>243.74207295158465</v>
      </c>
      <c r="O74" s="277">
        <f t="shared" si="82"/>
        <v>2.386886033520192E-2</v>
      </c>
      <c r="P74" s="67">
        <f t="shared" si="83"/>
        <v>-1.1546319456101628E-14</v>
      </c>
      <c r="Q74" s="67"/>
      <c r="R74" s="60"/>
      <c r="S74" s="60"/>
    </row>
    <row r="75" spans="1:19">
      <c r="A75" s="129"/>
      <c r="B75" s="128" t="s">
        <v>149</v>
      </c>
      <c r="C75" s="58" t="s">
        <v>160</v>
      </c>
      <c r="D75" s="283">
        <v>1</v>
      </c>
      <c r="E75" s="136">
        <v>1</v>
      </c>
      <c r="F75" s="115">
        <f t="shared" si="95"/>
        <v>12</v>
      </c>
      <c r="G75" s="244">
        <f>+G68</f>
        <v>175</v>
      </c>
      <c r="H75" s="68">
        <f t="shared" ref="H75:H80" si="104">G75*F75</f>
        <v>2100</v>
      </c>
      <c r="I75" s="47">
        <f t="shared" si="78"/>
        <v>1573.9110418322985</v>
      </c>
      <c r="J75" s="67">
        <f>(References!$C$49*I75)</f>
        <v>11.827941479369736</v>
      </c>
      <c r="K75" s="67">
        <f>J75/References!$G$52</f>
        <v>12.176180234063965</v>
      </c>
      <c r="L75" s="67">
        <f t="shared" ref="L75:L80" si="105">K75/F75*E75</f>
        <v>1.0146816861719972</v>
      </c>
      <c r="M75" s="245">
        <v>37.326156250982251</v>
      </c>
      <c r="N75" s="246">
        <f t="shared" ref="N75:N80" si="106">L75+M75</f>
        <v>38.340837937154248</v>
      </c>
      <c r="O75" s="277">
        <f t="shared" si="82"/>
        <v>2.7184199716393125E-2</v>
      </c>
      <c r="P75" s="67">
        <f t="shared" si="83"/>
        <v>0</v>
      </c>
      <c r="Q75" s="67"/>
      <c r="R75" s="60"/>
      <c r="S75" s="60"/>
    </row>
    <row r="76" spans="1:19">
      <c r="A76" s="129"/>
      <c r="B76" s="128" t="s">
        <v>149</v>
      </c>
      <c r="C76" s="58" t="s">
        <v>161</v>
      </c>
      <c r="D76" s="283">
        <v>1</v>
      </c>
      <c r="E76" s="136">
        <v>1</v>
      </c>
      <c r="F76" s="115">
        <f t="shared" si="95"/>
        <v>12</v>
      </c>
      <c r="G76" s="244">
        <f t="shared" ref="G76:G77" si="107">+G69</f>
        <v>250</v>
      </c>
      <c r="H76" s="68">
        <f t="shared" si="104"/>
        <v>3000</v>
      </c>
      <c r="I76" s="47">
        <f t="shared" si="78"/>
        <v>2248.444345474712</v>
      </c>
      <c r="J76" s="67">
        <f>(References!$C$49*I76)</f>
        <v>16.897059256242478</v>
      </c>
      <c r="K76" s="67">
        <f>J76/References!$G$52</f>
        <v>17.394543191519947</v>
      </c>
      <c r="L76" s="67">
        <f t="shared" si="105"/>
        <v>1.4495452659599957</v>
      </c>
      <c r="M76" s="245">
        <v>50.172593080252405</v>
      </c>
      <c r="N76" s="246">
        <f t="shared" si="106"/>
        <v>51.622138346212402</v>
      </c>
      <c r="O76" s="277">
        <f t="shared" si="82"/>
        <v>2.8891176974676379E-2</v>
      </c>
      <c r="P76" s="67">
        <f t="shared" si="83"/>
        <v>1.9984014443252818E-15</v>
      </c>
      <c r="Q76" s="67"/>
      <c r="R76" s="60"/>
      <c r="S76" s="60"/>
    </row>
    <row r="77" spans="1:19">
      <c r="A77" s="129"/>
      <c r="B77" s="128" t="s">
        <v>149</v>
      </c>
      <c r="C77" s="58" t="s">
        <v>162</v>
      </c>
      <c r="D77" s="283">
        <v>1</v>
      </c>
      <c r="E77" s="136">
        <v>1</v>
      </c>
      <c r="F77" s="115">
        <f t="shared" si="95"/>
        <v>12</v>
      </c>
      <c r="G77" s="244">
        <f t="shared" si="107"/>
        <v>324</v>
      </c>
      <c r="H77" s="68">
        <f t="shared" si="104"/>
        <v>3888</v>
      </c>
      <c r="I77" s="47">
        <f t="shared" si="78"/>
        <v>2913.9838717352268</v>
      </c>
      <c r="J77" s="67">
        <f>(References!$C$49*I77)</f>
        <v>21.898588796090252</v>
      </c>
      <c r="K77" s="67">
        <f>J77/References!$G$52</f>
        <v>22.543327976209852</v>
      </c>
      <c r="L77" s="67">
        <f t="shared" si="105"/>
        <v>1.8786106646841543</v>
      </c>
      <c r="M77" s="245">
        <v>66.366035795057542</v>
      </c>
      <c r="N77" s="246">
        <f t="shared" si="106"/>
        <v>68.244646459741702</v>
      </c>
      <c r="O77" s="277">
        <f t="shared" si="82"/>
        <v>2.8306808477839798E-2</v>
      </c>
      <c r="P77" s="67">
        <f t="shared" si="83"/>
        <v>5.9952043329758453E-15</v>
      </c>
      <c r="Q77" s="67"/>
      <c r="R77" s="60"/>
      <c r="S77" s="60"/>
    </row>
    <row r="78" spans="1:19">
      <c r="A78" s="129"/>
      <c r="B78" s="128" t="s">
        <v>149</v>
      </c>
      <c r="C78" s="58" t="s">
        <v>163</v>
      </c>
      <c r="D78" s="283">
        <v>1</v>
      </c>
      <c r="E78" s="136">
        <v>1</v>
      </c>
      <c r="F78" s="115">
        <f t="shared" si="95"/>
        <v>12</v>
      </c>
      <c r="G78" s="244">
        <f>+G72</f>
        <v>613</v>
      </c>
      <c r="H78" s="68">
        <f t="shared" si="104"/>
        <v>7356</v>
      </c>
      <c r="I78" s="47">
        <f t="shared" si="78"/>
        <v>5513.185535103994</v>
      </c>
      <c r="J78" s="67">
        <f>(References!$C$49*I78)</f>
        <v>41.431589296306555</v>
      </c>
      <c r="K78" s="67">
        <f>J78/References!$G$52</f>
        <v>42.651419905606907</v>
      </c>
      <c r="L78" s="67">
        <f t="shared" si="105"/>
        <v>3.5542849921339088</v>
      </c>
      <c r="M78" s="245">
        <v>122.83186647885628</v>
      </c>
      <c r="N78" s="246">
        <f t="shared" si="106"/>
        <v>126.3861514709902</v>
      </c>
      <c r="O78" s="277">
        <f t="shared" si="82"/>
        <v>2.8936179950873962E-2</v>
      </c>
      <c r="P78" s="67">
        <f t="shared" si="83"/>
        <v>6.6613381477509392E-15</v>
      </c>
      <c r="Q78" s="67"/>
      <c r="R78" s="60"/>
      <c r="S78" s="60"/>
    </row>
    <row r="79" spans="1:19">
      <c r="A79" s="129"/>
      <c r="B79" s="128" t="s">
        <v>149</v>
      </c>
      <c r="C79" s="58" t="s">
        <v>173</v>
      </c>
      <c r="D79" s="283">
        <v>1</v>
      </c>
      <c r="E79" s="136">
        <v>1</v>
      </c>
      <c r="F79" s="115">
        <f t="shared" si="95"/>
        <v>12</v>
      </c>
      <c r="G79" s="244">
        <f>+G73</f>
        <v>840</v>
      </c>
      <c r="H79" s="68">
        <f t="shared" si="104"/>
        <v>10080</v>
      </c>
      <c r="I79" s="47">
        <f t="shared" ref="I79:I110" si="108">$D$139*H79</f>
        <v>7554.7730007950331</v>
      </c>
      <c r="J79" s="67">
        <f>(References!$C$49*I79)</f>
        <v>56.77411910097473</v>
      </c>
      <c r="K79" s="67">
        <f>J79/References!$G$52</f>
        <v>58.445665123507027</v>
      </c>
      <c r="L79" s="67">
        <f t="shared" si="105"/>
        <v>4.8704720936255859</v>
      </c>
      <c r="M79" s="245">
        <v>178.63696137295395</v>
      </c>
      <c r="N79" s="246">
        <f t="shared" si="106"/>
        <v>183.50743346657953</v>
      </c>
      <c r="O79" s="277">
        <f t="shared" si="82"/>
        <v>2.7264638046866078E-2</v>
      </c>
      <c r="P79" s="67">
        <f t="shared" si="83"/>
        <v>0</v>
      </c>
      <c r="Q79" s="67"/>
      <c r="R79" s="60"/>
      <c r="S79" s="60"/>
    </row>
    <row r="80" spans="1:19">
      <c r="A80" s="129"/>
      <c r="B80" s="128" t="s">
        <v>149</v>
      </c>
      <c r="C80" s="58" t="s">
        <v>164</v>
      </c>
      <c r="D80" s="283">
        <v>1</v>
      </c>
      <c r="E80" s="136">
        <v>1</v>
      </c>
      <c r="F80" s="115">
        <f t="shared" si="95"/>
        <v>12</v>
      </c>
      <c r="G80" s="244">
        <f>+G74</f>
        <v>980</v>
      </c>
      <c r="H80" s="68">
        <f t="shared" si="104"/>
        <v>11760</v>
      </c>
      <c r="I80" s="47">
        <f t="shared" si="108"/>
        <v>8813.9018342608724</v>
      </c>
      <c r="J80" s="67">
        <f>(References!$C$49*I80)</f>
        <v>66.236472284470523</v>
      </c>
      <c r="K80" s="67">
        <f>J80/References!$G$52</f>
        <v>68.1866093107582</v>
      </c>
      <c r="L80" s="67">
        <f t="shared" si="105"/>
        <v>5.6822174425631831</v>
      </c>
      <c r="M80" s="245">
        <v>238.05985550902147</v>
      </c>
      <c r="N80" s="246">
        <f t="shared" si="106"/>
        <v>243.74207295158465</v>
      </c>
      <c r="O80" s="277">
        <f t="shared" si="82"/>
        <v>2.386886033520192E-2</v>
      </c>
      <c r="P80" s="67">
        <f t="shared" si="83"/>
        <v>-1.1546319456101628E-14</v>
      </c>
      <c r="Q80" s="67"/>
      <c r="R80" s="60"/>
      <c r="S80" s="60"/>
    </row>
    <row r="81" spans="1:19">
      <c r="A81" s="129"/>
      <c r="B81" s="43" t="s">
        <v>150</v>
      </c>
      <c r="C81" s="58" t="s">
        <v>132</v>
      </c>
      <c r="D81" s="283">
        <v>1</v>
      </c>
      <c r="E81" s="69">
        <v>1</v>
      </c>
      <c r="F81" s="115">
        <f t="shared" si="95"/>
        <v>12</v>
      </c>
      <c r="G81" s="244">
        <f>References!B37</f>
        <v>1301</v>
      </c>
      <c r="H81" s="68">
        <f t="shared" si="79"/>
        <v>15612</v>
      </c>
      <c r="I81" s="47">
        <f t="shared" si="108"/>
        <v>11700.904373850402</v>
      </c>
      <c r="J81" s="67">
        <f>(References!$C$49*I81)</f>
        <v>87.932296369485869</v>
      </c>
      <c r="K81" s="67">
        <f>J81/References!$G$52</f>
        <v>90.521202768669824</v>
      </c>
      <c r="L81" s="67">
        <f t="shared" si="80"/>
        <v>7.5434335640558183</v>
      </c>
      <c r="M81" s="245">
        <v>370.23950865200942</v>
      </c>
      <c r="N81" s="246">
        <f t="shared" si="81"/>
        <v>377.78294221606524</v>
      </c>
      <c r="O81" s="277">
        <f t="shared" si="82"/>
        <v>2.0374469465780167E-2</v>
      </c>
      <c r="P81" s="67">
        <f t="shared" si="83"/>
        <v>0</v>
      </c>
      <c r="Q81" s="67"/>
      <c r="R81" s="60"/>
      <c r="S81" s="60"/>
    </row>
    <row r="82" spans="1:19">
      <c r="A82" s="129"/>
      <c r="B82" s="43" t="s">
        <v>150</v>
      </c>
      <c r="C82" s="58" t="s">
        <v>133</v>
      </c>
      <c r="D82" s="283">
        <v>1</v>
      </c>
      <c r="E82" s="69">
        <v>1</v>
      </c>
      <c r="F82" s="115">
        <f t="shared" si="95"/>
        <v>12</v>
      </c>
      <c r="G82" s="244">
        <f>References!B38</f>
        <v>1686</v>
      </c>
      <c r="H82" s="68">
        <f t="shared" si="79"/>
        <v>20232</v>
      </c>
      <c r="I82" s="47">
        <f t="shared" si="108"/>
        <v>15163.508665881458</v>
      </c>
      <c r="J82" s="67">
        <f>(References!$C$49*I82)</f>
        <v>113.95376762409927</v>
      </c>
      <c r="K82" s="67">
        <f>J82/References!$G$52</f>
        <v>117.30879928361053</v>
      </c>
      <c r="L82" s="67">
        <f t="shared" si="80"/>
        <v>9.7757332736342111</v>
      </c>
      <c r="M82" s="245">
        <v>461.25857161689731</v>
      </c>
      <c r="N82" s="246">
        <f t="shared" si="81"/>
        <v>471.03430489053153</v>
      </c>
      <c r="O82" s="277">
        <f t="shared" si="82"/>
        <v>2.11936078268775E-2</v>
      </c>
      <c r="P82" s="67">
        <f t="shared" si="83"/>
        <v>0</v>
      </c>
      <c r="Q82" s="67"/>
      <c r="R82" s="60"/>
      <c r="S82" s="60"/>
    </row>
    <row r="83" spans="1:19">
      <c r="A83" s="129"/>
      <c r="B83" s="43" t="s">
        <v>150</v>
      </c>
      <c r="C83" s="58" t="s">
        <v>134</v>
      </c>
      <c r="D83" s="283">
        <v>1</v>
      </c>
      <c r="E83" s="69">
        <v>1</v>
      </c>
      <c r="F83" s="115">
        <f t="shared" si="95"/>
        <v>12</v>
      </c>
      <c r="G83" s="244">
        <f>References!B39</f>
        <v>2046</v>
      </c>
      <c r="H83" s="68">
        <f t="shared" si="79"/>
        <v>24552</v>
      </c>
      <c r="I83" s="47">
        <f t="shared" si="108"/>
        <v>18401.268523365045</v>
      </c>
      <c r="J83" s="67">
        <f>(References!$C$49*I83)</f>
        <v>138.28553295308845</v>
      </c>
      <c r="K83" s="67">
        <f>J83/References!$G$52</f>
        <v>142.35694147939927</v>
      </c>
      <c r="L83" s="67">
        <f t="shared" si="80"/>
        <v>11.863078456616606</v>
      </c>
      <c r="M83" s="245">
        <v>532.06561845748672</v>
      </c>
      <c r="N83" s="246">
        <f t="shared" si="81"/>
        <v>543.92869691410328</v>
      </c>
      <c r="O83" s="277">
        <f t="shared" si="82"/>
        <v>2.2296269567293029E-2</v>
      </c>
      <c r="P83" s="67">
        <f t="shared" si="83"/>
        <v>-4.2632564145606011E-14</v>
      </c>
      <c r="Q83" s="67"/>
      <c r="R83" s="60"/>
      <c r="S83" s="60"/>
    </row>
    <row r="84" spans="1:19" s="60" customFormat="1">
      <c r="A84" s="127"/>
      <c r="B84" s="43" t="s">
        <v>150</v>
      </c>
      <c r="C84" s="58" t="s">
        <v>130</v>
      </c>
      <c r="D84" s="283">
        <v>1</v>
      </c>
      <c r="E84" s="69">
        <v>1</v>
      </c>
      <c r="F84" s="115">
        <f t="shared" si="95"/>
        <v>12</v>
      </c>
      <c r="G84" s="244">
        <f>References!B40</f>
        <v>2310</v>
      </c>
      <c r="H84" s="68">
        <f t="shared" ref="H84:H109" si="109">G84*F84</f>
        <v>27720</v>
      </c>
      <c r="I84" s="47">
        <f t="shared" si="108"/>
        <v>20775.625752186341</v>
      </c>
      <c r="J84" s="67">
        <f>(References!$C$49*I84)</f>
        <v>156.1288275276805</v>
      </c>
      <c r="K84" s="67">
        <f>J84/References!$G$52</f>
        <v>160.72557908964433</v>
      </c>
      <c r="L84" s="67">
        <f t="shared" ref="L84:L109" si="110">K84/F84*E84</f>
        <v>13.39379825747036</v>
      </c>
      <c r="M84" s="245">
        <v>629.33459208889144</v>
      </c>
      <c r="N84" s="246">
        <f t="shared" si="81"/>
        <v>642.72839034636183</v>
      </c>
      <c r="O84" s="277">
        <f t="shared" si="82"/>
        <v>2.1282475849632828E-2</v>
      </c>
      <c r="P84" s="67">
        <f t="shared" si="83"/>
        <v>3.3750779948604759E-14</v>
      </c>
      <c r="Q84" s="67"/>
    </row>
    <row r="85" spans="1:19">
      <c r="A85" s="127"/>
      <c r="B85" s="43" t="s">
        <v>151</v>
      </c>
      <c r="C85" s="58" t="s">
        <v>124</v>
      </c>
      <c r="D85" s="283">
        <v>1</v>
      </c>
      <c r="E85" s="69">
        <v>1</v>
      </c>
      <c r="F85" s="115">
        <f t="shared" si="95"/>
        <v>12</v>
      </c>
      <c r="G85" s="244">
        <f>References!B34</f>
        <v>482</v>
      </c>
      <c r="H85" s="68">
        <f t="shared" si="109"/>
        <v>5784</v>
      </c>
      <c r="I85" s="47">
        <f t="shared" si="108"/>
        <v>4335.0006980752451</v>
      </c>
      <c r="J85" s="67">
        <f>(References!$C$49*I85)</f>
        <v>32.577530246035501</v>
      </c>
      <c r="K85" s="67">
        <f>J85/References!$G$52</f>
        <v>33.536679273250463</v>
      </c>
      <c r="L85" s="67">
        <f t="shared" si="110"/>
        <v>2.794723272770872</v>
      </c>
      <c r="M85" s="245">
        <v>207.91513907069191</v>
      </c>
      <c r="N85" s="246">
        <f t="shared" si="81"/>
        <v>210.70986234346279</v>
      </c>
      <c r="O85" s="277">
        <f t="shared" si="82"/>
        <v>1.3441653576850197E-2</v>
      </c>
      <c r="P85" s="67">
        <f t="shared" si="83"/>
        <v>8.8817841970012523E-15</v>
      </c>
      <c r="Q85" s="67"/>
      <c r="R85" s="60"/>
      <c r="S85" s="60"/>
    </row>
    <row r="86" spans="1:19">
      <c r="A86" s="127"/>
      <c r="B86" s="43" t="s">
        <v>151</v>
      </c>
      <c r="C86" s="58" t="s">
        <v>135</v>
      </c>
      <c r="D86" s="283">
        <v>1</v>
      </c>
      <c r="E86" s="69">
        <v>1</v>
      </c>
      <c r="F86" s="115">
        <f t="shared" si="95"/>
        <v>12</v>
      </c>
      <c r="G86" s="244">
        <f>References!B36</f>
        <v>892</v>
      </c>
      <c r="H86" s="68">
        <f t="shared" si="109"/>
        <v>10704</v>
      </c>
      <c r="I86" s="47">
        <f t="shared" si="108"/>
        <v>8022.4494246537733</v>
      </c>
      <c r="J86" s="67">
        <f>(References!$C$49*I86)</f>
        <v>60.28870742627317</v>
      </c>
      <c r="K86" s="67">
        <f>J86/References!$G$52</f>
        <v>62.063730107343183</v>
      </c>
      <c r="L86" s="67">
        <f t="shared" si="110"/>
        <v>5.1719775089452655</v>
      </c>
      <c r="M86" s="245">
        <v>338.03676270477484</v>
      </c>
      <c r="N86" s="246">
        <f t="shared" si="81"/>
        <v>343.20874021372009</v>
      </c>
      <c r="O86" s="277">
        <f t="shared" si="82"/>
        <v>1.5300044490907114E-2</v>
      </c>
      <c r="P86" s="67">
        <f t="shared" si="83"/>
        <v>-1.865174681370263E-14</v>
      </c>
      <c r="Q86" s="67"/>
      <c r="R86" s="60"/>
      <c r="S86" s="60"/>
    </row>
    <row r="87" spans="1:19">
      <c r="A87" s="127"/>
      <c r="B87" s="43" t="s">
        <v>151</v>
      </c>
      <c r="C87" s="58" t="s">
        <v>132</v>
      </c>
      <c r="D87" s="283">
        <v>1</v>
      </c>
      <c r="E87" s="69">
        <v>1</v>
      </c>
      <c r="F87" s="115">
        <f t="shared" si="95"/>
        <v>12</v>
      </c>
      <c r="G87" s="244">
        <f>References!B37</f>
        <v>1301</v>
      </c>
      <c r="H87" s="68">
        <f t="shared" si="109"/>
        <v>15612</v>
      </c>
      <c r="I87" s="47">
        <f t="shared" si="108"/>
        <v>11700.904373850402</v>
      </c>
      <c r="J87" s="67">
        <f>(References!$C$49*I87)</f>
        <v>87.932296369485869</v>
      </c>
      <c r="K87" s="67">
        <f>J87/References!$G$52</f>
        <v>90.521202768669824</v>
      </c>
      <c r="L87" s="67">
        <f t="shared" si="110"/>
        <v>7.5434335640558183</v>
      </c>
      <c r="M87" s="245">
        <v>444.4585517836781</v>
      </c>
      <c r="N87" s="246">
        <f t="shared" si="81"/>
        <v>452.00198534773392</v>
      </c>
      <c r="O87" s="277">
        <f t="shared" si="82"/>
        <v>1.697218679623308E-2</v>
      </c>
      <c r="P87" s="67">
        <f t="shared" si="83"/>
        <v>0</v>
      </c>
      <c r="Q87" s="67"/>
      <c r="R87" s="60"/>
      <c r="S87" s="60"/>
    </row>
    <row r="88" spans="1:19">
      <c r="A88" s="127"/>
      <c r="B88" s="43" t="s">
        <v>151</v>
      </c>
      <c r="C88" s="58" t="s">
        <v>133</v>
      </c>
      <c r="D88" s="283">
        <v>1</v>
      </c>
      <c r="E88" s="69">
        <v>1</v>
      </c>
      <c r="F88" s="115">
        <f t="shared" si="95"/>
        <v>12</v>
      </c>
      <c r="G88" s="244">
        <f>References!B38</f>
        <v>1686</v>
      </c>
      <c r="H88" s="68">
        <f t="shared" si="109"/>
        <v>20232</v>
      </c>
      <c r="I88" s="47">
        <f t="shared" si="108"/>
        <v>15163.508665881458</v>
      </c>
      <c r="J88" s="67">
        <f>(References!$C$49*I88)</f>
        <v>113.95376762409927</v>
      </c>
      <c r="K88" s="67">
        <f>J88/References!$G$52</f>
        <v>117.30879928361053</v>
      </c>
      <c r="L88" s="67">
        <f t="shared" si="110"/>
        <v>9.7757332736342111</v>
      </c>
      <c r="M88" s="245">
        <v>563.18519097898184</v>
      </c>
      <c r="N88" s="246">
        <f t="shared" si="81"/>
        <v>572.960924252616</v>
      </c>
      <c r="O88" s="277">
        <f t="shared" si="82"/>
        <v>1.735793737161502E-2</v>
      </c>
      <c r="P88" s="67">
        <f t="shared" si="83"/>
        <v>-5.1514348342607263E-14</v>
      </c>
      <c r="Q88" s="67"/>
      <c r="R88" s="60"/>
      <c r="S88" s="60"/>
    </row>
    <row r="89" spans="1:19">
      <c r="A89" s="127"/>
      <c r="B89" s="43" t="s">
        <v>151</v>
      </c>
      <c r="C89" s="58" t="s">
        <v>134</v>
      </c>
      <c r="D89" s="283">
        <v>1</v>
      </c>
      <c r="E89" s="69">
        <v>1</v>
      </c>
      <c r="F89" s="115">
        <f t="shared" si="95"/>
        <v>12</v>
      </c>
      <c r="G89" s="244">
        <f>References!B39</f>
        <v>2046</v>
      </c>
      <c r="H89" s="68">
        <f t="shared" si="109"/>
        <v>24552</v>
      </c>
      <c r="I89" s="47">
        <f t="shared" si="108"/>
        <v>18401.268523365045</v>
      </c>
      <c r="J89" s="67">
        <f>(References!$C$49*I89)</f>
        <v>138.28553295308845</v>
      </c>
      <c r="K89" s="67">
        <f>J89/References!$G$52</f>
        <v>142.35694147939927</v>
      </c>
      <c r="L89" s="67">
        <f t="shared" si="110"/>
        <v>11.863078456616606</v>
      </c>
      <c r="M89" s="245">
        <v>649.44912260487354</v>
      </c>
      <c r="N89" s="246">
        <f t="shared" si="81"/>
        <v>661.3122010614901</v>
      </c>
      <c r="O89" s="277">
        <f t="shared" si="82"/>
        <v>1.8266370749774854E-2</v>
      </c>
      <c r="P89" s="67">
        <f t="shared" si="83"/>
        <v>-4.2632564145606011E-14</v>
      </c>
      <c r="Q89" s="67"/>
      <c r="R89" s="60"/>
      <c r="S89" s="60"/>
    </row>
    <row r="90" spans="1:19">
      <c r="A90" s="127"/>
      <c r="B90" s="43" t="s">
        <v>151</v>
      </c>
      <c r="C90" s="58" t="s">
        <v>130</v>
      </c>
      <c r="D90" s="283">
        <v>1</v>
      </c>
      <c r="E90" s="69">
        <v>1</v>
      </c>
      <c r="F90" s="115">
        <f t="shared" si="95"/>
        <v>12</v>
      </c>
      <c r="G90" s="244">
        <f>References!B40</f>
        <v>2310</v>
      </c>
      <c r="H90" s="68">
        <f t="shared" si="109"/>
        <v>27720</v>
      </c>
      <c r="I90" s="47">
        <f t="shared" si="108"/>
        <v>20775.625752186341</v>
      </c>
      <c r="J90" s="67">
        <f>(References!$C$49*I90)</f>
        <v>156.1288275276805</v>
      </c>
      <c r="K90" s="67">
        <f>J90/References!$G$52</f>
        <v>160.72557908964433</v>
      </c>
      <c r="L90" s="67">
        <f t="shared" si="110"/>
        <v>13.39379825747036</v>
      </c>
      <c r="M90" s="245">
        <v>749.30688072379553</v>
      </c>
      <c r="N90" s="246">
        <f t="shared" si="81"/>
        <v>762.70067898126592</v>
      </c>
      <c r="O90" s="277">
        <f t="shared" si="82"/>
        <v>1.7874916942618457E-2</v>
      </c>
      <c r="P90" s="67">
        <f t="shared" si="83"/>
        <v>3.3750779948604759E-14</v>
      </c>
      <c r="Q90" s="67"/>
      <c r="R90" s="60"/>
      <c r="S90" s="60"/>
    </row>
    <row r="91" spans="1:19">
      <c r="A91" s="127"/>
      <c r="B91" s="43" t="s">
        <v>136</v>
      </c>
      <c r="C91" s="58" t="s">
        <v>137</v>
      </c>
      <c r="D91" s="283">
        <v>1</v>
      </c>
      <c r="E91" s="69">
        <v>1</v>
      </c>
      <c r="F91" s="115">
        <f t="shared" si="95"/>
        <v>12</v>
      </c>
      <c r="G91" s="244">
        <f>References!B42</f>
        <v>125</v>
      </c>
      <c r="H91" s="68">
        <f t="shared" si="109"/>
        <v>1500</v>
      </c>
      <c r="I91" s="47">
        <f t="shared" si="108"/>
        <v>1124.222172737356</v>
      </c>
      <c r="J91" s="67">
        <f>(References!$C$49*I91)</f>
        <v>8.4485296281212392</v>
      </c>
      <c r="K91" s="67">
        <f>J91/References!$G$52</f>
        <v>8.6972715957599736</v>
      </c>
      <c r="L91" s="67">
        <f t="shared" si="110"/>
        <v>0.72477263297999783</v>
      </c>
      <c r="M91" s="245">
        <v>24.13</v>
      </c>
      <c r="N91" s="246">
        <f t="shared" si="81"/>
        <v>24.854772632979998</v>
      </c>
      <c r="O91" s="277">
        <f t="shared" si="82"/>
        <v>3.0036163820140814E-2</v>
      </c>
      <c r="P91" s="67">
        <f t="shared" si="83"/>
        <v>9.9920072216264089E-16</v>
      </c>
      <c r="Q91" s="67"/>
      <c r="R91" s="60"/>
      <c r="S91" s="60"/>
    </row>
    <row r="92" spans="1:19" ht="15.6" customHeight="1">
      <c r="A92" s="127"/>
      <c r="B92" s="43" t="s">
        <v>136</v>
      </c>
      <c r="C92" s="58" t="s">
        <v>138</v>
      </c>
      <c r="D92" s="283">
        <v>1</v>
      </c>
      <c r="E92" s="69">
        <v>1</v>
      </c>
      <c r="F92" s="115">
        <f t="shared" ref="F92:F109" si="111">D92*E92*12</f>
        <v>12</v>
      </c>
      <c r="G92" s="244">
        <f>References!B42</f>
        <v>125</v>
      </c>
      <c r="H92" s="68">
        <f t="shared" si="109"/>
        <v>1500</v>
      </c>
      <c r="I92" s="47">
        <f t="shared" si="108"/>
        <v>1124.222172737356</v>
      </c>
      <c r="J92" s="67">
        <f>(References!$C$49*I92)</f>
        <v>8.4485296281212392</v>
      </c>
      <c r="K92" s="67">
        <f>J92/References!$G$52</f>
        <v>8.6972715957599736</v>
      </c>
      <c r="L92" s="67">
        <f t="shared" si="110"/>
        <v>0.72477263297999783</v>
      </c>
      <c r="M92" s="245">
        <v>24.13</v>
      </c>
      <c r="N92" s="246">
        <f t="shared" si="81"/>
        <v>24.854772632979998</v>
      </c>
      <c r="O92" s="277">
        <f t="shared" si="82"/>
        <v>3.0036163820140814E-2</v>
      </c>
      <c r="P92" s="67">
        <f t="shared" si="83"/>
        <v>9.9920072216264089E-16</v>
      </c>
      <c r="Q92" s="67"/>
      <c r="R92" s="60"/>
      <c r="S92" s="60"/>
    </row>
    <row r="93" spans="1:19">
      <c r="A93" s="127"/>
      <c r="B93" s="279" t="s">
        <v>152</v>
      </c>
      <c r="C93" s="60" t="s">
        <v>105</v>
      </c>
      <c r="D93" s="283">
        <v>1</v>
      </c>
      <c r="E93" s="136">
        <v>1</v>
      </c>
      <c r="F93" s="280">
        <f t="shared" ref="F93:F96" si="112">D93*E93*12</f>
        <v>12</v>
      </c>
      <c r="G93" s="244">
        <f>References!B26</f>
        <v>29</v>
      </c>
      <c r="H93" s="68">
        <f t="shared" ref="H93" si="113">G93*F93</f>
        <v>348</v>
      </c>
      <c r="I93" s="47">
        <f t="shared" si="108"/>
        <v>260.81954407506663</v>
      </c>
      <c r="J93" s="67">
        <f>(References!$C$49*I93)</f>
        <v>1.9600588737241278</v>
      </c>
      <c r="K93" s="67">
        <f>J93/References!$G$52</f>
        <v>2.0177670102163141</v>
      </c>
      <c r="L93" s="67">
        <f t="shared" si="110"/>
        <v>0.16814725085135951</v>
      </c>
      <c r="M93" s="245">
        <v>6.62</v>
      </c>
      <c r="N93" s="246">
        <f t="shared" ref="N93" si="114">L93+M93</f>
        <v>6.7881472508513596</v>
      </c>
      <c r="O93" s="277">
        <f t="shared" ref="O93" si="115">L93/M93</f>
        <v>2.5399886835552797E-2</v>
      </c>
      <c r="P93" s="67">
        <f t="shared" ref="P93" si="116">N93-M93-L93</f>
        <v>0</v>
      </c>
      <c r="Q93" s="67"/>
      <c r="R93" s="60"/>
      <c r="S93" s="60"/>
    </row>
    <row r="94" spans="1:19">
      <c r="A94" s="127"/>
      <c r="B94" s="279" t="s">
        <v>152</v>
      </c>
      <c r="C94" s="60" t="s">
        <v>145</v>
      </c>
      <c r="D94" s="283">
        <v>1</v>
      </c>
      <c r="E94" s="136">
        <v>1</v>
      </c>
      <c r="F94" s="280">
        <f t="shared" si="112"/>
        <v>12</v>
      </c>
      <c r="G94" s="244">
        <f>References!B26</f>
        <v>29</v>
      </c>
      <c r="H94" s="68">
        <f t="shared" ref="H94:H96" si="117">G94*F94</f>
        <v>348</v>
      </c>
      <c r="I94" s="47">
        <f t="shared" si="108"/>
        <v>260.81954407506663</v>
      </c>
      <c r="J94" s="67">
        <f>(References!$C$49*I94)</f>
        <v>1.9600588737241278</v>
      </c>
      <c r="K94" s="67">
        <f>J94/References!$G$52</f>
        <v>2.0177670102163141</v>
      </c>
      <c r="L94" s="67">
        <f t="shared" ref="L94:L96" si="118">K94/F94*E94</f>
        <v>0.16814725085135951</v>
      </c>
      <c r="M94" s="245">
        <v>7.42</v>
      </c>
      <c r="N94" s="246">
        <f t="shared" ref="N94:N96" si="119">L94+M94</f>
        <v>7.5881472508513594</v>
      </c>
      <c r="O94" s="277">
        <f t="shared" ref="O94:O129" si="120">L94/M94</f>
        <v>2.266135456217783E-2</v>
      </c>
      <c r="P94" s="67">
        <f t="shared" ref="P94:P129" si="121">N94-M94-L94</f>
        <v>0</v>
      </c>
      <c r="Q94" s="67"/>
      <c r="R94" s="60"/>
      <c r="S94" s="60"/>
    </row>
    <row r="95" spans="1:19">
      <c r="A95" s="129"/>
      <c r="B95" s="43" t="s">
        <v>152</v>
      </c>
      <c r="C95" s="58" t="s">
        <v>146</v>
      </c>
      <c r="D95" s="283">
        <v>1</v>
      </c>
      <c r="E95" s="69">
        <v>1</v>
      </c>
      <c r="F95" s="115">
        <f t="shared" si="112"/>
        <v>12</v>
      </c>
      <c r="G95" s="244">
        <f>References!B21</f>
        <v>47</v>
      </c>
      <c r="H95" s="68">
        <f t="shared" si="117"/>
        <v>564</v>
      </c>
      <c r="I95" s="47">
        <f t="shared" si="108"/>
        <v>422.70753694924588</v>
      </c>
      <c r="J95" s="67">
        <f>(References!$C$49*I95)</f>
        <v>3.1766471401735861</v>
      </c>
      <c r="K95" s="67">
        <f>J95/References!$G$52</f>
        <v>3.2701741200057506</v>
      </c>
      <c r="L95" s="67">
        <f t="shared" si="118"/>
        <v>0.27251451000047922</v>
      </c>
      <c r="M95" s="245">
        <v>10.51</v>
      </c>
      <c r="N95" s="246">
        <f t="shared" si="119"/>
        <v>10.782514510000478</v>
      </c>
      <c r="O95" s="277">
        <f t="shared" si="120"/>
        <v>2.5929068506230182E-2</v>
      </c>
      <c r="P95" s="67">
        <f t="shared" si="121"/>
        <v>-7.7715611723760958E-16</v>
      </c>
      <c r="Q95" s="67"/>
      <c r="R95" s="60"/>
      <c r="S95" s="60"/>
    </row>
    <row r="96" spans="1:19">
      <c r="A96" s="129"/>
      <c r="B96" s="43" t="s">
        <v>152</v>
      </c>
      <c r="C96" s="58" t="s">
        <v>147</v>
      </c>
      <c r="D96" s="283">
        <v>1</v>
      </c>
      <c r="E96" s="69">
        <v>1</v>
      </c>
      <c r="F96" s="115">
        <f t="shared" si="112"/>
        <v>12</v>
      </c>
      <c r="G96" s="244">
        <f>References!B22</f>
        <v>68</v>
      </c>
      <c r="H96" s="68">
        <f t="shared" si="117"/>
        <v>816</v>
      </c>
      <c r="I96" s="47">
        <f t="shared" si="108"/>
        <v>611.57686196912175</v>
      </c>
      <c r="J96" s="67">
        <f>(References!$C$49*I96)</f>
        <v>4.5960001176979546</v>
      </c>
      <c r="K96" s="67">
        <f>J96/References!$G$52</f>
        <v>4.7313157480934267</v>
      </c>
      <c r="L96" s="67">
        <f t="shared" si="118"/>
        <v>0.39427631234111887</v>
      </c>
      <c r="M96" s="245">
        <v>14.23</v>
      </c>
      <c r="N96" s="246">
        <f t="shared" si="119"/>
        <v>14.62427631234112</v>
      </c>
      <c r="O96" s="277">
        <f t="shared" si="120"/>
        <v>2.7707400726712499E-2</v>
      </c>
      <c r="P96" s="67">
        <f t="shared" si="121"/>
        <v>8.3266726846886741E-16</v>
      </c>
      <c r="Q96" s="67"/>
      <c r="R96" s="60"/>
      <c r="S96" s="60"/>
    </row>
    <row r="97" spans="1:19">
      <c r="A97" s="127"/>
      <c r="B97" s="43" t="s">
        <v>152</v>
      </c>
      <c r="C97" s="58" t="s">
        <v>139</v>
      </c>
      <c r="D97" s="283">
        <v>1</v>
      </c>
      <c r="E97" s="69">
        <v>1</v>
      </c>
      <c r="F97" s="115">
        <f t="shared" si="111"/>
        <v>12</v>
      </c>
      <c r="G97" s="244">
        <f>References!B27</f>
        <v>175</v>
      </c>
      <c r="H97" s="68">
        <f t="shared" si="109"/>
        <v>2100</v>
      </c>
      <c r="I97" s="47">
        <f t="shared" si="108"/>
        <v>1573.9110418322985</v>
      </c>
      <c r="J97" s="67">
        <f>(References!$C$49*I97)</f>
        <v>11.827941479369736</v>
      </c>
      <c r="K97" s="67">
        <f>J97/References!$G$52</f>
        <v>12.176180234063965</v>
      </c>
      <c r="L97" s="67">
        <f t="shared" si="110"/>
        <v>1.0146816861719972</v>
      </c>
      <c r="M97" s="245">
        <v>32.311063289808487</v>
      </c>
      <c r="N97" s="246">
        <f t="shared" si="81"/>
        <v>33.325744975980484</v>
      </c>
      <c r="O97" s="277">
        <f t="shared" si="120"/>
        <v>3.1403537453131312E-2</v>
      </c>
      <c r="P97" s="67">
        <f t="shared" si="121"/>
        <v>0</v>
      </c>
      <c r="Q97" s="67"/>
      <c r="R97" s="60"/>
      <c r="S97" s="60"/>
    </row>
    <row r="98" spans="1:19">
      <c r="A98" s="129"/>
      <c r="B98" s="43" t="s">
        <v>152</v>
      </c>
      <c r="C98" s="58" t="s">
        <v>140</v>
      </c>
      <c r="D98" s="283">
        <v>1</v>
      </c>
      <c r="E98" s="69">
        <v>1</v>
      </c>
      <c r="F98" s="115">
        <f t="shared" si="111"/>
        <v>12</v>
      </c>
      <c r="G98" s="244">
        <f>References!B28</f>
        <v>250</v>
      </c>
      <c r="H98" s="68">
        <f t="shared" si="109"/>
        <v>3000</v>
      </c>
      <c r="I98" s="47">
        <f t="shared" si="108"/>
        <v>2248.444345474712</v>
      </c>
      <c r="J98" s="67">
        <f>(References!$C$49*I98)</f>
        <v>16.897059256242478</v>
      </c>
      <c r="K98" s="67">
        <f>J98/References!$G$52</f>
        <v>17.394543191519947</v>
      </c>
      <c r="L98" s="67">
        <f t="shared" si="110"/>
        <v>1.4495452659599957</v>
      </c>
      <c r="M98" s="245">
        <v>42.677032974135251</v>
      </c>
      <c r="N98" s="246">
        <f t="shared" si="81"/>
        <v>44.126578240095249</v>
      </c>
      <c r="O98" s="277">
        <f t="shared" si="120"/>
        <v>3.3965464910330201E-2</v>
      </c>
      <c r="P98" s="67">
        <f t="shared" si="121"/>
        <v>1.9984014443252818E-15</v>
      </c>
      <c r="Q98" s="67"/>
      <c r="R98" s="60"/>
      <c r="S98" s="60"/>
    </row>
    <row r="99" spans="1:19">
      <c r="A99" s="129"/>
      <c r="B99" s="43" t="s">
        <v>152</v>
      </c>
      <c r="C99" s="58" t="s">
        <v>141</v>
      </c>
      <c r="D99" s="283">
        <v>1</v>
      </c>
      <c r="E99" s="69">
        <v>1</v>
      </c>
      <c r="F99" s="115">
        <f t="shared" si="111"/>
        <v>12</v>
      </c>
      <c r="G99" s="244">
        <f>References!B29</f>
        <v>324</v>
      </c>
      <c r="H99" s="68">
        <f t="shared" si="109"/>
        <v>3888</v>
      </c>
      <c r="I99" s="47">
        <f t="shared" si="108"/>
        <v>2913.9838717352268</v>
      </c>
      <c r="J99" s="67">
        <f>(References!$C$49*I99)</f>
        <v>21.898588796090252</v>
      </c>
      <c r="K99" s="67">
        <f>J99/References!$G$52</f>
        <v>22.543327976209852</v>
      </c>
      <c r="L99" s="67">
        <f t="shared" si="110"/>
        <v>1.8786106646841543</v>
      </c>
      <c r="M99" s="245">
        <v>56.37917680973959</v>
      </c>
      <c r="N99" s="246">
        <f t="shared" si="81"/>
        <v>58.257787474423743</v>
      </c>
      <c r="O99" s="277">
        <f t="shared" si="120"/>
        <v>3.3321002025691542E-2</v>
      </c>
      <c r="P99" s="67">
        <f t="shared" si="121"/>
        <v>0</v>
      </c>
      <c r="Q99" s="67"/>
      <c r="R99" s="60"/>
      <c r="S99" s="60"/>
    </row>
    <row r="100" spans="1:19" s="60" customFormat="1">
      <c r="A100" s="216"/>
      <c r="B100" s="106" t="s">
        <v>152</v>
      </c>
      <c r="C100" s="118" t="s">
        <v>115</v>
      </c>
      <c r="D100" s="283">
        <v>1</v>
      </c>
      <c r="E100" s="136">
        <v>1</v>
      </c>
      <c r="F100" s="115">
        <f t="shared" si="111"/>
        <v>12</v>
      </c>
      <c r="G100" s="243">
        <f>References!B30</f>
        <v>473</v>
      </c>
      <c r="H100" s="68">
        <f>G100*F100</f>
        <v>5676</v>
      </c>
      <c r="I100" s="47">
        <f t="shared" si="108"/>
        <v>4254.0567016381556</v>
      </c>
      <c r="J100" s="67">
        <f>(References!$C$49*I100)</f>
        <v>31.969236112810773</v>
      </c>
      <c r="K100" s="67">
        <f>J100/References!$G$52</f>
        <v>32.910475718355748</v>
      </c>
      <c r="L100" s="67">
        <f t="shared" si="110"/>
        <v>2.7425396431963125</v>
      </c>
      <c r="M100" s="246">
        <v>78.974174470665005</v>
      </c>
      <c r="N100" s="246">
        <f>L100+M100</f>
        <v>81.716714113861315</v>
      </c>
      <c r="O100" s="277">
        <f t="shared" si="120"/>
        <v>3.4727044145488731E-2</v>
      </c>
      <c r="P100" s="67">
        <f t="shared" si="121"/>
        <v>0</v>
      </c>
      <c r="Q100" s="67"/>
    </row>
    <row r="101" spans="1:19">
      <c r="A101" s="129"/>
      <c r="B101" s="43" t="s">
        <v>152</v>
      </c>
      <c r="C101" s="79" t="s">
        <v>142</v>
      </c>
      <c r="D101" s="283">
        <v>1</v>
      </c>
      <c r="E101" s="69">
        <v>1</v>
      </c>
      <c r="F101" s="115">
        <f t="shared" si="111"/>
        <v>12</v>
      </c>
      <c r="G101" s="244">
        <f>References!B31</f>
        <v>613</v>
      </c>
      <c r="H101" s="68">
        <f t="shared" si="109"/>
        <v>7356</v>
      </c>
      <c r="I101" s="47">
        <f t="shared" si="108"/>
        <v>5513.185535103994</v>
      </c>
      <c r="J101" s="67">
        <f>(References!$C$49*I101)</f>
        <v>41.431589296306555</v>
      </c>
      <c r="K101" s="67">
        <f>J101/References!$G$52</f>
        <v>42.651419905606907</v>
      </c>
      <c r="L101" s="67">
        <f t="shared" si="110"/>
        <v>3.5542849921339088</v>
      </c>
      <c r="M101" s="245">
        <v>102.83648503970561</v>
      </c>
      <c r="N101" s="246">
        <f t="shared" si="81"/>
        <v>106.39077003183952</v>
      </c>
      <c r="O101" s="277">
        <f t="shared" si="120"/>
        <v>3.4562490061397805E-2</v>
      </c>
      <c r="P101" s="67">
        <f t="shared" si="121"/>
        <v>6.6613381477509392E-15</v>
      </c>
      <c r="Q101" s="67"/>
      <c r="R101" s="60"/>
      <c r="S101" s="60"/>
    </row>
    <row r="102" spans="1:19">
      <c r="A102" s="127"/>
      <c r="B102" s="43" t="s">
        <v>153</v>
      </c>
      <c r="C102" s="58" t="s">
        <v>106</v>
      </c>
      <c r="D102" s="283">
        <v>1</v>
      </c>
      <c r="E102" s="69">
        <v>1</v>
      </c>
      <c r="F102" s="115">
        <f t="shared" si="111"/>
        <v>12</v>
      </c>
      <c r="G102" s="244">
        <f>References!B21</f>
        <v>47</v>
      </c>
      <c r="H102" s="68">
        <f t="shared" si="109"/>
        <v>564</v>
      </c>
      <c r="I102" s="47">
        <f t="shared" si="108"/>
        <v>422.70753694924588</v>
      </c>
      <c r="J102" s="67">
        <f>(References!$C$49*I102)</f>
        <v>3.1766471401735861</v>
      </c>
      <c r="K102" s="67">
        <f>J102/References!$G$52</f>
        <v>3.2701741200057506</v>
      </c>
      <c r="L102" s="67">
        <f t="shared" si="110"/>
        <v>0.27251451000047922</v>
      </c>
      <c r="M102" s="245">
        <v>10.86</v>
      </c>
      <c r="N102" s="246">
        <f t="shared" si="81"/>
        <v>11.132514510000478</v>
      </c>
      <c r="O102" s="277">
        <f t="shared" si="120"/>
        <v>2.509341712711595E-2</v>
      </c>
      <c r="P102" s="67">
        <f t="shared" si="121"/>
        <v>-7.7715611723760958E-16</v>
      </c>
      <c r="Q102" s="67"/>
      <c r="R102" s="60"/>
      <c r="S102" s="60"/>
    </row>
    <row r="103" spans="1:19">
      <c r="A103" s="127"/>
      <c r="B103" s="43" t="s">
        <v>153</v>
      </c>
      <c r="C103" s="58" t="s">
        <v>107</v>
      </c>
      <c r="D103" s="283">
        <v>1</v>
      </c>
      <c r="E103" s="69">
        <v>1</v>
      </c>
      <c r="F103" s="115">
        <f t="shared" si="111"/>
        <v>12</v>
      </c>
      <c r="G103" s="244">
        <f>References!B22</f>
        <v>68</v>
      </c>
      <c r="H103" s="68">
        <f t="shared" si="109"/>
        <v>816</v>
      </c>
      <c r="I103" s="47">
        <f t="shared" si="108"/>
        <v>611.57686196912175</v>
      </c>
      <c r="J103" s="67">
        <f>(References!$C$49*I103)</f>
        <v>4.5960001176979546</v>
      </c>
      <c r="K103" s="67">
        <f>J103/References!$G$52</f>
        <v>4.7313157480934267</v>
      </c>
      <c r="L103" s="67">
        <f t="shared" si="110"/>
        <v>0.39427631234111887</v>
      </c>
      <c r="M103" s="245">
        <v>14.33</v>
      </c>
      <c r="N103" s="246">
        <f t="shared" si="81"/>
        <v>14.72427631234112</v>
      </c>
      <c r="O103" s="277">
        <f t="shared" si="120"/>
        <v>2.7514048314104596E-2</v>
      </c>
      <c r="P103" s="67">
        <f t="shared" si="121"/>
        <v>8.3266726846886741E-16</v>
      </c>
      <c r="Q103" s="67"/>
      <c r="R103" s="60"/>
      <c r="S103" s="60"/>
    </row>
    <row r="104" spans="1:19">
      <c r="A104" s="127"/>
      <c r="B104" s="43" t="s">
        <v>153</v>
      </c>
      <c r="C104" s="58" t="s">
        <v>121</v>
      </c>
      <c r="D104" s="283">
        <v>1</v>
      </c>
      <c r="E104" s="69">
        <v>1</v>
      </c>
      <c r="F104" s="115">
        <f t="shared" si="111"/>
        <v>12</v>
      </c>
      <c r="G104" s="244">
        <f>References!B26</f>
        <v>29</v>
      </c>
      <c r="H104" s="68">
        <f t="shared" si="109"/>
        <v>348</v>
      </c>
      <c r="I104" s="47">
        <f t="shared" si="108"/>
        <v>260.81954407506663</v>
      </c>
      <c r="J104" s="67">
        <f>(References!$C$49*I104)</f>
        <v>1.9600588737241278</v>
      </c>
      <c r="K104" s="67">
        <f>J104/References!$G$52</f>
        <v>2.0177670102163141</v>
      </c>
      <c r="L104" s="67">
        <f t="shared" si="110"/>
        <v>0.16814725085135951</v>
      </c>
      <c r="M104" s="245">
        <v>7.8963342736407611</v>
      </c>
      <c r="N104" s="246">
        <f t="shared" si="81"/>
        <v>8.0644815244921197</v>
      </c>
      <c r="O104" s="277">
        <f t="shared" si="120"/>
        <v>2.1294343048857769E-2</v>
      </c>
      <c r="P104" s="67">
        <f t="shared" si="121"/>
        <v>-8.8817841970012523E-16</v>
      </c>
      <c r="Q104" s="67"/>
      <c r="R104" s="60"/>
      <c r="S104" s="60"/>
    </row>
    <row r="105" spans="1:19">
      <c r="A105" s="127"/>
      <c r="B105" s="43" t="s">
        <v>153</v>
      </c>
      <c r="C105" s="58" t="s">
        <v>122</v>
      </c>
      <c r="D105" s="283">
        <v>1</v>
      </c>
      <c r="E105" s="69">
        <v>1</v>
      </c>
      <c r="F105" s="115">
        <f t="shared" si="111"/>
        <v>12</v>
      </c>
      <c r="G105" s="244">
        <f>References!B21</f>
        <v>47</v>
      </c>
      <c r="H105" s="68">
        <f t="shared" si="109"/>
        <v>564</v>
      </c>
      <c r="I105" s="47">
        <f t="shared" si="108"/>
        <v>422.70753694924588</v>
      </c>
      <c r="J105" s="67">
        <f>(References!$C$49*I105)</f>
        <v>3.1766471401735861</v>
      </c>
      <c r="K105" s="67">
        <f>J105/References!$G$52</f>
        <v>3.2701741200057506</v>
      </c>
      <c r="L105" s="67">
        <f t="shared" si="110"/>
        <v>0.27251451000047922</v>
      </c>
      <c r="M105" s="245">
        <v>11.654946060956734</v>
      </c>
      <c r="N105" s="246">
        <f t="shared" si="81"/>
        <v>11.927460570957212</v>
      </c>
      <c r="O105" s="277">
        <f t="shared" si="120"/>
        <v>2.3381876550538836E-2</v>
      </c>
      <c r="P105" s="67">
        <f t="shared" si="121"/>
        <v>-7.7715611723760958E-16</v>
      </c>
      <c r="Q105" s="67"/>
      <c r="R105" s="60"/>
      <c r="S105" s="60"/>
    </row>
    <row r="106" spans="1:19">
      <c r="A106" s="129"/>
      <c r="B106" s="43" t="s">
        <v>153</v>
      </c>
      <c r="C106" s="58" t="s">
        <v>123</v>
      </c>
      <c r="D106" s="283">
        <v>1</v>
      </c>
      <c r="E106" s="69">
        <v>1</v>
      </c>
      <c r="F106" s="115">
        <f t="shared" si="111"/>
        <v>12</v>
      </c>
      <c r="G106" s="244">
        <f>References!B22</f>
        <v>68</v>
      </c>
      <c r="H106" s="68">
        <f t="shared" si="109"/>
        <v>816</v>
      </c>
      <c r="I106" s="47">
        <f t="shared" si="108"/>
        <v>611.57686196912175</v>
      </c>
      <c r="J106" s="67">
        <f>(References!$C$49*I106)</f>
        <v>4.5960001176979546</v>
      </c>
      <c r="K106" s="67">
        <f>J106/References!$G$52</f>
        <v>4.7313157480934267</v>
      </c>
      <c r="L106" s="67">
        <f t="shared" si="110"/>
        <v>0.39427631234111887</v>
      </c>
      <c r="M106" s="245">
        <v>15.933481092627655</v>
      </c>
      <c r="N106" s="246">
        <f t="shared" si="81"/>
        <v>16.327757404968775</v>
      </c>
      <c r="O106" s="277">
        <f t="shared" si="120"/>
        <v>2.4745145775052799E-2</v>
      </c>
      <c r="P106" s="67">
        <f t="shared" si="121"/>
        <v>8.3266726846886741E-16</v>
      </c>
      <c r="Q106" s="67"/>
      <c r="R106" s="60"/>
      <c r="S106" s="60"/>
    </row>
    <row r="107" spans="1:19">
      <c r="A107" s="129"/>
      <c r="B107" s="43" t="s">
        <v>154</v>
      </c>
      <c r="C107" s="58" t="s">
        <v>132</v>
      </c>
      <c r="D107" s="283">
        <v>1</v>
      </c>
      <c r="E107" s="69">
        <v>1</v>
      </c>
      <c r="F107" s="115">
        <f t="shared" si="111"/>
        <v>12</v>
      </c>
      <c r="G107" s="244">
        <f>References!B37</f>
        <v>1301</v>
      </c>
      <c r="H107" s="68">
        <f t="shared" si="109"/>
        <v>15612</v>
      </c>
      <c r="I107" s="47">
        <f t="shared" si="108"/>
        <v>11700.904373850402</v>
      </c>
      <c r="J107" s="67">
        <f>(References!$C$49*I107)</f>
        <v>87.932296369485869</v>
      </c>
      <c r="K107" s="67">
        <f>J107/References!$G$52</f>
        <v>90.521202768669824</v>
      </c>
      <c r="L107" s="67">
        <f t="shared" si="110"/>
        <v>7.5434335640558183</v>
      </c>
      <c r="M107" s="245">
        <v>317.73809270641709</v>
      </c>
      <c r="N107" s="246">
        <f t="shared" si="81"/>
        <v>325.28152627047291</v>
      </c>
      <c r="O107" s="277">
        <f t="shared" si="120"/>
        <v>2.374104250391464E-2</v>
      </c>
      <c r="P107" s="67">
        <f t="shared" si="121"/>
        <v>0</v>
      </c>
      <c r="Q107" s="67"/>
      <c r="R107" s="60"/>
      <c r="S107" s="60"/>
    </row>
    <row r="108" spans="1:19">
      <c r="A108" s="129"/>
      <c r="B108" s="43" t="s">
        <v>154</v>
      </c>
      <c r="C108" s="58" t="s">
        <v>133</v>
      </c>
      <c r="D108" s="283">
        <v>1</v>
      </c>
      <c r="E108" s="69">
        <v>1</v>
      </c>
      <c r="F108" s="115">
        <f t="shared" si="111"/>
        <v>12</v>
      </c>
      <c r="G108" s="244">
        <f>References!B38</f>
        <v>1686</v>
      </c>
      <c r="H108" s="68">
        <f t="shared" si="109"/>
        <v>20232</v>
      </c>
      <c r="I108" s="47">
        <f t="shared" si="108"/>
        <v>15163.508665881458</v>
      </c>
      <c r="J108" s="67">
        <f>(References!$C$49*I108)</f>
        <v>113.95376762409927</v>
      </c>
      <c r="K108" s="67">
        <f>J108/References!$G$52</f>
        <v>117.30879928361053</v>
      </c>
      <c r="L108" s="67">
        <f t="shared" si="110"/>
        <v>9.7757332736342111</v>
      </c>
      <c r="M108" s="245">
        <v>391.26390484561261</v>
      </c>
      <c r="N108" s="246">
        <f t="shared" si="81"/>
        <v>401.03963811924683</v>
      </c>
      <c r="O108" s="277">
        <f t="shared" si="120"/>
        <v>2.4985011785054852E-2</v>
      </c>
      <c r="P108" s="67">
        <f t="shared" si="121"/>
        <v>0</v>
      </c>
      <c r="Q108" s="67"/>
      <c r="R108" s="60"/>
      <c r="S108" s="60"/>
    </row>
    <row r="109" spans="1:19">
      <c r="A109" s="129"/>
      <c r="B109" s="43" t="s">
        <v>154</v>
      </c>
      <c r="C109" s="58" t="s">
        <v>134</v>
      </c>
      <c r="D109" s="283">
        <v>1</v>
      </c>
      <c r="E109" s="69">
        <v>1</v>
      </c>
      <c r="F109" s="115">
        <f t="shared" si="111"/>
        <v>12</v>
      </c>
      <c r="G109" s="244">
        <f>References!B39</f>
        <v>2046</v>
      </c>
      <c r="H109" s="68">
        <f t="shared" si="109"/>
        <v>24552</v>
      </c>
      <c r="I109" s="47">
        <f t="shared" si="108"/>
        <v>18401.268523365045</v>
      </c>
      <c r="J109" s="67">
        <f>(References!$C$49*I109)</f>
        <v>138.28553295308845</v>
      </c>
      <c r="K109" s="67">
        <f>J109/References!$G$52</f>
        <v>142.35694147939927</v>
      </c>
      <c r="L109" s="67">
        <f t="shared" si="110"/>
        <v>11.863078456616606</v>
      </c>
      <c r="M109" s="245">
        <v>444.57770086050948</v>
      </c>
      <c r="N109" s="246">
        <f t="shared" si="81"/>
        <v>456.4407793171261</v>
      </c>
      <c r="O109" s="277">
        <f t="shared" si="120"/>
        <v>2.6683925967620134E-2</v>
      </c>
      <c r="P109" s="67">
        <f t="shared" si="121"/>
        <v>1.4210854715202004E-14</v>
      </c>
      <c r="Q109" s="67"/>
      <c r="R109" s="60"/>
      <c r="S109" s="60"/>
    </row>
    <row r="110" spans="1:19" s="60" customFormat="1">
      <c r="A110" s="127"/>
      <c r="B110" s="43" t="s">
        <v>154</v>
      </c>
      <c r="C110" s="58" t="s">
        <v>130</v>
      </c>
      <c r="D110" s="283">
        <v>1</v>
      </c>
      <c r="E110" s="69">
        <v>1</v>
      </c>
      <c r="F110" s="115">
        <f t="shared" ref="F110:F116" si="122">D110*E110*12</f>
        <v>12</v>
      </c>
      <c r="G110" s="244">
        <f>References!B40</f>
        <v>2310</v>
      </c>
      <c r="H110" s="68">
        <f t="shared" ref="H110:H116" si="123">G110*F110</f>
        <v>27720</v>
      </c>
      <c r="I110" s="47">
        <f t="shared" si="108"/>
        <v>20775.625752186341</v>
      </c>
      <c r="J110" s="67">
        <f>(References!$C$49*I110)</f>
        <v>156.1288275276805</v>
      </c>
      <c r="K110" s="67">
        <f>J110/References!$G$52</f>
        <v>160.72557908964433</v>
      </c>
      <c r="L110" s="67">
        <f t="shared" ref="L110:L116" si="124">K110/F110*E110</f>
        <v>13.39379825747036</v>
      </c>
      <c r="M110" s="245">
        <v>524.36425540047912</v>
      </c>
      <c r="N110" s="246">
        <f t="shared" si="81"/>
        <v>537.75805365794952</v>
      </c>
      <c r="O110" s="277">
        <f t="shared" si="120"/>
        <v>2.5542927687244719E-2</v>
      </c>
      <c r="P110" s="67">
        <f t="shared" si="121"/>
        <v>3.3750779948604759E-14</v>
      </c>
      <c r="Q110" s="67"/>
    </row>
    <row r="111" spans="1:19">
      <c r="A111" s="127"/>
      <c r="B111" s="43" t="s">
        <v>155</v>
      </c>
      <c r="C111" s="58" t="s">
        <v>276</v>
      </c>
      <c r="D111" s="283">
        <v>1</v>
      </c>
      <c r="E111" s="69">
        <v>1</v>
      </c>
      <c r="F111" s="115">
        <f t="shared" si="122"/>
        <v>12</v>
      </c>
      <c r="G111" s="244">
        <f>References!B34</f>
        <v>482</v>
      </c>
      <c r="H111" s="68">
        <f t="shared" si="123"/>
        <v>5784</v>
      </c>
      <c r="I111" s="47">
        <f t="shared" ref="I111:I142" si="125">$D$139*H111</f>
        <v>4335.0006980752451</v>
      </c>
      <c r="J111" s="67">
        <f>(References!$C$49*I111)</f>
        <v>32.577530246035501</v>
      </c>
      <c r="K111" s="67">
        <f>J111/References!$G$52</f>
        <v>33.536679273250463</v>
      </c>
      <c r="L111" s="67">
        <f t="shared" si="124"/>
        <v>2.794723272770872</v>
      </c>
      <c r="M111" s="245">
        <v>182.91549640462489</v>
      </c>
      <c r="N111" s="246">
        <f t="shared" si="81"/>
        <v>185.71021967739577</v>
      </c>
      <c r="O111" s="277">
        <f t="shared" si="120"/>
        <v>1.5278767123091105E-2</v>
      </c>
      <c r="P111" s="67">
        <f t="shared" si="121"/>
        <v>8.8817841970012523E-15</v>
      </c>
      <c r="Q111" s="67"/>
      <c r="R111" s="60"/>
      <c r="S111" s="60"/>
    </row>
    <row r="112" spans="1:19">
      <c r="A112" s="127"/>
      <c r="B112" s="43" t="s">
        <v>155</v>
      </c>
      <c r="C112" s="58" t="s">
        <v>277</v>
      </c>
      <c r="D112" s="283">
        <v>1</v>
      </c>
      <c r="E112" s="69">
        <v>1</v>
      </c>
      <c r="F112" s="115">
        <f t="shared" si="122"/>
        <v>12</v>
      </c>
      <c r="G112" s="244">
        <f>References!B36</f>
        <v>892</v>
      </c>
      <c r="H112" s="68">
        <f t="shared" si="123"/>
        <v>10704</v>
      </c>
      <c r="I112" s="47">
        <f t="shared" si="125"/>
        <v>8022.4494246537733</v>
      </c>
      <c r="J112" s="67">
        <f>(References!$C$49*I112)</f>
        <v>60.28870742627317</v>
      </c>
      <c r="K112" s="67">
        <f>J112/References!$G$52</f>
        <v>62.063730107343183</v>
      </c>
      <c r="L112" s="67">
        <f t="shared" si="124"/>
        <v>5.1719775089452655</v>
      </c>
      <c r="M112" s="245">
        <v>288.05914084115557</v>
      </c>
      <c r="N112" s="246">
        <f t="shared" si="81"/>
        <v>293.23111835010081</v>
      </c>
      <c r="O112" s="277">
        <f t="shared" si="120"/>
        <v>1.7954568266234081E-2</v>
      </c>
      <c r="P112" s="67">
        <f t="shared" si="121"/>
        <v>-1.865174681370263E-14</v>
      </c>
      <c r="Q112" s="67"/>
      <c r="R112" s="60"/>
      <c r="S112" s="60"/>
    </row>
    <row r="113" spans="1:19">
      <c r="A113" s="127"/>
      <c r="B113" s="43" t="s">
        <v>155</v>
      </c>
      <c r="C113" s="58" t="s">
        <v>278</v>
      </c>
      <c r="D113" s="283">
        <v>1</v>
      </c>
      <c r="E113" s="69">
        <v>1</v>
      </c>
      <c r="F113" s="115">
        <f t="shared" si="122"/>
        <v>12</v>
      </c>
      <c r="G113" s="244">
        <f>References!B37</f>
        <v>1301</v>
      </c>
      <c r="H113" s="68">
        <f t="shared" si="123"/>
        <v>15612</v>
      </c>
      <c r="I113" s="47">
        <f t="shared" si="125"/>
        <v>11700.904373850402</v>
      </c>
      <c r="J113" s="67">
        <f>(References!$C$49*I113)</f>
        <v>87.932296369485869</v>
      </c>
      <c r="K113" s="67">
        <f>J113/References!$G$52</f>
        <v>90.521202768669824</v>
      </c>
      <c r="L113" s="67">
        <f t="shared" si="124"/>
        <v>7.5434335640558183</v>
      </c>
      <c r="M113" s="245">
        <v>369.48128725399181</v>
      </c>
      <c r="N113" s="246">
        <f t="shared" si="81"/>
        <v>377.02472081804763</v>
      </c>
      <c r="O113" s="277">
        <f t="shared" si="120"/>
        <v>2.0416280402504525E-2</v>
      </c>
      <c r="P113" s="67">
        <f t="shared" si="121"/>
        <v>0</v>
      </c>
      <c r="Q113" s="67"/>
      <c r="R113" s="60"/>
      <c r="S113" s="60"/>
    </row>
    <row r="114" spans="1:19">
      <c r="A114" s="127"/>
      <c r="B114" s="43" t="s">
        <v>155</v>
      </c>
      <c r="C114" s="58" t="s">
        <v>279</v>
      </c>
      <c r="D114" s="283">
        <v>1</v>
      </c>
      <c r="E114" s="69">
        <v>1</v>
      </c>
      <c r="F114" s="115">
        <f t="shared" si="122"/>
        <v>12</v>
      </c>
      <c r="G114" s="244">
        <f>References!B38</f>
        <v>1686</v>
      </c>
      <c r="H114" s="68">
        <f t="shared" si="123"/>
        <v>20232</v>
      </c>
      <c r="I114" s="47">
        <f t="shared" si="125"/>
        <v>15163.508665881458</v>
      </c>
      <c r="J114" s="67">
        <f>(References!$C$49*I114)</f>
        <v>113.95376762409927</v>
      </c>
      <c r="K114" s="67">
        <f>J114/References!$G$52</f>
        <v>117.30879928361053</v>
      </c>
      <c r="L114" s="67">
        <f t="shared" si="124"/>
        <v>9.7757332736342111</v>
      </c>
      <c r="M114" s="245">
        <v>463.18662031471359</v>
      </c>
      <c r="N114" s="246">
        <f t="shared" si="81"/>
        <v>472.96235358834781</v>
      </c>
      <c r="O114" s="277">
        <f t="shared" si="120"/>
        <v>2.1105387860711648E-2</v>
      </c>
      <c r="P114" s="67">
        <f t="shared" si="121"/>
        <v>0</v>
      </c>
      <c r="Q114" s="67"/>
      <c r="R114" s="60"/>
      <c r="S114" s="60"/>
    </row>
    <row r="115" spans="1:19">
      <c r="A115" s="127"/>
      <c r="B115" s="43" t="s">
        <v>155</v>
      </c>
      <c r="C115" s="58" t="s">
        <v>280</v>
      </c>
      <c r="D115" s="283">
        <v>1</v>
      </c>
      <c r="E115" s="69">
        <v>1</v>
      </c>
      <c r="F115" s="115">
        <f t="shared" si="122"/>
        <v>12</v>
      </c>
      <c r="G115" s="244">
        <f>References!B39</f>
        <v>2046</v>
      </c>
      <c r="H115" s="68">
        <f t="shared" si="123"/>
        <v>24552</v>
      </c>
      <c r="I115" s="47">
        <f t="shared" si="125"/>
        <v>18401.268523365045</v>
      </c>
      <c r="J115" s="67">
        <f>(References!$C$49*I115)</f>
        <v>138.28553295308845</v>
      </c>
      <c r="K115" s="67">
        <f>J115/References!$G$52</f>
        <v>142.35694147939927</v>
      </c>
      <c r="L115" s="67">
        <f t="shared" si="124"/>
        <v>11.863078456616606</v>
      </c>
      <c r="M115" s="245">
        <v>524.47257274305298</v>
      </c>
      <c r="N115" s="246">
        <f t="shared" si="81"/>
        <v>536.33565119966954</v>
      </c>
      <c r="O115" s="277">
        <f t="shared" si="120"/>
        <v>2.2619063556691469E-2</v>
      </c>
      <c r="P115" s="67">
        <f t="shared" si="121"/>
        <v>-4.2632564145606011E-14</v>
      </c>
      <c r="Q115" s="67"/>
      <c r="R115" s="60"/>
      <c r="S115" s="60"/>
    </row>
    <row r="116" spans="1:19">
      <c r="B116" s="43" t="s">
        <v>155</v>
      </c>
      <c r="C116" s="58" t="s">
        <v>281</v>
      </c>
      <c r="D116" s="283">
        <v>1</v>
      </c>
      <c r="E116" s="136">
        <v>1</v>
      </c>
      <c r="F116" s="115">
        <f t="shared" si="122"/>
        <v>12</v>
      </c>
      <c r="G116" s="244">
        <f>References!B40</f>
        <v>2310</v>
      </c>
      <c r="H116" s="68">
        <f t="shared" si="123"/>
        <v>27720</v>
      </c>
      <c r="I116" s="47">
        <f t="shared" si="125"/>
        <v>20775.625752186341</v>
      </c>
      <c r="J116" s="67">
        <f>(References!$C$49*I116)</f>
        <v>156.1288275276805</v>
      </c>
      <c r="K116" s="67">
        <f>J116/References!$G$52</f>
        <v>160.72557908964433</v>
      </c>
      <c r="L116" s="67">
        <f t="shared" si="124"/>
        <v>13.39379825747036</v>
      </c>
      <c r="M116" s="245">
        <v>599.35235166442283</v>
      </c>
      <c r="N116" s="246">
        <f t="shared" si="81"/>
        <v>612.74614992189322</v>
      </c>
      <c r="O116" s="277">
        <f t="shared" si="120"/>
        <v>2.2347118886370105E-2</v>
      </c>
      <c r="P116" s="67">
        <f t="shared" si="121"/>
        <v>3.3750779948604759E-14</v>
      </c>
      <c r="Q116" s="67"/>
      <c r="R116" s="60"/>
      <c r="S116" s="60"/>
    </row>
    <row r="117" spans="1:19">
      <c r="B117" s="43" t="s">
        <v>150</v>
      </c>
      <c r="C117" s="58" t="s">
        <v>128</v>
      </c>
      <c r="D117" s="283">
        <v>1</v>
      </c>
      <c r="E117" s="136">
        <v>1</v>
      </c>
      <c r="F117" s="115">
        <f t="shared" ref="F117:F122" si="126">D117*E117*12</f>
        <v>12</v>
      </c>
      <c r="G117" s="244">
        <f>G81</f>
        <v>1301</v>
      </c>
      <c r="H117" s="68">
        <f t="shared" ref="H117:H122" si="127">G117*F117</f>
        <v>15612</v>
      </c>
      <c r="I117" s="47">
        <f t="shared" si="125"/>
        <v>11700.904373850402</v>
      </c>
      <c r="J117" s="67">
        <f>(References!$C$49*I117)</f>
        <v>87.932296369485869</v>
      </c>
      <c r="K117" s="67">
        <f>J117/References!$G$52</f>
        <v>90.521202768669824</v>
      </c>
      <c r="L117" s="67">
        <f t="shared" ref="L117:L122" si="128">K117/F117*E117</f>
        <v>7.5434335640558183</v>
      </c>
      <c r="M117" s="245">
        <v>420.9645201793889</v>
      </c>
      <c r="N117" s="246">
        <f t="shared" ref="N117:N122" si="129">L117+M117</f>
        <v>428.50795374344472</v>
      </c>
      <c r="O117" s="277">
        <f t="shared" si="120"/>
        <v>1.7919404611203994E-2</v>
      </c>
      <c r="P117" s="67">
        <f t="shared" si="121"/>
        <v>0</v>
      </c>
      <c r="Q117" s="67"/>
      <c r="R117" s="60"/>
      <c r="S117" s="60"/>
    </row>
    <row r="118" spans="1:19">
      <c r="B118" s="43" t="s">
        <v>150</v>
      </c>
      <c r="C118" s="58" t="s">
        <v>129</v>
      </c>
      <c r="D118" s="283">
        <v>1</v>
      </c>
      <c r="E118" s="136">
        <v>1</v>
      </c>
      <c r="F118" s="115">
        <f t="shared" si="126"/>
        <v>12</v>
      </c>
      <c r="G118" s="244">
        <f>G82</f>
        <v>1686</v>
      </c>
      <c r="H118" s="68">
        <f t="shared" si="127"/>
        <v>20232</v>
      </c>
      <c r="I118" s="47">
        <f t="shared" si="125"/>
        <v>15163.508665881458</v>
      </c>
      <c r="J118" s="67">
        <f>(References!$C$49*I118)</f>
        <v>113.95376762409927</v>
      </c>
      <c r="K118" s="67">
        <f>J118/References!$G$52</f>
        <v>117.30879928361053</v>
      </c>
      <c r="L118" s="67">
        <f t="shared" si="128"/>
        <v>9.7757332736342111</v>
      </c>
      <c r="M118" s="245">
        <v>533.18128708599841</v>
      </c>
      <c r="N118" s="246">
        <f t="shared" si="129"/>
        <v>542.95702035963257</v>
      </c>
      <c r="O118" s="277">
        <f t="shared" si="120"/>
        <v>1.8334726875096526E-2</v>
      </c>
      <c r="P118" s="67">
        <f t="shared" si="121"/>
        <v>-5.1514348342607263E-14</v>
      </c>
      <c r="Q118" s="67"/>
      <c r="R118" s="60"/>
      <c r="S118" s="60"/>
    </row>
    <row r="119" spans="1:19">
      <c r="B119" s="43" t="s">
        <v>150</v>
      </c>
      <c r="C119" s="58" t="s">
        <v>165</v>
      </c>
      <c r="D119" s="283">
        <v>1</v>
      </c>
      <c r="E119" s="136">
        <v>1</v>
      </c>
      <c r="F119" s="115">
        <f t="shared" si="126"/>
        <v>12</v>
      </c>
      <c r="G119" s="244">
        <f>G83</f>
        <v>2046</v>
      </c>
      <c r="H119" s="68">
        <f t="shared" si="127"/>
        <v>24552</v>
      </c>
      <c r="I119" s="47">
        <f t="shared" si="125"/>
        <v>18401.268523365045</v>
      </c>
      <c r="J119" s="67">
        <f>(References!$C$49*I119)</f>
        <v>138.28553295308845</v>
      </c>
      <c r="K119" s="67">
        <f>J119/References!$G$52</f>
        <v>142.35694147939927</v>
      </c>
      <c r="L119" s="67">
        <f t="shared" si="128"/>
        <v>11.863078456616606</v>
      </c>
      <c r="M119" s="245">
        <v>611.96049034003033</v>
      </c>
      <c r="N119" s="246">
        <f t="shared" si="129"/>
        <v>623.8235687966469</v>
      </c>
      <c r="O119" s="277">
        <f t="shared" si="120"/>
        <v>1.9385366610882009E-2</v>
      </c>
      <c r="P119" s="67">
        <f t="shared" si="121"/>
        <v>-4.2632564145606011E-14</v>
      </c>
      <c r="Q119" s="67"/>
      <c r="R119" s="60"/>
      <c r="S119" s="60"/>
    </row>
    <row r="120" spans="1:19">
      <c r="B120" s="43" t="s">
        <v>150</v>
      </c>
      <c r="C120" s="58" t="s">
        <v>166</v>
      </c>
      <c r="D120" s="283">
        <v>1</v>
      </c>
      <c r="E120" s="136">
        <v>1</v>
      </c>
      <c r="F120" s="115">
        <f t="shared" si="126"/>
        <v>12</v>
      </c>
      <c r="G120" s="244">
        <f>G84</f>
        <v>2310</v>
      </c>
      <c r="H120" s="68">
        <f t="shared" si="127"/>
        <v>27720</v>
      </c>
      <c r="I120" s="47">
        <f t="shared" si="125"/>
        <v>20775.625752186341</v>
      </c>
      <c r="J120" s="67">
        <f>(References!$C$49*I120)</f>
        <v>156.1288275276805</v>
      </c>
      <c r="K120" s="67">
        <f>J120/References!$G$52</f>
        <v>160.72557908964433</v>
      </c>
      <c r="L120" s="67">
        <f t="shared" si="128"/>
        <v>13.39379825747036</v>
      </c>
      <c r="M120" s="245">
        <v>704.32268835283514</v>
      </c>
      <c r="N120" s="246">
        <f t="shared" si="129"/>
        <v>717.71648661030554</v>
      </c>
      <c r="O120" s="277">
        <f t="shared" si="120"/>
        <v>1.9016565104261765E-2</v>
      </c>
      <c r="P120" s="67">
        <f t="shared" si="121"/>
        <v>3.3750779948604759E-14</v>
      </c>
      <c r="Q120" s="67"/>
      <c r="R120" s="60"/>
      <c r="S120" s="60"/>
    </row>
    <row r="121" spans="1:19">
      <c r="A121" s="127"/>
      <c r="B121" s="43" t="s">
        <v>152</v>
      </c>
      <c r="C121" s="58" t="s">
        <v>167</v>
      </c>
      <c r="D121" s="283">
        <v>1</v>
      </c>
      <c r="E121" s="136">
        <v>1</v>
      </c>
      <c r="F121" s="115">
        <f t="shared" si="126"/>
        <v>12</v>
      </c>
      <c r="G121" s="244">
        <f>+References!B27</f>
        <v>175</v>
      </c>
      <c r="H121" s="68">
        <f t="shared" si="127"/>
        <v>2100</v>
      </c>
      <c r="I121" s="47">
        <f t="shared" si="125"/>
        <v>1573.9110418322985</v>
      </c>
      <c r="J121" s="67">
        <f>(References!$C$49*I121)</f>
        <v>11.827941479369736</v>
      </c>
      <c r="K121" s="67">
        <f>J121/References!$G$52</f>
        <v>12.176180234063965</v>
      </c>
      <c r="L121" s="67">
        <f t="shared" si="128"/>
        <v>1.0146816861719972</v>
      </c>
      <c r="M121" s="245">
        <v>32.311063289808487</v>
      </c>
      <c r="N121" s="246">
        <f t="shared" si="129"/>
        <v>33.325744975980484</v>
      </c>
      <c r="O121" s="277">
        <f t="shared" si="120"/>
        <v>3.1403537453131312E-2</v>
      </c>
      <c r="P121" s="67">
        <f t="shared" si="121"/>
        <v>0</v>
      </c>
      <c r="Q121" s="67"/>
      <c r="R121" s="60"/>
      <c r="S121" s="60"/>
    </row>
    <row r="122" spans="1:19">
      <c r="A122" s="129"/>
      <c r="B122" s="43" t="s">
        <v>152</v>
      </c>
      <c r="C122" s="58" t="s">
        <v>168</v>
      </c>
      <c r="D122" s="283">
        <v>1</v>
      </c>
      <c r="E122" s="136">
        <v>1</v>
      </c>
      <c r="F122" s="115">
        <f t="shared" si="126"/>
        <v>12</v>
      </c>
      <c r="G122" s="244">
        <f>+References!B28</f>
        <v>250</v>
      </c>
      <c r="H122" s="68">
        <f t="shared" si="127"/>
        <v>3000</v>
      </c>
      <c r="I122" s="47">
        <f t="shared" si="125"/>
        <v>2248.444345474712</v>
      </c>
      <c r="J122" s="67">
        <f>(References!$C$49*I122)</f>
        <v>16.897059256242478</v>
      </c>
      <c r="K122" s="67">
        <f>J122/References!$G$52</f>
        <v>17.394543191519947</v>
      </c>
      <c r="L122" s="67">
        <f t="shared" si="128"/>
        <v>1.4495452659599957</v>
      </c>
      <c r="M122" s="245">
        <v>42.677032974135251</v>
      </c>
      <c r="N122" s="246">
        <f t="shared" si="129"/>
        <v>44.126578240095249</v>
      </c>
      <c r="O122" s="277">
        <f t="shared" si="120"/>
        <v>3.3965464910330201E-2</v>
      </c>
      <c r="P122" s="67">
        <f t="shared" si="121"/>
        <v>1.9984014443252818E-15</v>
      </c>
      <c r="Q122" s="67"/>
      <c r="R122" s="60"/>
      <c r="S122" s="60"/>
    </row>
    <row r="123" spans="1:19">
      <c r="A123" s="127"/>
      <c r="B123" s="43" t="s">
        <v>152</v>
      </c>
      <c r="C123" s="58" t="s">
        <v>171</v>
      </c>
      <c r="D123" s="283">
        <v>1</v>
      </c>
      <c r="E123" s="136">
        <v>1</v>
      </c>
      <c r="F123" s="115">
        <f t="shared" ref="F123:F129" si="130">D123*E123*12</f>
        <v>12</v>
      </c>
      <c r="G123" s="244">
        <f>+References!B30</f>
        <v>473</v>
      </c>
      <c r="H123" s="68">
        <f t="shared" ref="H123:H129" si="131">G123*F123</f>
        <v>5676</v>
      </c>
      <c r="I123" s="47">
        <f t="shared" si="125"/>
        <v>4254.0567016381556</v>
      </c>
      <c r="J123" s="67">
        <f>(References!$C$49*I123)</f>
        <v>31.969236112810773</v>
      </c>
      <c r="K123" s="67">
        <f>J123/References!$G$52</f>
        <v>32.910475718355748</v>
      </c>
      <c r="L123" s="67">
        <f t="shared" ref="L123:L129" si="132">K123/F123*E123</f>
        <v>2.7425396431963125</v>
      </c>
      <c r="M123" s="245">
        <v>78.974174470665005</v>
      </c>
      <c r="N123" s="246">
        <f t="shared" ref="N123:N129" si="133">L123+M123</f>
        <v>81.716714113861315</v>
      </c>
      <c r="O123" s="277">
        <f t="shared" si="120"/>
        <v>3.4727044145488731E-2</v>
      </c>
      <c r="P123" s="67">
        <f t="shared" si="121"/>
        <v>0</v>
      </c>
      <c r="Q123" s="67"/>
      <c r="R123" s="60"/>
      <c r="S123" s="60"/>
    </row>
    <row r="124" spans="1:19">
      <c r="A124" s="129"/>
      <c r="B124" s="43" t="s">
        <v>152</v>
      </c>
      <c r="C124" s="58" t="s">
        <v>170</v>
      </c>
      <c r="D124" s="283">
        <v>1</v>
      </c>
      <c r="E124" s="136">
        <v>1</v>
      </c>
      <c r="F124" s="115">
        <f t="shared" si="130"/>
        <v>12</v>
      </c>
      <c r="G124" s="244">
        <f>+References!B31</f>
        <v>613</v>
      </c>
      <c r="H124" s="68">
        <f t="shared" si="131"/>
        <v>7356</v>
      </c>
      <c r="I124" s="47">
        <f t="shared" si="125"/>
        <v>5513.185535103994</v>
      </c>
      <c r="J124" s="67">
        <f>(References!$C$49*I124)</f>
        <v>41.431589296306555</v>
      </c>
      <c r="K124" s="67">
        <f>J124/References!$G$52</f>
        <v>42.651419905606907</v>
      </c>
      <c r="L124" s="67">
        <f t="shared" si="132"/>
        <v>3.5542849921339088</v>
      </c>
      <c r="M124" s="245">
        <v>102.83648503970561</v>
      </c>
      <c r="N124" s="246">
        <f t="shared" si="133"/>
        <v>106.39077003183952</v>
      </c>
      <c r="O124" s="277">
        <f t="shared" si="120"/>
        <v>3.4562490061397805E-2</v>
      </c>
      <c r="P124" s="67">
        <f t="shared" si="121"/>
        <v>6.6613381477509392E-15</v>
      </c>
      <c r="Q124" s="67"/>
      <c r="R124" s="60"/>
      <c r="S124" s="60"/>
    </row>
    <row r="125" spans="1:19">
      <c r="A125" s="63"/>
      <c r="B125" s="43" t="s">
        <v>152</v>
      </c>
      <c r="C125" s="58" t="s">
        <v>172</v>
      </c>
      <c r="D125" s="283">
        <v>1</v>
      </c>
      <c r="E125" s="136">
        <v>1</v>
      </c>
      <c r="F125" s="115">
        <f t="shared" si="130"/>
        <v>12</v>
      </c>
      <c r="G125" s="244">
        <f>+References!B32</f>
        <v>840</v>
      </c>
      <c r="H125" s="68">
        <f t="shared" si="131"/>
        <v>10080</v>
      </c>
      <c r="I125" s="47">
        <f t="shared" si="125"/>
        <v>7554.7730007950331</v>
      </c>
      <c r="J125" s="67">
        <f>(References!$C$49*I125)</f>
        <v>56.77411910097473</v>
      </c>
      <c r="K125" s="67">
        <f>J125/References!$G$52</f>
        <v>58.445665123507027</v>
      </c>
      <c r="L125" s="67">
        <f t="shared" si="132"/>
        <v>4.8704720936255859</v>
      </c>
      <c r="M125" s="245">
        <v>148.64388921422793</v>
      </c>
      <c r="N125" s="246">
        <f t="shared" si="133"/>
        <v>153.51436130785351</v>
      </c>
      <c r="O125" s="277">
        <f t="shared" si="120"/>
        <v>3.2766043187999368E-2</v>
      </c>
      <c r="P125" s="67">
        <f t="shared" si="121"/>
        <v>0</v>
      </c>
      <c r="Q125" s="67"/>
      <c r="R125" s="60"/>
      <c r="S125" s="60"/>
    </row>
    <row r="126" spans="1:19">
      <c r="A126" s="129"/>
      <c r="B126" s="43" t="s">
        <v>154</v>
      </c>
      <c r="C126" s="58" t="s">
        <v>128</v>
      </c>
      <c r="D126" s="283">
        <v>1</v>
      </c>
      <c r="E126" s="136">
        <v>1</v>
      </c>
      <c r="F126" s="115">
        <f t="shared" si="130"/>
        <v>12</v>
      </c>
      <c r="G126" s="244">
        <f>+G107</f>
        <v>1301</v>
      </c>
      <c r="H126" s="68">
        <f t="shared" si="131"/>
        <v>15612</v>
      </c>
      <c r="I126" s="47">
        <f t="shared" ref="I126:I129" si="134">$D$139*H126</f>
        <v>11700.904373850402</v>
      </c>
      <c r="J126" s="67">
        <f>(References!$C$49*I126)</f>
        <v>87.932296369485869</v>
      </c>
      <c r="K126" s="67">
        <f>J126/References!$G$52</f>
        <v>90.521202768669824</v>
      </c>
      <c r="L126" s="67">
        <f t="shared" si="132"/>
        <v>7.5434335640558183</v>
      </c>
      <c r="M126" s="245">
        <v>369.48128725399181</v>
      </c>
      <c r="N126" s="246">
        <f t="shared" si="133"/>
        <v>377.02472081804763</v>
      </c>
      <c r="O126" s="277">
        <f t="shared" si="120"/>
        <v>2.0416280402504525E-2</v>
      </c>
      <c r="P126" s="67">
        <f t="shared" si="121"/>
        <v>0</v>
      </c>
      <c r="Q126" s="67"/>
      <c r="R126" s="60"/>
      <c r="S126" s="60"/>
    </row>
    <row r="127" spans="1:19">
      <c r="A127" s="129"/>
      <c r="B127" s="43" t="s">
        <v>154</v>
      </c>
      <c r="C127" s="58" t="s">
        <v>129</v>
      </c>
      <c r="D127" s="283">
        <v>1</v>
      </c>
      <c r="E127" s="136">
        <v>1</v>
      </c>
      <c r="F127" s="115">
        <f t="shared" si="130"/>
        <v>12</v>
      </c>
      <c r="G127" s="244">
        <f t="shared" ref="G127:G129" si="135">+G108</f>
        <v>1686</v>
      </c>
      <c r="H127" s="68">
        <f t="shared" si="131"/>
        <v>20232</v>
      </c>
      <c r="I127" s="47">
        <f t="shared" si="134"/>
        <v>15163.508665881458</v>
      </c>
      <c r="J127" s="67">
        <f>(References!$C$49*I127)</f>
        <v>113.95376762409927</v>
      </c>
      <c r="K127" s="67">
        <f>J127/References!$G$52</f>
        <v>117.30879928361053</v>
      </c>
      <c r="L127" s="67">
        <f t="shared" si="132"/>
        <v>9.7757332736342111</v>
      </c>
      <c r="M127" s="245">
        <v>463.18662031471359</v>
      </c>
      <c r="N127" s="246">
        <f t="shared" si="133"/>
        <v>472.96235358834781</v>
      </c>
      <c r="O127" s="277">
        <f t="shared" si="120"/>
        <v>2.1105387860711648E-2</v>
      </c>
      <c r="P127" s="67">
        <f t="shared" si="121"/>
        <v>0</v>
      </c>
      <c r="Q127" s="67"/>
      <c r="R127" s="60"/>
      <c r="S127" s="60"/>
    </row>
    <row r="128" spans="1:19">
      <c r="A128" s="129"/>
      <c r="B128" s="43" t="s">
        <v>154</v>
      </c>
      <c r="C128" s="58" t="s">
        <v>165</v>
      </c>
      <c r="D128" s="283">
        <v>1</v>
      </c>
      <c r="E128" s="136">
        <v>1</v>
      </c>
      <c r="F128" s="115">
        <f t="shared" si="130"/>
        <v>12</v>
      </c>
      <c r="G128" s="244">
        <f t="shared" si="135"/>
        <v>2046</v>
      </c>
      <c r="H128" s="68">
        <f t="shared" si="131"/>
        <v>24552</v>
      </c>
      <c r="I128" s="47">
        <f t="shared" si="134"/>
        <v>18401.268523365045</v>
      </c>
      <c r="J128" s="67">
        <f>(References!$C$49*I128)</f>
        <v>138.28553295308845</v>
      </c>
      <c r="K128" s="67">
        <f>J128/References!$G$52</f>
        <v>142.35694147939927</v>
      </c>
      <c r="L128" s="67">
        <f t="shared" si="132"/>
        <v>11.863078456616606</v>
      </c>
      <c r="M128" s="245">
        <v>524.47257274305298</v>
      </c>
      <c r="N128" s="246">
        <f t="shared" si="133"/>
        <v>536.33565119966954</v>
      </c>
      <c r="O128" s="277">
        <f t="shared" si="120"/>
        <v>2.2619063556691469E-2</v>
      </c>
      <c r="P128" s="67">
        <f t="shared" si="121"/>
        <v>-4.2632564145606011E-14</v>
      </c>
      <c r="Q128" s="67"/>
      <c r="R128" s="60"/>
      <c r="S128" s="60"/>
    </row>
    <row r="129" spans="1:19" s="60" customFormat="1">
      <c r="A129" s="58"/>
      <c r="B129" s="43" t="s">
        <v>154</v>
      </c>
      <c r="C129" s="58" t="s">
        <v>166</v>
      </c>
      <c r="D129" s="283">
        <v>1</v>
      </c>
      <c r="E129" s="136">
        <v>1</v>
      </c>
      <c r="F129" s="115">
        <f t="shared" si="130"/>
        <v>12</v>
      </c>
      <c r="G129" s="244">
        <f t="shared" si="135"/>
        <v>2310</v>
      </c>
      <c r="H129" s="68">
        <f t="shared" si="131"/>
        <v>27720</v>
      </c>
      <c r="I129" s="47">
        <f t="shared" si="134"/>
        <v>20775.625752186341</v>
      </c>
      <c r="J129" s="67">
        <f>(References!$C$49*I129)</f>
        <v>156.1288275276805</v>
      </c>
      <c r="K129" s="67">
        <f>J129/References!$G$52</f>
        <v>160.72557908964433</v>
      </c>
      <c r="L129" s="67">
        <f t="shared" si="132"/>
        <v>13.39379825747036</v>
      </c>
      <c r="M129" s="245">
        <v>599.35235166442283</v>
      </c>
      <c r="N129" s="246">
        <f t="shared" si="133"/>
        <v>612.74614992189322</v>
      </c>
      <c r="O129" s="277">
        <f t="shared" si="120"/>
        <v>2.2347118886370105E-2</v>
      </c>
      <c r="P129" s="67">
        <f t="shared" si="121"/>
        <v>3.3750779948604759E-14</v>
      </c>
      <c r="Q129" s="67"/>
    </row>
    <row r="130" spans="1:19">
      <c r="A130" s="63"/>
      <c r="B130" s="43"/>
      <c r="D130" s="272"/>
      <c r="E130" s="136"/>
      <c r="F130" s="115"/>
      <c r="G130" s="116"/>
      <c r="H130" s="68"/>
      <c r="I130" s="47"/>
      <c r="J130" s="67"/>
      <c r="K130" s="67"/>
      <c r="L130" s="67"/>
      <c r="M130" s="273"/>
      <c r="N130" s="67"/>
      <c r="O130" s="67"/>
      <c r="P130" s="67"/>
      <c r="Q130" s="67"/>
      <c r="R130" s="60"/>
      <c r="S130" s="60"/>
    </row>
    <row r="131" spans="1:19">
      <c r="A131" s="63"/>
      <c r="C131" s="79"/>
      <c r="D131" s="39"/>
      <c r="E131" s="31"/>
      <c r="F131" s="57"/>
      <c r="G131" s="102"/>
      <c r="H131" s="57"/>
      <c r="J131" s="67"/>
      <c r="K131" s="80"/>
      <c r="L131" s="80"/>
      <c r="M131" s="117"/>
      <c r="N131" s="80"/>
      <c r="O131" s="60"/>
      <c r="P131" s="60"/>
      <c r="Q131" s="60"/>
    </row>
    <row r="132" spans="1:19">
      <c r="A132" s="63"/>
      <c r="C132" s="66"/>
    </row>
    <row r="133" spans="1:19">
      <c r="A133" s="63"/>
      <c r="C133" s="66"/>
    </row>
    <row r="134" spans="1:19">
      <c r="A134" s="63"/>
      <c r="C134" s="288" t="s">
        <v>87</v>
      </c>
      <c r="D134" s="288"/>
      <c r="E134" s="78"/>
      <c r="F134" s="78"/>
    </row>
    <row r="135" spans="1:19">
      <c r="A135" s="63"/>
      <c r="D135" s="55" t="s">
        <v>17</v>
      </c>
      <c r="E135" s="38"/>
      <c r="F135" s="38"/>
      <c r="J135" s="42"/>
      <c r="O135" s="59"/>
      <c r="P135" s="42"/>
    </row>
    <row r="136" spans="1:19">
      <c r="A136" s="63"/>
      <c r="C136" s="58" t="s">
        <v>33</v>
      </c>
      <c r="D136" s="152">
        <f>Disposal!S33+Disposal!S44</f>
        <v>4973.8905638129745</v>
      </c>
      <c r="E136" s="57"/>
      <c r="F136" s="57"/>
      <c r="G136" s="103"/>
      <c r="J136" s="42"/>
      <c r="O136" s="59"/>
      <c r="P136" s="80"/>
    </row>
    <row r="137" spans="1:19">
      <c r="A137" s="63"/>
      <c r="C137" s="58" t="s">
        <v>34</v>
      </c>
      <c r="D137" s="36">
        <f>D136*2000</f>
        <v>9947781.1276259497</v>
      </c>
      <c r="E137" s="36"/>
      <c r="F137" s="36"/>
      <c r="J137" s="42"/>
      <c r="P137" s="80"/>
    </row>
    <row r="138" spans="1:19">
      <c r="A138" s="63"/>
      <c r="C138" s="58" t="s">
        <v>5</v>
      </c>
      <c r="D138" s="36">
        <f>F44</f>
        <v>281405.93040000001</v>
      </c>
      <c r="E138" s="57"/>
      <c r="F138" s="57"/>
      <c r="J138" s="42"/>
      <c r="O138" s="59"/>
      <c r="P138" s="80"/>
    </row>
    <row r="139" spans="1:19">
      <c r="C139" s="43" t="s">
        <v>12</v>
      </c>
      <c r="D139" s="35">
        <f>D137/$H$44</f>
        <v>0.74948144849157072</v>
      </c>
      <c r="E139" s="35"/>
      <c r="F139" s="35"/>
      <c r="J139" s="42"/>
      <c r="M139" s="41"/>
      <c r="N139" s="41"/>
      <c r="O139" s="40"/>
      <c r="P139" s="40"/>
    </row>
    <row r="140" spans="1:19">
      <c r="G140" s="103"/>
      <c r="H140" s="32"/>
      <c r="J140" s="42"/>
      <c r="M140" s="44"/>
      <c r="N140" s="29"/>
      <c r="O140" s="61"/>
      <c r="P140" s="30"/>
    </row>
    <row r="141" spans="1:19">
      <c r="D141" s="34"/>
      <c r="E141" s="33"/>
      <c r="G141" s="103"/>
      <c r="H141" s="32"/>
      <c r="J141" s="42"/>
      <c r="M141" s="44"/>
      <c r="N141" s="29"/>
      <c r="O141" s="61"/>
      <c r="P141" s="30"/>
    </row>
    <row r="142" spans="1:19">
      <c r="D142" s="34"/>
      <c r="E142" s="33"/>
      <c r="G142" s="103"/>
      <c r="H142" s="32"/>
      <c r="J142" s="42"/>
      <c r="M142" s="44"/>
      <c r="N142" s="29"/>
      <c r="O142" s="61"/>
      <c r="P142" s="30"/>
    </row>
    <row r="143" spans="1:19">
      <c r="D143" s="58"/>
      <c r="I143" s="58"/>
    </row>
    <row r="144" spans="1:19">
      <c r="D144" s="58"/>
      <c r="E144" s="42"/>
      <c r="I144" s="58"/>
    </row>
    <row r="145" spans="4:9">
      <c r="D145" s="58"/>
      <c r="I145" s="58"/>
    </row>
    <row r="146" spans="4:9">
      <c r="D146" s="58"/>
      <c r="I146" s="58"/>
    </row>
    <row r="147" spans="4:9">
      <c r="D147" s="58"/>
    </row>
  </sheetData>
  <mergeCells count="4">
    <mergeCell ref="A2:A16"/>
    <mergeCell ref="C134:D134"/>
    <mergeCell ref="A37:A42"/>
    <mergeCell ref="A23:A28"/>
  </mergeCells>
  <pageMargins left="0.2" right="0.22" top="0.63" bottom="0.34" header="0.19" footer="0.17"/>
  <pageSetup paperSize="5" scale="34" fitToHeight="0" orientation="landscape" r:id="rId1"/>
  <headerFooter>
    <oddHeader>&amp;C&amp;12
Disposal Fee Staff Calculations</oddHeader>
    <oddFooter>&amp;L&amp;F - &amp;A&amp;C&amp;D&amp;R&amp;P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workbookViewId="0">
      <selection sqref="A1:H1"/>
    </sheetView>
  </sheetViews>
  <sheetFormatPr defaultColWidth="9.109375" defaultRowHeight="14.4"/>
  <cols>
    <col min="1" max="1" width="36.44140625" style="3" bestFit="1" customWidth="1"/>
    <col min="2" max="2" width="22.109375" style="3" bestFit="1" customWidth="1"/>
    <col min="3" max="3" width="19.5546875" style="3" customWidth="1"/>
    <col min="4" max="4" width="10.5546875" style="3" bestFit="1" customWidth="1"/>
    <col min="5" max="5" width="8.88671875" style="3" customWidth="1"/>
    <col min="6" max="6" width="11.44140625" style="3" bestFit="1" customWidth="1"/>
    <col min="7" max="7" width="10" style="3" bestFit="1" customWidth="1"/>
    <col min="8" max="8" width="8" style="3" bestFit="1" customWidth="1"/>
    <col min="9" max="9" width="15.88671875" style="3" bestFit="1" customWidth="1"/>
    <col min="10" max="10" width="12" style="3" bestFit="1" customWidth="1"/>
    <col min="11" max="16384" width="9.109375" style="3"/>
  </cols>
  <sheetData>
    <row r="1" spans="1:8">
      <c r="A1" s="289" t="s">
        <v>19</v>
      </c>
      <c r="B1" s="289"/>
      <c r="C1" s="289"/>
      <c r="D1" s="289"/>
      <c r="E1" s="289"/>
      <c r="F1" s="289"/>
      <c r="G1" s="289"/>
      <c r="H1" s="289"/>
    </row>
    <row r="2" spans="1:8">
      <c r="A2" s="3" t="s">
        <v>56</v>
      </c>
      <c r="B2" s="9" t="s">
        <v>43</v>
      </c>
      <c r="C2" s="9" t="s">
        <v>44</v>
      </c>
      <c r="D2" s="9" t="s">
        <v>45</v>
      </c>
      <c r="E2" s="10" t="s">
        <v>47</v>
      </c>
      <c r="F2" s="10" t="s">
        <v>48</v>
      </c>
      <c r="G2" s="10" t="s">
        <v>49</v>
      </c>
      <c r="H2" s="9" t="s">
        <v>52</v>
      </c>
    </row>
    <row r="3" spans="1:8">
      <c r="A3" s="3" t="s">
        <v>53</v>
      </c>
      <c r="B3" s="1">
        <f>52*5/12</f>
        <v>21.666666666666668</v>
      </c>
      <c r="C3" s="11">
        <f>$B$3*2</f>
        <v>43.333333333333336</v>
      </c>
      <c r="D3" s="11">
        <f>$B$3*3</f>
        <v>65</v>
      </c>
      <c r="E3" s="11">
        <f>$B$3*4</f>
        <v>86.666666666666671</v>
      </c>
      <c r="F3" s="11">
        <f>$B$3*5</f>
        <v>108.33333333333334</v>
      </c>
      <c r="G3" s="11">
        <f>$B$3*6</f>
        <v>130</v>
      </c>
      <c r="H3" s="11">
        <f>$B$3*7</f>
        <v>151.66666666666669</v>
      </c>
    </row>
    <row r="4" spans="1:8">
      <c r="A4" s="3" t="s">
        <v>88</v>
      </c>
      <c r="B4" s="1">
        <f>52*4/12</f>
        <v>17.333333333333332</v>
      </c>
      <c r="C4" s="11">
        <f>$B$4*2</f>
        <v>34.666666666666664</v>
      </c>
      <c r="D4" s="11">
        <f>$B$4*3</f>
        <v>52</v>
      </c>
      <c r="E4" s="11">
        <f>$B$4*4</f>
        <v>69.333333333333329</v>
      </c>
      <c r="F4" s="11">
        <f>$B$4*5</f>
        <v>86.666666666666657</v>
      </c>
      <c r="G4" s="11">
        <f>$B$4*6</f>
        <v>104</v>
      </c>
      <c r="H4" s="11">
        <f>$B$4*7</f>
        <v>121.33333333333333</v>
      </c>
    </row>
    <row r="5" spans="1:8">
      <c r="A5" s="3" t="s">
        <v>54</v>
      </c>
      <c r="B5" s="1">
        <f>52*3/12</f>
        <v>13</v>
      </c>
      <c r="C5" s="11">
        <f>$B$5*2</f>
        <v>26</v>
      </c>
      <c r="D5" s="11">
        <f>$B$5*3</f>
        <v>39</v>
      </c>
      <c r="E5" s="11">
        <f>$B$5*4</f>
        <v>52</v>
      </c>
      <c r="F5" s="11">
        <f>$B$5*5</f>
        <v>65</v>
      </c>
      <c r="G5" s="11">
        <f>$B$5*6</f>
        <v>78</v>
      </c>
      <c r="H5" s="11">
        <f>$B$5*7</f>
        <v>91</v>
      </c>
    </row>
    <row r="6" spans="1:8">
      <c r="A6" s="3" t="s">
        <v>55</v>
      </c>
      <c r="B6" s="1">
        <f>52*2/12</f>
        <v>8.6666666666666661</v>
      </c>
      <c r="C6" s="12">
        <f>$B$6*2</f>
        <v>17.333333333333332</v>
      </c>
      <c r="D6" s="12">
        <f>$B$6*3</f>
        <v>26</v>
      </c>
      <c r="E6" s="12">
        <f>$B$6*4</f>
        <v>34.666666666666664</v>
      </c>
      <c r="F6" s="12">
        <f>$B$6*5</f>
        <v>43.333333333333329</v>
      </c>
      <c r="G6" s="12">
        <f>$B$6*6</f>
        <v>52</v>
      </c>
      <c r="H6" s="12">
        <f>$B$6*7</f>
        <v>60.666666666666664</v>
      </c>
    </row>
    <row r="7" spans="1:8">
      <c r="A7" s="3" t="s">
        <v>22</v>
      </c>
      <c r="B7" s="1">
        <f>52/12</f>
        <v>4.333333333333333</v>
      </c>
      <c r="C7" s="12">
        <f>$B$7*2</f>
        <v>8.6666666666666661</v>
      </c>
      <c r="D7" s="12">
        <f>$B$7*3</f>
        <v>13</v>
      </c>
      <c r="E7" s="12">
        <f>$B$7*4</f>
        <v>17.333333333333332</v>
      </c>
      <c r="F7" s="12">
        <f>$B$7*5</f>
        <v>21.666666666666664</v>
      </c>
      <c r="G7" s="12">
        <f>$B$7*6</f>
        <v>26</v>
      </c>
      <c r="H7" s="12">
        <f>$B$7*7</f>
        <v>30.333333333333332</v>
      </c>
    </row>
    <row r="8" spans="1:8">
      <c r="A8" s="3" t="s">
        <v>24</v>
      </c>
      <c r="B8" s="1">
        <f>26/12</f>
        <v>2.1666666666666665</v>
      </c>
      <c r="C8" s="12">
        <f>$B$8*2</f>
        <v>4.333333333333333</v>
      </c>
      <c r="D8" s="12">
        <f>$B$8*3</f>
        <v>6.5</v>
      </c>
      <c r="E8" s="12">
        <f>$B$8*4</f>
        <v>8.6666666666666661</v>
      </c>
      <c r="F8" s="12">
        <f>$B$8*5</f>
        <v>10.833333333333332</v>
      </c>
      <c r="G8" s="12">
        <f>$B$8*6</f>
        <v>13</v>
      </c>
      <c r="H8" s="12">
        <f>$B$8*7</f>
        <v>15.166666666666666</v>
      </c>
    </row>
    <row r="9" spans="1:8">
      <c r="A9" s="3" t="s">
        <v>23</v>
      </c>
      <c r="B9" s="1">
        <f>12/12</f>
        <v>1</v>
      </c>
      <c r="C9" s="12">
        <f>$B$9*2</f>
        <v>2</v>
      </c>
      <c r="D9" s="12">
        <f>$B$9*3</f>
        <v>3</v>
      </c>
      <c r="E9" s="12">
        <f>$B$9*4</f>
        <v>4</v>
      </c>
      <c r="F9" s="12">
        <f>$B$9*5</f>
        <v>5</v>
      </c>
      <c r="G9" s="12">
        <f>$B$9*6</f>
        <v>6</v>
      </c>
      <c r="H9" s="12">
        <f>$B$9*7</f>
        <v>7</v>
      </c>
    </row>
    <row r="10" spans="1:8">
      <c r="B10" s="1"/>
      <c r="C10" s="12"/>
      <c r="D10" s="12"/>
      <c r="E10" s="12"/>
      <c r="F10" s="12"/>
      <c r="G10" s="12"/>
      <c r="H10" s="12"/>
    </row>
    <row r="11" spans="1:8">
      <c r="A11" s="289" t="s">
        <v>11</v>
      </c>
      <c r="B11" s="289"/>
      <c r="C11" s="26"/>
      <c r="D11" s="12"/>
      <c r="E11" s="12"/>
      <c r="F11" s="12"/>
      <c r="G11" s="12"/>
      <c r="H11" s="12"/>
    </row>
    <row r="12" spans="1:8">
      <c r="A12" s="24" t="s">
        <v>51</v>
      </c>
      <c r="B12" s="28" t="s">
        <v>81</v>
      </c>
      <c r="C12" s="26"/>
      <c r="D12" s="12"/>
      <c r="E12" s="12"/>
      <c r="F12" s="12"/>
      <c r="G12" s="12"/>
      <c r="H12" s="12"/>
    </row>
    <row r="13" spans="1:8">
      <c r="A13" s="27" t="s">
        <v>82</v>
      </c>
      <c r="B13" s="25">
        <v>20</v>
      </c>
      <c r="C13" s="26"/>
      <c r="D13" s="12"/>
      <c r="E13" s="12"/>
      <c r="F13" s="12"/>
      <c r="G13" s="12"/>
      <c r="H13" s="12"/>
    </row>
    <row r="14" spans="1:8">
      <c r="A14" s="27" t="s">
        <v>57</v>
      </c>
      <c r="B14" s="25">
        <v>34</v>
      </c>
      <c r="C14" s="26"/>
      <c r="D14" s="12"/>
      <c r="E14" s="12"/>
      <c r="F14" s="12"/>
      <c r="G14" s="12"/>
      <c r="H14" s="12"/>
    </row>
    <row r="15" spans="1:8">
      <c r="A15" s="27" t="s">
        <v>58</v>
      </c>
      <c r="B15" s="25">
        <v>51</v>
      </c>
      <c r="C15" s="26"/>
      <c r="D15" s="12"/>
      <c r="E15" s="12"/>
      <c r="F15" s="12"/>
      <c r="G15" s="12"/>
      <c r="H15" s="12"/>
    </row>
    <row r="16" spans="1:8">
      <c r="A16" s="27" t="s">
        <v>59</v>
      </c>
      <c r="B16" s="25">
        <v>77</v>
      </c>
      <c r="C16" s="26"/>
      <c r="D16" s="12"/>
      <c r="E16" s="12"/>
      <c r="F16" s="3" t="s">
        <v>20</v>
      </c>
      <c r="G16" s="5">
        <v>2000</v>
      </c>
      <c r="H16" s="12"/>
    </row>
    <row r="17" spans="1:8">
      <c r="A17" s="27" t="s">
        <v>60</v>
      </c>
      <c r="B17" s="25">
        <v>97</v>
      </c>
      <c r="C17" s="26"/>
      <c r="D17" s="12"/>
      <c r="E17" s="12"/>
      <c r="F17" s="3" t="s">
        <v>21</v>
      </c>
      <c r="G17" s="14" t="s">
        <v>46</v>
      </c>
      <c r="H17" s="12"/>
    </row>
    <row r="18" spans="1:8">
      <c r="A18" s="27" t="s">
        <v>61</v>
      </c>
      <c r="B18" s="25">
        <v>117</v>
      </c>
      <c r="C18" s="26"/>
      <c r="D18" s="12"/>
      <c r="E18" s="12"/>
      <c r="H18" s="12"/>
    </row>
    <row r="19" spans="1:8">
      <c r="A19" s="27" t="s">
        <v>62</v>
      </c>
      <c r="B19" s="25">
        <v>157</v>
      </c>
      <c r="C19" s="26"/>
      <c r="D19" s="12"/>
      <c r="E19" s="12"/>
      <c r="F19" s="7"/>
      <c r="G19" s="8"/>
      <c r="H19" s="12"/>
    </row>
    <row r="20" spans="1:8" s="22" customFormat="1">
      <c r="A20" s="46" t="s">
        <v>92</v>
      </c>
      <c r="B20" s="37">
        <v>37</v>
      </c>
      <c r="C20" s="45" t="s">
        <v>83</v>
      </c>
      <c r="D20" s="26"/>
      <c r="E20" s="26"/>
      <c r="F20" s="7"/>
      <c r="G20" s="8"/>
      <c r="H20" s="26"/>
    </row>
    <row r="21" spans="1:8">
      <c r="A21" s="27" t="s">
        <v>63</v>
      </c>
      <c r="B21" s="25">
        <v>47</v>
      </c>
      <c r="C21" s="26"/>
      <c r="D21" s="12"/>
      <c r="E21" s="12"/>
      <c r="F21" s="12"/>
      <c r="G21" s="12"/>
      <c r="H21" s="12"/>
    </row>
    <row r="22" spans="1:8">
      <c r="A22" s="27" t="s">
        <v>64</v>
      </c>
      <c r="B22" s="25">
        <v>68</v>
      </c>
      <c r="C22" s="26"/>
      <c r="D22" s="12"/>
      <c r="E22" s="12"/>
      <c r="F22" s="12"/>
      <c r="G22" s="12"/>
      <c r="H22" s="12"/>
    </row>
    <row r="23" spans="1:8">
      <c r="A23" s="27" t="s">
        <v>65</v>
      </c>
      <c r="B23" s="25">
        <v>34</v>
      </c>
      <c r="C23" s="26"/>
      <c r="D23" s="12"/>
      <c r="E23" s="12"/>
      <c r="F23" s="12"/>
      <c r="G23" s="12"/>
      <c r="H23" s="12"/>
    </row>
    <row r="24" spans="1:8">
      <c r="A24" s="27" t="s">
        <v>32</v>
      </c>
      <c r="B24" s="25">
        <v>34</v>
      </c>
      <c r="C24" s="26"/>
      <c r="D24" s="12"/>
      <c r="E24" s="12"/>
      <c r="F24" s="12"/>
      <c r="G24" s="12"/>
      <c r="H24" s="12"/>
    </row>
    <row r="25" spans="1:8">
      <c r="A25" s="24" t="s">
        <v>66</v>
      </c>
      <c r="B25" s="25"/>
      <c r="C25" s="26"/>
      <c r="D25" s="12"/>
      <c r="E25" s="12"/>
      <c r="F25" s="12"/>
      <c r="G25" s="12"/>
      <c r="H25" s="12"/>
    </row>
    <row r="26" spans="1:8">
      <c r="A26" s="27" t="s">
        <v>67</v>
      </c>
      <c r="B26" s="25">
        <v>29</v>
      </c>
      <c r="C26" s="26"/>
      <c r="D26" s="12"/>
      <c r="E26" s="12"/>
      <c r="F26" s="12"/>
      <c r="G26" s="12"/>
      <c r="H26" s="12"/>
    </row>
    <row r="27" spans="1:8">
      <c r="A27" s="27" t="s">
        <v>68</v>
      </c>
      <c r="B27" s="25">
        <v>175</v>
      </c>
      <c r="C27" s="26"/>
      <c r="D27" s="12"/>
      <c r="E27" s="12"/>
      <c r="F27" s="12"/>
      <c r="G27" s="12"/>
      <c r="H27" s="12"/>
    </row>
    <row r="28" spans="1:8">
      <c r="A28" s="27" t="s">
        <v>69</v>
      </c>
      <c r="B28" s="25">
        <v>250</v>
      </c>
      <c r="C28" s="26"/>
      <c r="D28" s="12"/>
      <c r="E28" s="12"/>
      <c r="F28" s="12"/>
      <c r="G28" s="12"/>
      <c r="H28" s="12"/>
    </row>
    <row r="29" spans="1:8">
      <c r="A29" s="27" t="s">
        <v>70</v>
      </c>
      <c r="B29" s="25">
        <v>324</v>
      </c>
      <c r="C29" s="26"/>
      <c r="D29" s="12"/>
      <c r="E29" s="12"/>
      <c r="F29" s="12"/>
      <c r="G29" s="12"/>
      <c r="H29" s="12"/>
    </row>
    <row r="30" spans="1:8">
      <c r="A30" s="27" t="s">
        <v>71</v>
      </c>
      <c r="B30" s="25">
        <v>473</v>
      </c>
      <c r="C30" s="26"/>
      <c r="D30" s="12"/>
      <c r="E30" s="12"/>
      <c r="F30" s="12"/>
      <c r="G30" s="12"/>
      <c r="H30" s="12"/>
    </row>
    <row r="31" spans="1:8">
      <c r="A31" s="27" t="s">
        <v>72</v>
      </c>
      <c r="B31" s="25">
        <v>613</v>
      </c>
      <c r="C31" s="26"/>
      <c r="D31" s="12"/>
      <c r="E31" s="12"/>
      <c r="F31" s="12"/>
      <c r="G31" s="12"/>
      <c r="H31" s="12"/>
    </row>
    <row r="32" spans="1:8">
      <c r="A32" s="27" t="s">
        <v>73</v>
      </c>
      <c r="B32" s="25">
        <v>840</v>
      </c>
      <c r="C32" s="26"/>
      <c r="D32" s="12"/>
      <c r="E32" s="12"/>
      <c r="F32" s="12"/>
      <c r="G32" s="12"/>
      <c r="H32" s="12"/>
    </row>
    <row r="33" spans="1:8">
      <c r="A33" s="27" t="s">
        <v>74</v>
      </c>
      <c r="B33" s="25">
        <v>980</v>
      </c>
      <c r="C33" s="26"/>
      <c r="D33" s="12"/>
      <c r="E33" s="12"/>
      <c r="F33" s="12"/>
      <c r="G33" s="12"/>
      <c r="H33" s="12"/>
    </row>
    <row r="34" spans="1:8">
      <c r="A34" s="27" t="s">
        <v>89</v>
      </c>
      <c r="B34" s="25">
        <v>482</v>
      </c>
      <c r="C34" s="26" t="s">
        <v>83</v>
      </c>
      <c r="D34" s="12"/>
      <c r="E34" s="12"/>
      <c r="F34" s="12"/>
      <c r="G34" s="12"/>
      <c r="H34" s="12"/>
    </row>
    <row r="35" spans="1:8">
      <c r="A35" s="27" t="s">
        <v>90</v>
      </c>
      <c r="B35" s="25">
        <v>689</v>
      </c>
      <c r="C35" s="26" t="s">
        <v>83</v>
      </c>
      <c r="D35" s="12"/>
      <c r="E35" s="12"/>
      <c r="F35" s="12"/>
      <c r="G35" s="12"/>
      <c r="H35" s="12"/>
    </row>
    <row r="36" spans="1:8" s="22" customFormat="1">
      <c r="A36" s="27" t="s">
        <v>76</v>
      </c>
      <c r="B36" s="25">
        <v>892</v>
      </c>
      <c r="C36" s="26" t="s">
        <v>83</v>
      </c>
      <c r="D36" s="23"/>
      <c r="E36" s="23"/>
      <c r="F36" s="23"/>
      <c r="G36" s="23"/>
      <c r="H36" s="23"/>
    </row>
    <row r="37" spans="1:8" s="22" customFormat="1">
      <c r="A37" s="27" t="s">
        <v>75</v>
      </c>
      <c r="B37" s="25">
        <v>1301</v>
      </c>
      <c r="C37" s="26"/>
      <c r="D37" s="23"/>
      <c r="E37" s="23"/>
      <c r="F37" s="23"/>
      <c r="G37" s="23"/>
      <c r="H37" s="23"/>
    </row>
    <row r="38" spans="1:8" s="22" customFormat="1">
      <c r="A38" s="27" t="s">
        <v>77</v>
      </c>
      <c r="B38" s="25">
        <v>1686</v>
      </c>
      <c r="C38" s="26"/>
      <c r="D38" s="23"/>
      <c r="E38" s="23"/>
      <c r="F38" s="23"/>
      <c r="G38" s="23"/>
      <c r="H38" s="23"/>
    </row>
    <row r="39" spans="1:8" s="22" customFormat="1">
      <c r="A39" s="27" t="s">
        <v>78</v>
      </c>
      <c r="B39" s="25">
        <v>2046</v>
      </c>
      <c r="C39" s="26"/>
      <c r="D39" s="23"/>
      <c r="E39" s="23"/>
      <c r="F39" s="23"/>
      <c r="G39" s="23"/>
      <c r="H39" s="23"/>
    </row>
    <row r="40" spans="1:8" s="22" customFormat="1">
      <c r="A40" s="27" t="s">
        <v>79</v>
      </c>
      <c r="B40" s="25">
        <v>2310</v>
      </c>
      <c r="C40" s="26"/>
      <c r="D40" s="23"/>
      <c r="E40" s="23"/>
      <c r="F40" s="23"/>
      <c r="G40" s="23"/>
      <c r="H40" s="23"/>
    </row>
    <row r="41" spans="1:8" s="22" customFormat="1">
      <c r="A41" s="27" t="s">
        <v>91</v>
      </c>
      <c r="B41" s="25">
        <v>2800</v>
      </c>
      <c r="C41" s="26" t="s">
        <v>83</v>
      </c>
      <c r="D41" s="23"/>
      <c r="E41" s="23"/>
      <c r="F41" s="23"/>
      <c r="G41" s="23"/>
      <c r="H41" s="23"/>
    </row>
    <row r="42" spans="1:8" s="22" customFormat="1">
      <c r="A42" s="27" t="s">
        <v>80</v>
      </c>
      <c r="B42" s="25">
        <v>125</v>
      </c>
      <c r="C42" s="26"/>
      <c r="D42" s="23"/>
      <c r="E42" s="23"/>
      <c r="F42" s="23"/>
      <c r="G42" s="23"/>
      <c r="H42" s="23"/>
    </row>
    <row r="43" spans="1:8">
      <c r="B43" s="96" t="s">
        <v>94</v>
      </c>
      <c r="C43" s="96"/>
      <c r="D43" s="96"/>
    </row>
    <row r="46" spans="1:8">
      <c r="A46" s="21" t="s">
        <v>96</v>
      </c>
      <c r="B46" s="19" t="s">
        <v>6</v>
      </c>
      <c r="C46" s="19" t="s">
        <v>7</v>
      </c>
      <c r="F46" s="290" t="s">
        <v>27</v>
      </c>
      <c r="G46" s="290"/>
    </row>
    <row r="47" spans="1:8">
      <c r="A47" s="15" t="s">
        <v>8</v>
      </c>
      <c r="B47" s="275">
        <v>168.68</v>
      </c>
      <c r="C47" s="133">
        <f>B47/2000</f>
        <v>8.4339999999999998E-2</v>
      </c>
      <c r="F47" s="3" t="s">
        <v>28</v>
      </c>
      <c r="G47" s="149">
        <f>0.0175</f>
        <v>1.7500000000000002E-2</v>
      </c>
    </row>
    <row r="48" spans="1:8">
      <c r="A48" s="15" t="s">
        <v>9</v>
      </c>
      <c r="B48" s="274">
        <f>150.83+32.88</f>
        <v>183.71</v>
      </c>
      <c r="C48" s="134">
        <f>B48/2000</f>
        <v>9.1855000000000006E-2</v>
      </c>
      <c r="F48" s="3" t="s">
        <v>29</v>
      </c>
      <c r="G48" s="150">
        <v>5.1000000000000004E-3</v>
      </c>
    </row>
    <row r="49" spans="1:7">
      <c r="A49" s="13" t="s">
        <v>10</v>
      </c>
      <c r="B49" s="132">
        <f>B48-B47</f>
        <v>15.030000000000001</v>
      </c>
      <c r="C49" s="135">
        <f>C48-C47</f>
        <v>7.5150000000000078E-3</v>
      </c>
      <c r="F49" s="3" t="s">
        <v>50</v>
      </c>
      <c r="G49" s="151">
        <v>6.0000000000000001E-3</v>
      </c>
    </row>
    <row r="50" spans="1:7">
      <c r="B50" s="276">
        <f>B49/B47</f>
        <v>8.9103628171686031E-2</v>
      </c>
      <c r="F50" s="3" t="s">
        <v>17</v>
      </c>
      <c r="G50" s="16">
        <f>SUM(G47:G49)</f>
        <v>2.86E-2</v>
      </c>
    </row>
    <row r="51" spans="1:7">
      <c r="B51" s="20" t="str">
        <f>A46</f>
        <v>King County</v>
      </c>
    </row>
    <row r="52" spans="1:7">
      <c r="A52" s="3" t="s">
        <v>4</v>
      </c>
      <c r="B52" s="17">
        <f>B49</f>
        <v>15.030000000000001</v>
      </c>
      <c r="F52" s="3" t="s">
        <v>30</v>
      </c>
      <c r="G52" s="18">
        <f>1-G50</f>
        <v>0.97140000000000004</v>
      </c>
    </row>
    <row r="53" spans="1:7">
      <c r="A53" s="3" t="s">
        <v>26</v>
      </c>
      <c r="B53" s="17">
        <f>B52/$G$52</f>
        <v>15.472513897467573</v>
      </c>
    </row>
    <row r="54" spans="1:7">
      <c r="A54" s="3" t="s">
        <v>25</v>
      </c>
      <c r="B54" s="6">
        <f>'Calcs '!D136</f>
        <v>4973.8905638129745</v>
      </c>
    </row>
    <row r="55" spans="1:7">
      <c r="A55" s="2" t="s">
        <v>31</v>
      </c>
      <c r="B55" s="4">
        <f>B53*B54</f>
        <v>76958.590873079069</v>
      </c>
    </row>
    <row r="58" spans="1:7" ht="15" thickBot="1"/>
    <row r="59" spans="1:7">
      <c r="A59" s="81" t="s">
        <v>86</v>
      </c>
      <c r="B59" s="82" t="s">
        <v>84</v>
      </c>
      <c r="D59" s="17"/>
    </row>
    <row r="60" spans="1:7">
      <c r="A60" s="83" t="s">
        <v>85</v>
      </c>
      <c r="B60" s="84">
        <f>-'Calcs '!Q44</f>
        <v>76958.590873079112</v>
      </c>
    </row>
    <row r="61" spans="1:7">
      <c r="A61" s="83" t="s">
        <v>13</v>
      </c>
      <c r="B61" s="238">
        <f>B60-B55</f>
        <v>0</v>
      </c>
    </row>
    <row r="62" spans="1:7">
      <c r="A62" s="83"/>
      <c r="B62" s="85"/>
    </row>
    <row r="63" spans="1:7">
      <c r="A63" s="86"/>
      <c r="B63" s="87"/>
    </row>
    <row r="64" spans="1:7">
      <c r="A64" s="83"/>
      <c r="B64" s="88"/>
    </row>
    <row r="65" spans="1:3" ht="15" thickBot="1">
      <c r="A65" s="89"/>
      <c r="B65" s="90"/>
      <c r="C65" s="22"/>
    </row>
  </sheetData>
  <mergeCells count="3">
    <mergeCell ref="A1:H1"/>
    <mergeCell ref="F46:G46"/>
    <mergeCell ref="A11:B11"/>
  </mergeCells>
  <pageMargins left="0.28000000000000003" right="0.52" top="0.75" bottom="0.75" header="0.3" footer="0.3"/>
  <pageSetup scale="72" orientation="portrait" r:id="rId1"/>
  <headerFooter>
    <oddFooter>&amp;L&amp;8&amp;F - &amp;A&amp;C&amp;D&amp;R&amp;P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16452-3ECB-4B66-8CB9-105E580685F4}">
  <sheetPr>
    <pageSetUpPr fitToPage="1"/>
  </sheetPr>
  <dimension ref="A1:Y467"/>
  <sheetViews>
    <sheetView workbookViewId="0">
      <selection sqref="A1:E1"/>
    </sheetView>
  </sheetViews>
  <sheetFormatPr defaultColWidth="10.88671875" defaultRowHeight="14.4" outlineLevelRow="1" outlineLevelCol="1"/>
  <cols>
    <col min="1" max="1" width="9" style="160" customWidth="1" outlineLevel="1"/>
    <col min="2" max="2" width="6.88671875" style="160" customWidth="1" outlineLevel="1"/>
    <col min="3" max="4" width="6.77734375" style="153" customWidth="1" outlineLevel="1"/>
    <col min="5" max="5" width="28.5546875" style="153" customWidth="1"/>
    <col min="6" max="17" width="13.44140625" style="153" customWidth="1"/>
    <col min="18" max="18" width="1.21875" style="153" customWidth="1"/>
    <col min="19" max="19" width="13" style="154" bestFit="1" customWidth="1"/>
    <col min="20" max="20" width="2.33203125" style="153" customWidth="1"/>
    <col min="21" max="22" width="16.44140625" style="153" customWidth="1"/>
    <col min="23" max="23" width="10.88671875" style="153"/>
    <col min="24" max="24" width="12.109375" style="153" bestFit="1" customWidth="1"/>
    <col min="25" max="16384" width="10.88671875" style="153"/>
  </cols>
  <sheetData>
    <row r="1" spans="1:19">
      <c r="A1" s="291" t="s">
        <v>174</v>
      </c>
      <c r="B1" s="291"/>
      <c r="C1" s="291"/>
      <c r="D1" s="291"/>
      <c r="E1" s="291"/>
    </row>
    <row r="2" spans="1:19">
      <c r="A2" s="240" t="s">
        <v>272</v>
      </c>
    </row>
    <row r="3" spans="1:19" s="154" customFormat="1">
      <c r="A3" s="241" t="s">
        <v>175</v>
      </c>
      <c r="B3" s="241" t="s">
        <v>176</v>
      </c>
      <c r="C3" s="292" t="s">
        <v>177</v>
      </c>
      <c r="D3" s="292"/>
      <c r="F3" s="155">
        <v>44562</v>
      </c>
      <c r="G3" s="156">
        <f>EOMONTH(F3,1)</f>
        <v>44620</v>
      </c>
      <c r="H3" s="156">
        <f t="shared" ref="H3:Q3" si="0">EOMONTH(G3,1)</f>
        <v>44651</v>
      </c>
      <c r="I3" s="156">
        <f t="shared" si="0"/>
        <v>44681</v>
      </c>
      <c r="J3" s="156">
        <f t="shared" si="0"/>
        <v>44712</v>
      </c>
      <c r="K3" s="156">
        <f t="shared" si="0"/>
        <v>44742</v>
      </c>
      <c r="L3" s="156">
        <f t="shared" si="0"/>
        <v>44773</v>
      </c>
      <c r="M3" s="156">
        <f t="shared" si="0"/>
        <v>44804</v>
      </c>
      <c r="N3" s="156">
        <f t="shared" si="0"/>
        <v>44834</v>
      </c>
      <c r="O3" s="156">
        <f t="shared" si="0"/>
        <v>44865</v>
      </c>
      <c r="P3" s="156">
        <f t="shared" si="0"/>
        <v>44895</v>
      </c>
      <c r="Q3" s="156">
        <f t="shared" si="0"/>
        <v>44926</v>
      </c>
      <c r="S3" s="154" t="s">
        <v>178</v>
      </c>
    </row>
    <row r="4" spans="1:19" s="158" customFormat="1">
      <c r="A4" s="157"/>
      <c r="B4" s="157"/>
      <c r="C4" s="157"/>
      <c r="D4" s="157"/>
      <c r="F4" s="158">
        <f>MONTH(F3)</f>
        <v>1</v>
      </c>
      <c r="G4" s="158">
        <f t="shared" ref="G4:Q4" si="1">MONTH(G3)</f>
        <v>2</v>
      </c>
      <c r="H4" s="158">
        <f t="shared" si="1"/>
        <v>3</v>
      </c>
      <c r="I4" s="158">
        <f t="shared" si="1"/>
        <v>4</v>
      </c>
      <c r="J4" s="158">
        <f t="shared" si="1"/>
        <v>5</v>
      </c>
      <c r="K4" s="158">
        <f t="shared" si="1"/>
        <v>6</v>
      </c>
      <c r="L4" s="158">
        <f t="shared" si="1"/>
        <v>7</v>
      </c>
      <c r="M4" s="158">
        <f t="shared" si="1"/>
        <v>8</v>
      </c>
      <c r="N4" s="158">
        <f t="shared" si="1"/>
        <v>9</v>
      </c>
      <c r="O4" s="158">
        <f t="shared" si="1"/>
        <v>10</v>
      </c>
      <c r="P4" s="158">
        <f t="shared" si="1"/>
        <v>11</v>
      </c>
      <c r="Q4" s="158">
        <f t="shared" si="1"/>
        <v>12</v>
      </c>
      <c r="S4" s="159"/>
    </row>
    <row r="5" spans="1:19" ht="15" thickBot="1">
      <c r="C5" s="160"/>
      <c r="D5" s="160"/>
      <c r="E5" s="161" t="s">
        <v>179</v>
      </c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1"/>
    </row>
    <row r="6" spans="1:19">
      <c r="C6" s="160"/>
      <c r="D6" s="160"/>
    </row>
    <row r="7" spans="1:19">
      <c r="C7" s="160"/>
      <c r="D7" s="160"/>
      <c r="E7" s="154" t="s">
        <v>180</v>
      </c>
    </row>
    <row r="8" spans="1:19">
      <c r="C8" s="160"/>
      <c r="D8" s="160"/>
      <c r="E8" s="153" t="s">
        <v>181</v>
      </c>
      <c r="F8" s="247">
        <f>'[7]Essbase Stats'!O24</f>
        <v>1113.02</v>
      </c>
      <c r="G8" s="247">
        <f>'[7]Essbase Stats'!N24</f>
        <v>914.5</v>
      </c>
      <c r="H8" s="247">
        <f>'[7]Essbase Stats'!M24</f>
        <v>1108.68</v>
      </c>
      <c r="I8" s="247">
        <f>'[7]Essbase Stats'!L24</f>
        <v>1010.24</v>
      </c>
      <c r="J8" s="247">
        <f>'[7]Essbase Stats'!K24</f>
        <v>0</v>
      </c>
      <c r="K8" s="247">
        <f>'[7]Essbase Stats'!J24</f>
        <v>1161.6500000000001</v>
      </c>
      <c r="L8" s="247">
        <f>'[7]Essbase Stats'!I24</f>
        <v>1002.31</v>
      </c>
      <c r="M8" s="247">
        <f>'[7]Essbase Stats'!H24</f>
        <v>1167.98</v>
      </c>
      <c r="N8" s="247">
        <f>'[7]Essbase Stats'!G24</f>
        <v>1068.08</v>
      </c>
      <c r="O8" s="247">
        <f>'[7]Essbase Stats'!F24</f>
        <v>1057.52</v>
      </c>
      <c r="P8" s="247">
        <f>'[7]Essbase Stats'!E24</f>
        <v>1052.3399999999999</v>
      </c>
      <c r="Q8" s="247">
        <f>'[7]Essbase Stats'!D24</f>
        <v>1093.44</v>
      </c>
      <c r="S8" s="164">
        <f>SUM(F8:R8)</f>
        <v>11749.76</v>
      </c>
    </row>
    <row r="9" spans="1:19">
      <c r="C9" s="160"/>
      <c r="D9" s="160"/>
      <c r="E9" s="153" t="s">
        <v>182</v>
      </c>
      <c r="F9" s="247">
        <f>SUM('[7]Essbase Stats'!O25+'[7]Essbase Stats'!O26+'[7]Essbase Stats'!O32)</f>
        <v>723.88000000000022</v>
      </c>
      <c r="G9" s="247">
        <f>SUM('[7]Essbase Stats'!N25+'[7]Essbase Stats'!N26+'[7]Essbase Stats'!N32)</f>
        <v>796.49</v>
      </c>
      <c r="H9" s="247">
        <f>SUM('[7]Essbase Stats'!M25+'[7]Essbase Stats'!M26+'[7]Essbase Stats'!M32)</f>
        <v>1009.24</v>
      </c>
      <c r="I9" s="247">
        <f>SUM('[7]Essbase Stats'!L25+'[7]Essbase Stats'!L26+'[7]Essbase Stats'!L32)</f>
        <v>994.78999999999974</v>
      </c>
      <c r="J9" s="247">
        <f>SUM('[7]Essbase Stats'!K25+'[7]Essbase Stats'!K26+'[7]Essbase Stats'!K32)</f>
        <v>655.71</v>
      </c>
      <c r="K9" s="247">
        <f>SUM('[7]Essbase Stats'!J25+'[7]Essbase Stats'!J26+'[7]Essbase Stats'!J32)</f>
        <v>885.90999999999985</v>
      </c>
      <c r="L9" s="247">
        <f>SUM('[7]Essbase Stats'!I25+'[7]Essbase Stats'!I26+'[7]Essbase Stats'!I32)</f>
        <v>861.36000000000013</v>
      </c>
      <c r="M9" s="247">
        <f>SUM('[7]Essbase Stats'!H25+'[7]Essbase Stats'!H26+'[7]Essbase Stats'!H32)</f>
        <v>998.34999999999991</v>
      </c>
      <c r="N9" s="247">
        <f>SUM('[7]Essbase Stats'!G25+'[7]Essbase Stats'!G26+'[7]Essbase Stats'!G32)</f>
        <v>920.65</v>
      </c>
      <c r="O9" s="247">
        <f>SUM('[7]Essbase Stats'!F25+'[7]Essbase Stats'!F26+'[7]Essbase Stats'!F32)</f>
        <v>895.21</v>
      </c>
      <c r="P9" s="247">
        <f>SUM('[7]Essbase Stats'!E25+'[7]Essbase Stats'!E26+'[7]Essbase Stats'!E32)</f>
        <v>1014.12</v>
      </c>
      <c r="Q9" s="247">
        <f>SUM('[7]Essbase Stats'!D25+'[7]Essbase Stats'!D26+'[7]Essbase Stats'!D32)</f>
        <v>845.73</v>
      </c>
      <c r="S9" s="164">
        <f t="shared" ref="S9:S15" si="2">SUM(F9:R9)</f>
        <v>10601.44</v>
      </c>
    </row>
    <row r="10" spans="1:19">
      <c r="C10" s="160"/>
      <c r="D10" s="160"/>
      <c r="E10" s="153" t="s">
        <v>183</v>
      </c>
      <c r="F10" s="247">
        <f>'[7]Essbase Stats'!O56</f>
        <v>1949.63</v>
      </c>
      <c r="G10" s="247">
        <f>'[7]Essbase Stats'!N56</f>
        <v>1619.47</v>
      </c>
      <c r="H10" s="247">
        <f>'[7]Essbase Stats'!M56</f>
        <v>2002.72</v>
      </c>
      <c r="I10" s="247">
        <f>'[7]Essbase Stats'!L56</f>
        <v>1733.52</v>
      </c>
      <c r="J10" s="247">
        <f>'[7]Essbase Stats'!K56</f>
        <v>1893.7</v>
      </c>
      <c r="K10" s="247">
        <f>'[7]Essbase Stats'!J56</f>
        <v>1940.61</v>
      </c>
      <c r="L10" s="247">
        <f>'[7]Essbase Stats'!I56</f>
        <v>1708.3</v>
      </c>
      <c r="M10" s="247">
        <f>'[7]Essbase Stats'!H56</f>
        <v>1945.3300000000002</v>
      </c>
      <c r="N10" s="247">
        <f>'[7]Essbase Stats'!G56</f>
        <v>1835.3</v>
      </c>
      <c r="O10" s="247">
        <f>'[7]Essbase Stats'!F56</f>
        <v>1757.04</v>
      </c>
      <c r="P10" s="247">
        <f>'[7]Essbase Stats'!E56</f>
        <v>1915.63</v>
      </c>
      <c r="Q10" s="247">
        <f>'[7]Essbase Stats'!D56</f>
        <v>1846.1200000000001</v>
      </c>
      <c r="S10" s="164">
        <f t="shared" si="2"/>
        <v>22147.370000000003</v>
      </c>
    </row>
    <row r="11" spans="1:19">
      <c r="C11" s="160"/>
      <c r="D11" s="160"/>
      <c r="E11" s="153" t="s">
        <v>184</v>
      </c>
      <c r="F11" s="247">
        <f>'[7]Essbase Stats'!O61</f>
        <v>598.65</v>
      </c>
      <c r="G11" s="247">
        <f>'[7]Essbase Stats'!N61</f>
        <v>432.8</v>
      </c>
      <c r="H11" s="247">
        <f>'[7]Essbase Stats'!M61</f>
        <v>595.39</v>
      </c>
      <c r="I11" s="247">
        <f>'[7]Essbase Stats'!L61</f>
        <v>498.88</v>
      </c>
      <c r="J11" s="247">
        <f>'[7]Essbase Stats'!K61</f>
        <v>549.96</v>
      </c>
      <c r="K11" s="247">
        <f>'[7]Essbase Stats'!J61</f>
        <v>520.16999999999996</v>
      </c>
      <c r="L11" s="247">
        <f>'[7]Essbase Stats'!I61</f>
        <v>399.53</v>
      </c>
      <c r="M11" s="247">
        <f>'[7]Essbase Stats'!H61</f>
        <v>478.04</v>
      </c>
      <c r="N11" s="247">
        <f>'[7]Essbase Stats'!G61</f>
        <v>441.9</v>
      </c>
      <c r="O11" s="247">
        <f>'[7]Essbase Stats'!F61</f>
        <v>470.7</v>
      </c>
      <c r="P11" s="247">
        <f>'[7]Essbase Stats'!E61</f>
        <v>529.17999999999995</v>
      </c>
      <c r="Q11" s="247">
        <f>'[7]Essbase Stats'!D61</f>
        <v>559.80999999999995</v>
      </c>
      <c r="S11" s="164">
        <f t="shared" si="2"/>
        <v>6075.01</v>
      </c>
    </row>
    <row r="12" spans="1:19">
      <c r="C12" s="160"/>
      <c r="D12" s="160"/>
      <c r="E12" s="153" t="s">
        <v>185</v>
      </c>
      <c r="F12" s="247">
        <f>'[7]Essbase Stats'!O81</f>
        <v>1635.88</v>
      </c>
      <c r="G12" s="247">
        <f>'[7]Essbase Stats'!N81</f>
        <v>1214.73</v>
      </c>
      <c r="H12" s="247">
        <f>'[7]Essbase Stats'!M81</f>
        <v>1409.72</v>
      </c>
      <c r="I12" s="247">
        <f>'[7]Essbase Stats'!L81</f>
        <v>1273.0999999999999</v>
      </c>
      <c r="J12" s="247">
        <f>'[7]Essbase Stats'!K81</f>
        <v>1363.83</v>
      </c>
      <c r="K12" s="247">
        <f>'[7]Essbase Stats'!J81</f>
        <v>1418.59</v>
      </c>
      <c r="L12" s="247">
        <f>'[7]Essbase Stats'!I81</f>
        <v>1353.94</v>
      </c>
      <c r="M12" s="247">
        <f>'[7]Essbase Stats'!H81</f>
        <v>1470.48</v>
      </c>
      <c r="N12" s="247">
        <f>'[7]Essbase Stats'!G81</f>
        <v>1396.25</v>
      </c>
      <c r="O12" s="247">
        <f>'[7]Essbase Stats'!F81</f>
        <v>1301.8499999999999</v>
      </c>
      <c r="P12" s="247">
        <f>'[7]Essbase Stats'!E81</f>
        <v>1354.08</v>
      </c>
      <c r="Q12" s="247">
        <f>'[7]Essbase Stats'!D81</f>
        <v>1338.78</v>
      </c>
      <c r="S12" s="164">
        <f>SUM(F12:R12)</f>
        <v>16531.23</v>
      </c>
    </row>
    <row r="13" spans="1:19">
      <c r="C13" s="160"/>
      <c r="D13" s="160"/>
      <c r="E13" s="153" t="s">
        <v>186</v>
      </c>
      <c r="F13" s="247">
        <f>'[7]Essbase Stats'!O88</f>
        <v>920.23</v>
      </c>
      <c r="G13" s="247">
        <f>'[7]Essbase Stats'!N88</f>
        <v>746.13</v>
      </c>
      <c r="H13" s="247">
        <f>'[7]Essbase Stats'!M88</f>
        <v>849.41</v>
      </c>
      <c r="I13" s="247">
        <f>'[7]Essbase Stats'!L88</f>
        <v>654.73</v>
      </c>
      <c r="J13" s="247">
        <f>'[7]Essbase Stats'!K88</f>
        <v>695.65</v>
      </c>
      <c r="K13" s="247">
        <f>'[7]Essbase Stats'!J88</f>
        <v>709.51</v>
      </c>
      <c r="L13" s="247">
        <f>'[7]Essbase Stats'!I88</f>
        <v>703.80000000000007</v>
      </c>
      <c r="M13" s="247">
        <f>'[7]Essbase Stats'!H88</f>
        <v>729.36</v>
      </c>
      <c r="N13" s="247">
        <f>'[7]Essbase Stats'!G88</f>
        <v>701.99</v>
      </c>
      <c r="O13" s="247">
        <f>'[7]Essbase Stats'!F88</f>
        <v>621.27</v>
      </c>
      <c r="P13" s="247">
        <f>'[7]Essbase Stats'!E88</f>
        <v>709.5</v>
      </c>
      <c r="Q13" s="247">
        <f>'[7]Essbase Stats'!D88</f>
        <v>703.84</v>
      </c>
      <c r="S13" s="164">
        <f>SUM(F13:R13)</f>
        <v>8745.42</v>
      </c>
    </row>
    <row r="14" spans="1:19">
      <c r="C14" s="160"/>
      <c r="D14" s="160"/>
      <c r="E14" s="165" t="s">
        <v>266</v>
      </c>
      <c r="F14" s="248">
        <f>'[7]Essbase Stats'!O82</f>
        <v>773.59</v>
      </c>
      <c r="G14" s="248">
        <f>'[7]Essbase Stats'!N82</f>
        <v>792.08</v>
      </c>
      <c r="H14" s="248">
        <f>'[7]Essbase Stats'!M82</f>
        <v>1157.44</v>
      </c>
      <c r="I14" s="248">
        <f>'[7]Essbase Stats'!L82</f>
        <v>1589.87</v>
      </c>
      <c r="J14" s="248">
        <f>'[7]Essbase Stats'!K82</f>
        <v>2094.65</v>
      </c>
      <c r="K14" s="248">
        <f>'[7]Essbase Stats'!J82</f>
        <v>2393.08</v>
      </c>
      <c r="L14" s="248">
        <f>'[7]Essbase Stats'!I82</f>
        <v>1604.16</v>
      </c>
      <c r="M14" s="248">
        <f>'[7]Essbase Stats'!H82</f>
        <v>1231.04</v>
      </c>
      <c r="N14" s="248">
        <f>'[7]Essbase Stats'!G82</f>
        <v>1134.45</v>
      </c>
      <c r="O14" s="248">
        <f>'[7]Essbase Stats'!F82</f>
        <v>975.02</v>
      </c>
      <c r="P14" s="248">
        <f>'[7]Essbase Stats'!E82</f>
        <v>1398.8</v>
      </c>
      <c r="Q14" s="248">
        <f>'[7]Essbase Stats'!D82</f>
        <v>1016.92</v>
      </c>
      <c r="R14" s="165"/>
      <c r="S14" s="191">
        <f t="shared" si="2"/>
        <v>16161.1</v>
      </c>
    </row>
    <row r="15" spans="1:19">
      <c r="C15" s="160"/>
      <c r="D15" s="160"/>
      <c r="E15" s="153" t="s">
        <v>178</v>
      </c>
      <c r="F15" s="163">
        <f t="shared" ref="F15:P15" si="3">SUM(F8:F14)</f>
        <v>7714.880000000001</v>
      </c>
      <c r="G15" s="163">
        <f t="shared" si="3"/>
        <v>6516.2</v>
      </c>
      <c r="H15" s="163">
        <f t="shared" si="3"/>
        <v>8132.6</v>
      </c>
      <c r="I15" s="163">
        <f t="shared" si="3"/>
        <v>7755.1299999999983</v>
      </c>
      <c r="J15" s="163">
        <f t="shared" si="3"/>
        <v>7253.5</v>
      </c>
      <c r="K15" s="163">
        <f t="shared" si="3"/>
        <v>9029.52</v>
      </c>
      <c r="L15" s="163">
        <f t="shared" si="3"/>
        <v>7633.4000000000005</v>
      </c>
      <c r="M15" s="163">
        <f t="shared" si="3"/>
        <v>8020.58</v>
      </c>
      <c r="N15" s="163">
        <f t="shared" si="3"/>
        <v>7498.619999999999</v>
      </c>
      <c r="O15" s="163">
        <f t="shared" si="3"/>
        <v>7078.6100000000006</v>
      </c>
      <c r="P15" s="163">
        <f t="shared" si="3"/>
        <v>7973.6500000000005</v>
      </c>
      <c r="Q15" s="163">
        <f>SUM(Q8:Q14)</f>
        <v>7404.64</v>
      </c>
      <c r="S15" s="164">
        <f t="shared" si="2"/>
        <v>92011.33</v>
      </c>
    </row>
    <row r="16" spans="1:19">
      <c r="C16" s="160"/>
      <c r="D16" s="160"/>
    </row>
    <row r="17" spans="1:25">
      <c r="C17" s="160"/>
      <c r="D17" s="160"/>
      <c r="E17" s="154" t="s">
        <v>187</v>
      </c>
      <c r="F17" s="180"/>
      <c r="G17" s="180"/>
      <c r="T17" s="193"/>
      <c r="U17" s="193"/>
      <c r="V17" s="193"/>
      <c r="W17" s="193"/>
      <c r="X17" s="193"/>
      <c r="Y17" s="193"/>
    </row>
    <row r="18" spans="1:25">
      <c r="A18" s="166" t="s">
        <v>188</v>
      </c>
      <c r="B18" s="166" t="s">
        <v>189</v>
      </c>
      <c r="C18" s="166">
        <v>20</v>
      </c>
      <c r="D18" s="166"/>
      <c r="E18" s="153" t="s">
        <v>191</v>
      </c>
      <c r="F18" s="180">
        <f>SUMIFS('[7]IND Sum Confirm'!$G:$G,'[7]IND Sum Confirm'!$D:$D,F$4,'[7]IND Sum Confirm'!$L:$L,"RO",'[7]IND Sum Confirm'!$J:$J,$C18,'[7]IND Sum Confirm'!$A:$A,$B18)</f>
        <v>55.349999999999994</v>
      </c>
      <c r="G18" s="180">
        <f>SUMIFS('[7]IND Sum Confirm'!$G:$G,'[7]IND Sum Confirm'!$D:$D,G$4,'[7]IND Sum Confirm'!$L:$L,"RO",'[7]IND Sum Confirm'!$J:$J,$C18,'[7]IND Sum Confirm'!$A:$A,$B18)</f>
        <v>29.429999999999996</v>
      </c>
      <c r="H18" s="180">
        <f>SUMIFS('[7]IND Sum Confirm'!$G:$G,'[7]IND Sum Confirm'!$D:$D,H$4,'[7]IND Sum Confirm'!$L:$L,"RO",'[7]IND Sum Confirm'!$J:$J,$C18,'[7]IND Sum Confirm'!$A:$A,$B18)</f>
        <v>42.879999999999988</v>
      </c>
      <c r="I18" s="180">
        <f>SUMIFS('[7]IND Sum Confirm'!$G:$G,'[7]IND Sum Confirm'!$D:$D,I$4,'[7]IND Sum Confirm'!$L:$L,"RO",'[7]IND Sum Confirm'!$J:$J,$C18,'[7]IND Sum Confirm'!$A:$A,$B18)</f>
        <v>36.020000000000003</v>
      </c>
      <c r="J18" s="180">
        <f>SUMIFS('[7]IND Sum Confirm'!$G:$G,'[7]IND Sum Confirm'!$D:$D,J$4,'[7]IND Sum Confirm'!$L:$L,"RO",'[7]IND Sum Confirm'!$J:$J,$C18,'[7]IND Sum Confirm'!$A:$A,$B18)</f>
        <v>36.26</v>
      </c>
      <c r="K18" s="180">
        <f>SUMIFS('[7]IND Sum Confirm'!$G:$G,'[7]IND Sum Confirm'!$D:$D,K$4,'[7]IND Sum Confirm'!$L:$L,"RO",'[7]IND Sum Confirm'!$J:$J,$C18,'[7]IND Sum Confirm'!$A:$A,$B18)</f>
        <v>44.92</v>
      </c>
      <c r="L18" s="180">
        <f>SUMIFS('[7]IND Sum Confirm'!$G:$G,'[7]IND Sum Confirm'!$D:$D,L$4,'[7]IND Sum Confirm'!$L:$L,"RO",'[7]IND Sum Confirm'!$J:$J,$C18,'[7]IND Sum Confirm'!$A:$A,$B18)</f>
        <v>28.300000000000004</v>
      </c>
      <c r="M18" s="180">
        <f>SUMIFS('[7]IND Sum Confirm'!$G:$G,'[7]IND Sum Confirm'!$D:$D,M$4,'[7]IND Sum Confirm'!$L:$L,"RO",'[7]IND Sum Confirm'!$J:$J,$C18,'[7]IND Sum Confirm'!$A:$A,$B18)</f>
        <v>26.979999999999997</v>
      </c>
      <c r="N18" s="180">
        <f>SUMIFS('[7]IND Sum Confirm'!$G:$G,'[7]IND Sum Confirm'!$D:$D,N$4,'[7]IND Sum Confirm'!$L:$L,"RO",'[7]IND Sum Confirm'!$J:$J,$C18,'[7]IND Sum Confirm'!$A:$A,$B18)</f>
        <v>38.830000000000005</v>
      </c>
      <c r="O18" s="180">
        <f>SUMIFS('[7]IND Sum Confirm'!$G:$G,'[7]IND Sum Confirm'!$D:$D,O$4,'[7]IND Sum Confirm'!$L:$L,"RO",'[7]IND Sum Confirm'!$J:$J,$C18,'[7]IND Sum Confirm'!$A:$A,$B18)</f>
        <v>36.849999999999994</v>
      </c>
      <c r="P18" s="180">
        <f>SUMIFS('[7]IND Sum Confirm'!$G:$G,'[7]IND Sum Confirm'!$D:$D,P$4,'[7]IND Sum Confirm'!$L:$L,"RO",'[7]IND Sum Confirm'!$J:$J,$C18,'[7]IND Sum Confirm'!$A:$A,$B18)</f>
        <v>32.85</v>
      </c>
      <c r="Q18" s="180">
        <f>SUMIFS('[7]IND Sum Confirm'!$G:$G,'[7]IND Sum Confirm'!$D:$D,Q$4,'[7]IND Sum Confirm'!$L:$L,"RO",'[7]IND Sum Confirm'!$J:$J,$C18,'[7]IND Sum Confirm'!$A:$A,$B18)</f>
        <v>36.190000000000005</v>
      </c>
      <c r="R18" s="180"/>
      <c r="S18" s="164">
        <f>SUM(F18:R18)</f>
        <v>444.85999999999996</v>
      </c>
      <c r="T18" s="180"/>
      <c r="U18" s="180"/>
      <c r="V18" s="180"/>
      <c r="W18" s="180"/>
      <c r="X18" s="180"/>
      <c r="Y18" s="180"/>
    </row>
    <row r="19" spans="1:25">
      <c r="C19" s="153" t="s">
        <v>268</v>
      </c>
      <c r="E19" s="153" t="s">
        <v>193</v>
      </c>
      <c r="F19" s="180">
        <f t="shared" ref="F19:Q19" si="4">+F20-F18</f>
        <v>1047.47</v>
      </c>
      <c r="G19" s="180">
        <f t="shared" si="4"/>
        <v>874.80000000000007</v>
      </c>
      <c r="H19" s="180">
        <f t="shared" si="4"/>
        <v>1034.02</v>
      </c>
      <c r="I19" s="180">
        <f t="shared" si="4"/>
        <v>959.42000000000007</v>
      </c>
      <c r="J19" s="180">
        <f t="shared" si="4"/>
        <v>991.21</v>
      </c>
      <c r="K19" s="180">
        <f t="shared" si="4"/>
        <v>1079.76</v>
      </c>
      <c r="L19" s="180">
        <f t="shared" si="4"/>
        <v>965.17000000000019</v>
      </c>
      <c r="M19" s="180">
        <f t="shared" si="4"/>
        <v>1135.8</v>
      </c>
      <c r="N19" s="180">
        <f t="shared" si="4"/>
        <v>1039.53</v>
      </c>
      <c r="O19" s="180">
        <f t="shared" si="4"/>
        <v>1031.54</v>
      </c>
      <c r="P19" s="180">
        <f t="shared" si="4"/>
        <v>1002.7699999999999</v>
      </c>
      <c r="Q19" s="180">
        <f t="shared" si="4"/>
        <v>1038.56</v>
      </c>
      <c r="R19" s="180"/>
      <c r="S19" s="164">
        <f>SUM(F19:R19)</f>
        <v>12200.050000000001</v>
      </c>
      <c r="T19" s="180"/>
      <c r="U19" s="180"/>
      <c r="V19" s="180"/>
      <c r="W19" s="180"/>
      <c r="X19" s="180"/>
      <c r="Y19" s="180"/>
    </row>
    <row r="20" spans="1:25" s="170" customFormat="1" outlineLevel="1">
      <c r="A20" s="167" t="str">
        <f>+A18</f>
        <v>I</v>
      </c>
      <c r="B20" s="167" t="str">
        <f>+B18</f>
        <v>MSW</v>
      </c>
      <c r="C20" s="168"/>
      <c r="D20" s="168"/>
      <c r="E20" s="168" t="str">
        <f>"Total "&amp;E17&amp;" "&amp;B20</f>
        <v>Total Roll-off / Industrial MSW</v>
      </c>
      <c r="F20" s="183">
        <f>SUMIFS('[7]Summary Disposal Data'!$I:$I,'[7]Summary Disposal Data'!$E:$E,F$4,'[7]Summary Disposal Data'!$G:$G,$A20,'[7]Summary Disposal Data'!$B:$B,$B20)</f>
        <v>1102.82</v>
      </c>
      <c r="G20" s="183">
        <f>SUMIFS('[7]Summary Disposal Data'!$I:$I,'[7]Summary Disposal Data'!$E:$E,G$4,'[7]Summary Disposal Data'!$G:$G,$A20,'[7]Summary Disposal Data'!$B:$B,$B20)</f>
        <v>904.23</v>
      </c>
      <c r="H20" s="183">
        <f>SUMIFS('[7]Summary Disposal Data'!$I:$I,'[7]Summary Disposal Data'!$E:$E,H$4,'[7]Summary Disposal Data'!$G:$G,$A20,'[7]Summary Disposal Data'!$B:$B,$B20)</f>
        <v>1076.8999999999999</v>
      </c>
      <c r="I20" s="183">
        <f>SUMIFS('[7]Summary Disposal Data'!$I:$I,'[7]Summary Disposal Data'!$E:$E,I$4,'[7]Summary Disposal Data'!$G:$G,$A20,'[7]Summary Disposal Data'!$B:$B,$B20)</f>
        <v>995.44</v>
      </c>
      <c r="J20" s="183">
        <f>SUMIFS('[7]Summary Disposal Data'!$I:$I,'[7]Summary Disposal Data'!$E:$E,J$4,'[7]Summary Disposal Data'!$G:$G,$A20,'[7]Summary Disposal Data'!$B:$B,$B20)</f>
        <v>1027.47</v>
      </c>
      <c r="K20" s="183">
        <f>SUMIFS('[7]Summary Disposal Data'!$I:$I,'[7]Summary Disposal Data'!$E:$E,K$4,'[7]Summary Disposal Data'!$G:$G,$A20,'[7]Summary Disposal Data'!$B:$B,$B20)</f>
        <v>1124.68</v>
      </c>
      <c r="L20" s="183">
        <f>SUMIFS('[7]Summary Disposal Data'!$I:$I,'[7]Summary Disposal Data'!$E:$E,L$4,'[7]Summary Disposal Data'!$G:$G,$A20,'[7]Summary Disposal Data'!$B:$B,$B20)</f>
        <v>993.47000000000014</v>
      </c>
      <c r="M20" s="183">
        <f>SUMIFS('[7]Summary Disposal Data'!$I:$I,'[7]Summary Disposal Data'!$E:$E,M$4,'[7]Summary Disposal Data'!$G:$G,$A20,'[7]Summary Disposal Data'!$B:$B,$B20)</f>
        <v>1162.78</v>
      </c>
      <c r="N20" s="183">
        <f>SUMIFS('[7]Summary Disposal Data'!$I:$I,'[7]Summary Disposal Data'!$E:$E,N$4,'[7]Summary Disposal Data'!$G:$G,$A20,'[7]Summary Disposal Data'!$B:$B,$B20)</f>
        <v>1078.3599999999999</v>
      </c>
      <c r="O20" s="183">
        <f>SUMIFS('[7]Summary Disposal Data'!$I:$I,'[7]Summary Disposal Data'!$E:$E,O$4,'[7]Summary Disposal Data'!$G:$G,$A20,'[7]Summary Disposal Data'!$B:$B,$B20)</f>
        <v>1068.3899999999999</v>
      </c>
      <c r="P20" s="183">
        <f>SUMIFS('[7]Summary Disposal Data'!$I:$I,'[7]Summary Disposal Data'!$E:$E,P$4,'[7]Summary Disposal Data'!$G:$G,$A20,'[7]Summary Disposal Data'!$B:$B,$B20)</f>
        <v>1035.6199999999999</v>
      </c>
      <c r="Q20" s="183">
        <f>SUMIFS('[7]Summary Disposal Data'!$I:$I,'[7]Summary Disposal Data'!$E:$E,Q$4,'[7]Summary Disposal Data'!$G:$G,$A20,'[7]Summary Disposal Data'!$B:$B,$B20)</f>
        <v>1074.75</v>
      </c>
      <c r="R20" s="183"/>
      <c r="S20" s="184">
        <f>SUM(F20:R20)</f>
        <v>12644.91</v>
      </c>
      <c r="T20" s="175"/>
      <c r="U20" s="175"/>
      <c r="V20" s="175"/>
      <c r="W20" s="175"/>
      <c r="X20" s="175"/>
      <c r="Y20" s="175"/>
    </row>
    <row r="21" spans="1:25">
      <c r="A21" s="160" t="str">
        <f>+A20</f>
        <v>I</v>
      </c>
      <c r="B21" s="166" t="s">
        <v>194</v>
      </c>
      <c r="C21" s="160">
        <f>+C18</f>
        <v>20</v>
      </c>
      <c r="D21" s="160">
        <f>+D18</f>
        <v>0</v>
      </c>
      <c r="E21" s="153" t="s">
        <v>204</v>
      </c>
      <c r="F21" s="180">
        <f>SUMIFS('[7]IND Sum Confirm'!$G:$G,'[7]IND Sum Confirm'!$D:$D,F$4,'[7]IND Sum Confirm'!$L:$L,"RO",'[7]IND Sum Confirm'!$J:$J,$C21,'[7]IND Sum Confirm'!$A:$A,$B21)</f>
        <v>2.8100000000000005</v>
      </c>
      <c r="G21" s="180">
        <f>SUMIFS('[7]IND Sum Confirm'!$G:$G,'[7]IND Sum Confirm'!$D:$D,G$4,'[7]IND Sum Confirm'!$L:$L,"RO",'[7]IND Sum Confirm'!$J:$J,$C21,'[7]IND Sum Confirm'!$A:$A,$B21)</f>
        <v>9.16</v>
      </c>
      <c r="H21" s="180">
        <f>SUMIFS('[7]IND Sum Confirm'!$G:$G,'[7]IND Sum Confirm'!$D:$D,H$4,'[7]IND Sum Confirm'!$L:$L,"RO",'[7]IND Sum Confirm'!$J:$J,$C21,'[7]IND Sum Confirm'!$A:$A,$B21)</f>
        <v>10.599999999999998</v>
      </c>
      <c r="I21" s="180">
        <f>SUMIFS('[7]IND Sum Confirm'!$G:$G,'[7]IND Sum Confirm'!$D:$D,I$4,'[7]IND Sum Confirm'!$L:$L,"RO",'[7]IND Sum Confirm'!$J:$J,$C21,'[7]IND Sum Confirm'!$A:$A,$B21)</f>
        <v>5.89</v>
      </c>
      <c r="J21" s="180">
        <f>SUMIFS('[7]IND Sum Confirm'!$G:$G,'[7]IND Sum Confirm'!$D:$D,J$4,'[7]IND Sum Confirm'!$L:$L,"RO",'[7]IND Sum Confirm'!$J:$J,$C21,'[7]IND Sum Confirm'!$A:$A,$B21)</f>
        <v>12.96</v>
      </c>
      <c r="K21" s="180">
        <f>SUMIFS('[7]IND Sum Confirm'!$G:$G,'[7]IND Sum Confirm'!$D:$D,K$4,'[7]IND Sum Confirm'!$L:$L,"RO",'[7]IND Sum Confirm'!$J:$J,$C21,'[7]IND Sum Confirm'!$A:$A,$B21)</f>
        <v>6.6599999999999993</v>
      </c>
      <c r="L21" s="180">
        <f>SUMIFS('[7]IND Sum Confirm'!$G:$G,'[7]IND Sum Confirm'!$D:$D,L$4,'[7]IND Sum Confirm'!$L:$L,"RO",'[7]IND Sum Confirm'!$J:$J,$C21,'[7]IND Sum Confirm'!$A:$A,$B21)</f>
        <v>4.93</v>
      </c>
      <c r="M21" s="180">
        <f>SUMIFS('[7]IND Sum Confirm'!$G:$G,'[7]IND Sum Confirm'!$D:$D,M$4,'[7]IND Sum Confirm'!$L:$L,"RO",'[7]IND Sum Confirm'!$J:$J,$C21,'[7]IND Sum Confirm'!$A:$A,$B21)</f>
        <v>5.3499999999999988</v>
      </c>
      <c r="N21" s="180">
        <f>SUMIFS('[7]IND Sum Confirm'!$G:$G,'[7]IND Sum Confirm'!$D:$D,N$4,'[7]IND Sum Confirm'!$L:$L,"RO",'[7]IND Sum Confirm'!$J:$J,$C21,'[7]IND Sum Confirm'!$A:$A,$B21)</f>
        <v>7.3</v>
      </c>
      <c r="O21" s="180">
        <f>SUMIFS('[7]IND Sum Confirm'!$G:$G,'[7]IND Sum Confirm'!$D:$D,O$4,'[7]IND Sum Confirm'!$L:$L,"RO",'[7]IND Sum Confirm'!$J:$J,$C21,'[7]IND Sum Confirm'!$A:$A,$B21)</f>
        <v>3.88</v>
      </c>
      <c r="P21" s="180">
        <f>SUMIFS('[7]IND Sum Confirm'!$G:$G,'[7]IND Sum Confirm'!$D:$D,P$4,'[7]IND Sum Confirm'!$L:$L,"RO",'[7]IND Sum Confirm'!$J:$J,$C21,'[7]IND Sum Confirm'!$A:$A,$B21)</f>
        <v>12.64</v>
      </c>
      <c r="Q21" s="180">
        <f>SUMIFS('[7]IND Sum Confirm'!$G:$G,'[7]IND Sum Confirm'!$D:$D,Q$4,'[7]IND Sum Confirm'!$L:$L,"RO",'[7]IND Sum Confirm'!$J:$J,$C21,'[7]IND Sum Confirm'!$A:$A,$B21)</f>
        <v>4.6400000000000006</v>
      </c>
      <c r="R21" s="180"/>
      <c r="S21" s="164">
        <f>SUM(F21:R21)</f>
        <v>86.82</v>
      </c>
      <c r="T21" s="180"/>
      <c r="U21" s="249"/>
      <c r="V21" s="180"/>
      <c r="W21" s="180"/>
      <c r="X21" s="180"/>
      <c r="Y21" s="180"/>
    </row>
    <row r="22" spans="1:25">
      <c r="C22" s="153" t="s">
        <v>268</v>
      </c>
      <c r="E22" s="153" t="s">
        <v>196</v>
      </c>
      <c r="F22" s="180">
        <f t="shared" ref="F22:Q22" si="5">+F23-F21</f>
        <v>740.05000000000007</v>
      </c>
      <c r="G22" s="180">
        <f t="shared" si="5"/>
        <v>831.37001999999995</v>
      </c>
      <c r="H22" s="180">
        <f t="shared" si="5"/>
        <v>1029.4499999999998</v>
      </c>
      <c r="I22" s="180">
        <f t="shared" si="5"/>
        <v>1027.0309999999999</v>
      </c>
      <c r="J22" s="180">
        <f t="shared" si="5"/>
        <v>1025.5</v>
      </c>
      <c r="K22" s="180">
        <f t="shared" si="5"/>
        <v>953.6099999999999</v>
      </c>
      <c r="L22" s="180">
        <f t="shared" si="5"/>
        <v>846.31000000000017</v>
      </c>
      <c r="M22" s="180">
        <f t="shared" si="5"/>
        <v>994.0899999999998</v>
      </c>
      <c r="N22" s="180">
        <f t="shared" si="5"/>
        <v>923.7700000000001</v>
      </c>
      <c r="O22" s="180">
        <f t="shared" si="5"/>
        <v>872.51999999999987</v>
      </c>
      <c r="P22" s="180">
        <f t="shared" si="5"/>
        <v>1000.94</v>
      </c>
      <c r="Q22" s="180">
        <f t="shared" si="5"/>
        <v>828.0200000000001</v>
      </c>
      <c r="R22" s="180"/>
      <c r="S22" s="164">
        <f>SUM(F22:R22)</f>
        <v>11072.661020000001</v>
      </c>
      <c r="T22" s="180"/>
      <c r="U22" s="180"/>
      <c r="V22" s="180"/>
      <c r="W22" s="180"/>
      <c r="X22" s="180"/>
      <c r="Y22" s="180"/>
    </row>
    <row r="23" spans="1:25" s="170" customFormat="1" outlineLevel="1">
      <c r="A23" s="167" t="str">
        <f>+A21</f>
        <v>I</v>
      </c>
      <c r="B23" s="171" t="str">
        <f>+B21</f>
        <v>RCY</v>
      </c>
      <c r="C23" s="172" t="s">
        <v>197</v>
      </c>
      <c r="D23" s="168"/>
      <c r="E23" s="168" t="str">
        <f>"Total "&amp;E17&amp;" "&amp;B23</f>
        <v>Total Roll-off / Industrial RCY</v>
      </c>
      <c r="F23" s="183">
        <f>SUMIFS('[7]Summary Disposal Data'!$I:$I,'[7]Summary Disposal Data'!$E:$E,F$4,'[7]Summary Disposal Data'!$G:$G,$A23,'[7]Summary Disposal Data'!$B:$B,$B23)+SUMIFS('[7]Summary Disposal Data'!$I:$I,'[7]Summary Disposal Data'!$E:$E,F$4,'[7]Summary Disposal Data'!$G:$G,$A23,'[7]Summary Disposal Data'!$B:$B,$C23)</f>
        <v>742.86</v>
      </c>
      <c r="G23" s="183">
        <f>SUMIFS('[7]Summary Disposal Data'!$I:$I,'[7]Summary Disposal Data'!$E:$E,G$4,'[7]Summary Disposal Data'!$G:$G,$A23,'[7]Summary Disposal Data'!$B:$B,$B23)+SUMIFS('[7]Summary Disposal Data'!$I:$I,'[7]Summary Disposal Data'!$E:$E,G$4,'[7]Summary Disposal Data'!$G:$G,$A23,'[7]Summary Disposal Data'!$B:$B,$C23)</f>
        <v>840.53001999999992</v>
      </c>
      <c r="H23" s="183">
        <f>SUMIFS('[7]Summary Disposal Data'!$I:$I,'[7]Summary Disposal Data'!$E:$E,H$4,'[7]Summary Disposal Data'!$G:$G,$A23,'[7]Summary Disposal Data'!$B:$B,$B23)+SUMIFS('[7]Summary Disposal Data'!$I:$I,'[7]Summary Disposal Data'!$E:$E,H$4,'[7]Summary Disposal Data'!$G:$G,$A23,'[7]Summary Disposal Data'!$B:$B,$C23)</f>
        <v>1040.0499999999997</v>
      </c>
      <c r="I23" s="183">
        <f>SUMIFS('[7]Summary Disposal Data'!$I:$I,'[7]Summary Disposal Data'!$E:$E,I$4,'[7]Summary Disposal Data'!$G:$G,$A23,'[7]Summary Disposal Data'!$B:$B,$B23)+SUMIFS('[7]Summary Disposal Data'!$I:$I,'[7]Summary Disposal Data'!$E:$E,I$4,'[7]Summary Disposal Data'!$G:$G,$A23,'[7]Summary Disposal Data'!$B:$B,$C23)</f>
        <v>1032.921</v>
      </c>
      <c r="J23" s="183">
        <f>SUMIFS('[7]Summary Disposal Data'!$I:$I,'[7]Summary Disposal Data'!$E:$E,J$4,'[7]Summary Disposal Data'!$G:$G,$A23,'[7]Summary Disposal Data'!$B:$B,$B23)+SUMIFS('[7]Summary Disposal Data'!$I:$I,'[7]Summary Disposal Data'!$E:$E,J$4,'[7]Summary Disposal Data'!$G:$G,$A23,'[7]Summary Disposal Data'!$B:$B,$C23)</f>
        <v>1038.46</v>
      </c>
      <c r="K23" s="183">
        <f>SUMIFS('[7]Summary Disposal Data'!$I:$I,'[7]Summary Disposal Data'!$E:$E,K$4,'[7]Summary Disposal Data'!$G:$G,$A23,'[7]Summary Disposal Data'!$B:$B,$B23)+SUMIFS('[7]Summary Disposal Data'!$I:$I,'[7]Summary Disposal Data'!$E:$E,K$4,'[7]Summary Disposal Data'!$G:$G,$A23,'[7]Summary Disposal Data'!$B:$B,$C23)</f>
        <v>960.26999999999987</v>
      </c>
      <c r="L23" s="183">
        <f>SUMIFS('[7]Summary Disposal Data'!$I:$I,'[7]Summary Disposal Data'!$E:$E,L$4,'[7]Summary Disposal Data'!$G:$G,$A23,'[7]Summary Disposal Data'!$B:$B,$B23)+SUMIFS('[7]Summary Disposal Data'!$I:$I,'[7]Summary Disposal Data'!$E:$E,L$4,'[7]Summary Disposal Data'!$G:$G,$A23,'[7]Summary Disposal Data'!$B:$B,$C23)</f>
        <v>851.24000000000012</v>
      </c>
      <c r="M23" s="183">
        <f>SUMIFS('[7]Summary Disposal Data'!$I:$I,'[7]Summary Disposal Data'!$E:$E,M$4,'[7]Summary Disposal Data'!$G:$G,$A23,'[7]Summary Disposal Data'!$B:$B,$B23)+SUMIFS('[7]Summary Disposal Data'!$I:$I,'[7]Summary Disposal Data'!$E:$E,M$4,'[7]Summary Disposal Data'!$G:$G,$A23,'[7]Summary Disposal Data'!$B:$B,$C23)</f>
        <v>999.43999999999983</v>
      </c>
      <c r="N23" s="183">
        <f>SUMIFS('[7]Summary Disposal Data'!$I:$I,'[7]Summary Disposal Data'!$E:$E,N$4,'[7]Summary Disposal Data'!$G:$G,$A23,'[7]Summary Disposal Data'!$B:$B,$B23)+SUMIFS('[7]Summary Disposal Data'!$I:$I,'[7]Summary Disposal Data'!$E:$E,N$4,'[7]Summary Disposal Data'!$G:$G,$A23,'[7]Summary Disposal Data'!$B:$B,$C23)</f>
        <v>931.07</v>
      </c>
      <c r="O23" s="183">
        <f>SUMIFS('[7]Summary Disposal Data'!$I:$I,'[7]Summary Disposal Data'!$E:$E,O$4,'[7]Summary Disposal Data'!$G:$G,$A23,'[7]Summary Disposal Data'!$B:$B,$B23)+SUMIFS('[7]Summary Disposal Data'!$I:$I,'[7]Summary Disposal Data'!$E:$E,O$4,'[7]Summary Disposal Data'!$G:$G,$A23,'[7]Summary Disposal Data'!$B:$B,$C23)</f>
        <v>876.39999999999986</v>
      </c>
      <c r="P23" s="183">
        <f>SUMIFS('[7]Summary Disposal Data'!$I:$I,'[7]Summary Disposal Data'!$E:$E,P$4,'[7]Summary Disposal Data'!$G:$G,$A23,'[7]Summary Disposal Data'!$B:$B,$B23)+SUMIFS('[7]Summary Disposal Data'!$I:$I,'[7]Summary Disposal Data'!$E:$E,P$4,'[7]Summary Disposal Data'!$G:$G,$A23,'[7]Summary Disposal Data'!$B:$B,$C23)</f>
        <v>1013.58</v>
      </c>
      <c r="Q23" s="183">
        <f>SUMIFS('[7]Summary Disposal Data'!$I:$I,'[7]Summary Disposal Data'!$E:$E,Q$4,'[7]Summary Disposal Data'!$G:$G,$A23,'[7]Summary Disposal Data'!$B:$B,$B23)+SUMIFS('[7]Summary Disposal Data'!$I:$I,'[7]Summary Disposal Data'!$E:$E,Q$4,'[7]Summary Disposal Data'!$G:$G,$A23,'[7]Summary Disposal Data'!$B:$B,$C23)</f>
        <v>832.66000000000008</v>
      </c>
      <c r="R23" s="183"/>
      <c r="S23" s="184"/>
      <c r="T23" s="175"/>
      <c r="U23" s="175"/>
      <c r="V23" s="175"/>
      <c r="W23" s="175"/>
      <c r="X23" s="175"/>
      <c r="Y23" s="175"/>
    </row>
    <row r="24" spans="1:25" s="217" customFormat="1">
      <c r="A24" s="250">
        <v>6666666</v>
      </c>
      <c r="B24" s="251" t="s">
        <v>198</v>
      </c>
      <c r="E24" s="217" t="s">
        <v>199</v>
      </c>
      <c r="F24" s="173">
        <f t="array" ref="F24:Q24">+S24/12</f>
        <v>0</v>
      </c>
      <c r="G24" s="173">
        <v>0</v>
      </c>
      <c r="H24" s="173">
        <v>0</v>
      </c>
      <c r="I24" s="173">
        <v>0</v>
      </c>
      <c r="J24" s="173">
        <v>0</v>
      </c>
      <c r="K24" s="173">
        <v>0</v>
      </c>
      <c r="L24" s="173">
        <v>0</v>
      </c>
      <c r="M24" s="173">
        <v>0</v>
      </c>
      <c r="N24" s="173">
        <v>0</v>
      </c>
      <c r="O24" s="173">
        <v>0</v>
      </c>
      <c r="P24" s="173">
        <v>0</v>
      </c>
      <c r="Q24" s="173">
        <v>0</v>
      </c>
      <c r="R24" s="173"/>
      <c r="S24" s="174">
        <f>SUMIFS('[7]IND Hrs Data'!$F:$F,'[7]IND Hrs Data'!$H:$H,$A24)</f>
        <v>0</v>
      </c>
      <c r="T24" s="173"/>
      <c r="U24" s="173"/>
      <c r="V24" s="173"/>
      <c r="W24" s="173"/>
      <c r="X24" s="173"/>
      <c r="Y24" s="173"/>
    </row>
    <row r="25" spans="1:25">
      <c r="A25" s="176"/>
      <c r="B25" s="176"/>
      <c r="C25" s="176"/>
      <c r="D25" s="176"/>
      <c r="E25" s="177" t="str">
        <f>"Total "&amp;E17</f>
        <v>Total Roll-off / Industrial</v>
      </c>
      <c r="F25" s="178">
        <f>SUMIFS('[7]Summary Disposal Data'!$I:$I,'[7]Summary Disposal Data'!$E:$E,F$4,'[7]Summary Disposal Data'!$G:$G,$A$18)-F24</f>
        <v>1845.6799999999998</v>
      </c>
      <c r="G25" s="178">
        <f>SUMIFS('[7]Summary Disposal Data'!$I:$I,'[7]Summary Disposal Data'!$E:$E,G$4,'[7]Summary Disposal Data'!$G:$G,$A$18)-G24</f>
        <v>1744.7600200000002</v>
      </c>
      <c r="H25" s="178">
        <f>SUMIFS('[7]Summary Disposal Data'!$I:$I,'[7]Summary Disposal Data'!$E:$E,H$4,'[7]Summary Disposal Data'!$G:$G,$A$18)-H24</f>
        <v>2116.9499999999998</v>
      </c>
      <c r="I25" s="178">
        <f>SUMIFS('[7]Summary Disposal Data'!$I:$I,'[7]Summary Disposal Data'!$E:$E,I$4,'[7]Summary Disposal Data'!$G:$G,$A$18)-I24</f>
        <v>2028.3609999999994</v>
      </c>
      <c r="J25" s="178">
        <f>SUMIFS('[7]Summary Disposal Data'!$I:$I,'[7]Summary Disposal Data'!$E:$E,J$4,'[7]Summary Disposal Data'!$G:$G,$A$18)-J24</f>
        <v>2065.9300000000003</v>
      </c>
      <c r="K25" s="178">
        <f>SUMIFS('[7]Summary Disposal Data'!$I:$I,'[7]Summary Disposal Data'!$E:$E,K$4,'[7]Summary Disposal Data'!$G:$G,$A$18)-K24</f>
        <v>2084.9499999999998</v>
      </c>
      <c r="L25" s="178">
        <f>SUMIFS('[7]Summary Disposal Data'!$I:$I,'[7]Summary Disposal Data'!$E:$E,L$4,'[7]Summary Disposal Data'!$G:$G,$A$18)-L24</f>
        <v>1844.7100000000003</v>
      </c>
      <c r="M25" s="178">
        <f>SUMIFS('[7]Summary Disposal Data'!$I:$I,'[7]Summary Disposal Data'!$E:$E,M$4,'[7]Summary Disposal Data'!$G:$G,$A$18)-M24</f>
        <v>2162.2200000000007</v>
      </c>
      <c r="N25" s="178">
        <f>SUMIFS('[7]Summary Disposal Data'!$I:$I,'[7]Summary Disposal Data'!$E:$E,N$4,'[7]Summary Disposal Data'!$G:$G,$A$18)-N24</f>
        <v>2009.4299999999998</v>
      </c>
      <c r="O25" s="178">
        <f>SUMIFS('[7]Summary Disposal Data'!$I:$I,'[7]Summary Disposal Data'!$E:$E,O$4,'[7]Summary Disposal Data'!$G:$G,$A$18)-O24</f>
        <v>1944.79</v>
      </c>
      <c r="P25" s="178">
        <f>SUMIFS('[7]Summary Disposal Data'!$I:$I,'[7]Summary Disposal Data'!$E:$E,P$4,'[7]Summary Disposal Data'!$G:$G,$A$18)-P24</f>
        <v>2049.1999999999998</v>
      </c>
      <c r="Q25" s="178">
        <f>SUMIFS('[7]Summary Disposal Data'!$I:$I,'[7]Summary Disposal Data'!$E:$E,Q$4,'[7]Summary Disposal Data'!$G:$G,$A$18)-Q24</f>
        <v>1907.4100000000003</v>
      </c>
      <c r="R25" s="178"/>
      <c r="S25" s="179">
        <f>SUM(F25:R25)</f>
        <v>23804.391020000003</v>
      </c>
      <c r="T25" s="180"/>
      <c r="U25" s="180"/>
      <c r="V25" s="180"/>
      <c r="W25" s="180"/>
      <c r="X25" s="180"/>
      <c r="Y25" s="180"/>
    </row>
    <row r="26" spans="1:25">
      <c r="C26" s="160"/>
      <c r="D26" s="160"/>
      <c r="E26" s="252" t="s">
        <v>200</v>
      </c>
      <c r="F26" s="253">
        <f>+F25/SUM(F8:F9)-1</f>
        <v>4.7797920409384798E-3</v>
      </c>
      <c r="G26" s="253">
        <f t="shared" ref="G26:Q26" si="6">+G25/SUM(G8:G9)-1</f>
        <v>1.9737122952208974E-2</v>
      </c>
      <c r="H26" s="253">
        <f t="shared" si="6"/>
        <v>-4.5799652489242337E-4</v>
      </c>
      <c r="I26" s="253">
        <f t="shared" si="6"/>
        <v>1.1636234869303541E-2</v>
      </c>
      <c r="J26" s="253">
        <f t="shared" si="6"/>
        <v>2.1506763660764672</v>
      </c>
      <c r="K26" s="253">
        <f t="shared" si="6"/>
        <v>1.8260759147473049E-2</v>
      </c>
      <c r="L26" s="253">
        <f t="shared" si="6"/>
        <v>-1.0173474917769654E-2</v>
      </c>
      <c r="M26" s="253">
        <f t="shared" si="6"/>
        <v>-1.8972178753925428E-3</v>
      </c>
      <c r="N26" s="253">
        <f t="shared" si="6"/>
        <v>1.0408652758292947E-2</v>
      </c>
      <c r="O26" s="253">
        <f t="shared" si="6"/>
        <v>-4.0661023285349929E-3</v>
      </c>
      <c r="P26" s="253">
        <f t="shared" si="6"/>
        <v>-8.3524481480407031E-3</v>
      </c>
      <c r="Q26" s="253">
        <f t="shared" si="6"/>
        <v>-1.6378141163487347E-2</v>
      </c>
      <c r="R26" s="253"/>
      <c r="S26" s="254">
        <f>+S25/SUM(S8:S9)-1</f>
        <v>6.5016241633558902E-2</v>
      </c>
      <c r="T26" s="180"/>
      <c r="U26" s="180"/>
      <c r="V26" s="180"/>
      <c r="W26" s="180"/>
      <c r="X26" s="180"/>
      <c r="Y26" s="180"/>
    </row>
    <row r="27" spans="1:25">
      <c r="C27" s="160"/>
      <c r="D27" s="160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0"/>
      <c r="U27" s="180"/>
      <c r="V27" s="180"/>
      <c r="W27" s="180"/>
      <c r="X27" s="180"/>
      <c r="Y27" s="180"/>
    </row>
    <row r="28" spans="1:25">
      <c r="C28" s="160"/>
      <c r="D28" s="160"/>
      <c r="E28" s="153" t="s">
        <v>201</v>
      </c>
      <c r="F28" s="180">
        <f t="shared" ref="F28:Q28" si="7">+F18</f>
        <v>55.349999999999994</v>
      </c>
      <c r="G28" s="180">
        <f t="shared" si="7"/>
        <v>29.429999999999996</v>
      </c>
      <c r="H28" s="180">
        <f t="shared" si="7"/>
        <v>42.879999999999988</v>
      </c>
      <c r="I28" s="180">
        <f t="shared" si="7"/>
        <v>36.020000000000003</v>
      </c>
      <c r="J28" s="180">
        <f t="shared" si="7"/>
        <v>36.26</v>
      </c>
      <c r="K28" s="180">
        <f t="shared" si="7"/>
        <v>44.92</v>
      </c>
      <c r="L28" s="180">
        <f t="shared" si="7"/>
        <v>28.300000000000004</v>
      </c>
      <c r="M28" s="180">
        <f t="shared" si="7"/>
        <v>26.979999999999997</v>
      </c>
      <c r="N28" s="180">
        <f t="shared" si="7"/>
        <v>38.830000000000005</v>
      </c>
      <c r="O28" s="180">
        <f t="shared" si="7"/>
        <v>36.849999999999994</v>
      </c>
      <c r="P28" s="180">
        <f t="shared" si="7"/>
        <v>32.85</v>
      </c>
      <c r="Q28" s="180">
        <f t="shared" si="7"/>
        <v>36.190000000000005</v>
      </c>
      <c r="R28" s="180"/>
      <c r="S28" s="164">
        <f>SUM(F28:R28)</f>
        <v>444.85999999999996</v>
      </c>
      <c r="T28" s="180"/>
      <c r="U28" s="180"/>
      <c r="V28" s="180"/>
      <c r="W28" s="180"/>
      <c r="X28" s="180"/>
      <c r="Y28" s="180"/>
    </row>
    <row r="29" spans="1:25">
      <c r="C29" s="160"/>
      <c r="D29" s="160"/>
      <c r="E29" s="153" t="s">
        <v>202</v>
      </c>
      <c r="F29" s="180">
        <f>+F30-F28</f>
        <v>1731.41</v>
      </c>
      <c r="G29" s="180">
        <f t="shared" ref="G29:Q29" si="8">+G30-G28</f>
        <v>1664.40002</v>
      </c>
      <c r="H29" s="180">
        <f t="shared" si="8"/>
        <v>1974.8000000000006</v>
      </c>
      <c r="I29" s="180">
        <f t="shared" si="8"/>
        <v>1904.87</v>
      </c>
      <c r="J29" s="180">
        <f t="shared" si="8"/>
        <v>1954.8300000000002</v>
      </c>
      <c r="K29" s="180">
        <f t="shared" si="8"/>
        <v>1933.2</v>
      </c>
      <c r="L29" s="180">
        <f t="shared" si="8"/>
        <v>1746.1200000000001</v>
      </c>
      <c r="M29" s="180">
        <f t="shared" si="8"/>
        <v>2052.39</v>
      </c>
      <c r="N29" s="180">
        <f t="shared" si="8"/>
        <v>1918.38</v>
      </c>
      <c r="O29" s="180">
        <f t="shared" si="8"/>
        <v>1857.4499999999998</v>
      </c>
      <c r="P29" s="180">
        <f t="shared" si="8"/>
        <v>1934.48</v>
      </c>
      <c r="Q29" s="180">
        <f t="shared" si="8"/>
        <v>1785.2499999999998</v>
      </c>
      <c r="R29" s="180"/>
      <c r="S29" s="164">
        <f>SUM(F29:R29)</f>
        <v>22457.580020000001</v>
      </c>
      <c r="T29" s="180"/>
      <c r="U29" s="180"/>
      <c r="V29" s="180"/>
      <c r="W29" s="180"/>
      <c r="X29" s="180"/>
      <c r="Y29" s="180"/>
    </row>
    <row r="30" spans="1:25">
      <c r="A30" s="218" t="str">
        <f>+A18</f>
        <v>I</v>
      </c>
      <c r="C30" s="160"/>
      <c r="D30" s="160"/>
      <c r="E30" s="168" t="str">
        <f>"Total "&amp;E17&amp;" Pass Thru Disp."</f>
        <v>Total Roll-off / Industrial Pass Thru Disp.</v>
      </c>
      <c r="F30" s="183">
        <f>SUMIFS('[7]Summary Disposal Data'!$I:$I,'[7]Summary Disposal Data'!$M:$M,"&gt;0",'[7]Summary Disposal Data'!$E:$E,F$4,'[7]Summary Disposal Data'!$G:$G,$A30)</f>
        <v>1786.76</v>
      </c>
      <c r="G30" s="183">
        <f>SUMIFS('[7]Summary Disposal Data'!$I:$I,'[7]Summary Disposal Data'!$M:$M,"&gt;0",'[7]Summary Disposal Data'!$E:$E,G$4,'[7]Summary Disposal Data'!$G:$G,$A30)</f>
        <v>1693.8300200000001</v>
      </c>
      <c r="H30" s="183">
        <f>SUMIFS('[7]Summary Disposal Data'!$I:$I,'[7]Summary Disposal Data'!$M:$M,"&gt;0",'[7]Summary Disposal Data'!$E:$E,H$4,'[7]Summary Disposal Data'!$G:$G,$A30)</f>
        <v>2017.6800000000005</v>
      </c>
      <c r="I30" s="183">
        <f>SUMIFS('[7]Summary Disposal Data'!$I:$I,'[7]Summary Disposal Data'!$M:$M,"&gt;0",'[7]Summary Disposal Data'!$E:$E,I$4,'[7]Summary Disposal Data'!$G:$G,$A30)</f>
        <v>1940.8899999999999</v>
      </c>
      <c r="J30" s="183">
        <f>SUMIFS('[7]Summary Disposal Data'!$I:$I,'[7]Summary Disposal Data'!$M:$M,"&gt;0",'[7]Summary Disposal Data'!$E:$E,J$4,'[7]Summary Disposal Data'!$G:$G,$A30)</f>
        <v>1991.0900000000001</v>
      </c>
      <c r="K30" s="183">
        <f>SUMIFS('[7]Summary Disposal Data'!$I:$I,'[7]Summary Disposal Data'!$M:$M,"&gt;0",'[7]Summary Disposal Data'!$E:$E,K$4,'[7]Summary Disposal Data'!$G:$G,$A30)</f>
        <v>1978.1200000000001</v>
      </c>
      <c r="L30" s="183">
        <f>SUMIFS('[7]Summary Disposal Data'!$I:$I,'[7]Summary Disposal Data'!$M:$M,"&gt;0",'[7]Summary Disposal Data'!$E:$E,L$4,'[7]Summary Disposal Data'!$G:$G,$A30)</f>
        <v>1774.42</v>
      </c>
      <c r="M30" s="183">
        <f>SUMIFS('[7]Summary Disposal Data'!$I:$I,'[7]Summary Disposal Data'!$M:$M,"&gt;0",'[7]Summary Disposal Data'!$E:$E,M$4,'[7]Summary Disposal Data'!$G:$G,$A30)</f>
        <v>2079.37</v>
      </c>
      <c r="N30" s="183">
        <f>SUMIFS('[7]Summary Disposal Data'!$I:$I,'[7]Summary Disposal Data'!$M:$M,"&gt;0",'[7]Summary Disposal Data'!$E:$E,N$4,'[7]Summary Disposal Data'!$G:$G,$A30)</f>
        <v>1957.21</v>
      </c>
      <c r="O30" s="183">
        <f>SUMIFS('[7]Summary Disposal Data'!$I:$I,'[7]Summary Disposal Data'!$M:$M,"&gt;0",'[7]Summary Disposal Data'!$E:$E,O$4,'[7]Summary Disposal Data'!$G:$G,$A30)</f>
        <v>1894.2999999999997</v>
      </c>
      <c r="P30" s="183">
        <f>SUMIFS('[7]Summary Disposal Data'!$I:$I,'[7]Summary Disposal Data'!$M:$M,"&gt;0",'[7]Summary Disposal Data'!$E:$E,P$4,'[7]Summary Disposal Data'!$G:$G,$A30)</f>
        <v>1967.33</v>
      </c>
      <c r="Q30" s="183">
        <f>SUMIFS('[7]Summary Disposal Data'!$I:$I,'[7]Summary Disposal Data'!$M:$M,"&gt;0",'[7]Summary Disposal Data'!$E:$E,Q$4,'[7]Summary Disposal Data'!$G:$G,$A30)</f>
        <v>1821.4399999999998</v>
      </c>
      <c r="R30" s="183"/>
      <c r="S30" s="184">
        <f>SUM(F30:R30)</f>
        <v>22902.440019999998</v>
      </c>
      <c r="T30" s="180"/>
      <c r="U30" s="180"/>
      <c r="V30" s="180"/>
      <c r="W30" s="180"/>
      <c r="X30" s="180"/>
      <c r="Y30" s="180"/>
    </row>
    <row r="31" spans="1:25">
      <c r="C31" s="160"/>
      <c r="D31" s="16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64"/>
      <c r="T31" s="180"/>
      <c r="U31" s="180"/>
      <c r="V31" s="180"/>
      <c r="W31" s="180"/>
      <c r="X31" s="180"/>
      <c r="Y31" s="180"/>
    </row>
    <row r="32" spans="1:25">
      <c r="C32" s="160"/>
      <c r="D32" s="160"/>
      <c r="E32" s="154" t="s">
        <v>15</v>
      </c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64"/>
      <c r="T32" s="180"/>
      <c r="U32" s="219"/>
      <c r="V32" s="180"/>
      <c r="W32" s="180"/>
      <c r="X32" s="180"/>
      <c r="Y32" s="180"/>
    </row>
    <row r="33" spans="1:25">
      <c r="C33" s="160"/>
      <c r="D33" s="220" t="s">
        <v>190</v>
      </c>
      <c r="E33" s="153" t="s">
        <v>191</v>
      </c>
      <c r="F33" s="180">
        <f>SUMIF('[7]Resi MSW Tons'!$C$21:$C$47,$D33,'[7]Resi MSW Tons'!D$21:D$47)</f>
        <v>66.93125871563862</v>
      </c>
      <c r="G33" s="180">
        <f>SUMIF('[7]Resi MSW Tons'!$C$21:$C$47,$D33,'[7]Resi MSW Tons'!E$21:E$47)</f>
        <v>62.900477909823046</v>
      </c>
      <c r="H33" s="180">
        <f>SUMIF('[7]Resi MSW Tons'!$C$21:$C$47,$D33,'[7]Resi MSW Tons'!F$21:F$47)</f>
        <v>69.227971956621516</v>
      </c>
      <c r="I33" s="180">
        <f>SUMIF('[7]Resi MSW Tons'!$C$21:$C$47,$D33,'[7]Resi MSW Tons'!G$21:G$47)</f>
        <v>57.771838317838004</v>
      </c>
      <c r="J33" s="180">
        <f>SUMIF('[7]Resi MSW Tons'!$C$21:$C$47,$D33,'[7]Resi MSW Tons'!H$21:H$47)</f>
        <v>69.489653249884839</v>
      </c>
      <c r="K33" s="180">
        <f>SUMIF('[7]Resi MSW Tons'!$C$21:$C$47,$D33,'[7]Resi MSW Tons'!I$21:I$47)</f>
        <v>64.940688790245389</v>
      </c>
      <c r="L33" s="180">
        <f>SUMIF('[7]Resi MSW Tons'!$C$21:$C$47,$D33,'[7]Resi MSW Tons'!J$21:J$47)</f>
        <v>46.428830409600891</v>
      </c>
      <c r="M33" s="180">
        <f>SUMIF('[7]Resi MSW Tons'!$C$21:$C$47,$D33,'[7]Resi MSW Tons'!K$21:K$47)</f>
        <v>59.245669009976481</v>
      </c>
      <c r="N33" s="180">
        <f>SUMIF('[7]Resi MSW Tons'!$C$21:$C$47,$D33,'[7]Resi MSW Tons'!L$21:L$47)</f>
        <v>68.444549863618434</v>
      </c>
      <c r="O33" s="180">
        <f>SUMIF('[7]Resi MSW Tons'!$C$21:$C$47,$D33,'[7]Resi MSW Tons'!M$21:M$47)</f>
        <v>68.465758180548093</v>
      </c>
      <c r="P33" s="180">
        <f>SUMIF('[7]Resi MSW Tons'!$C$21:$C$47,$D33,'[7]Resi MSW Tons'!N$21:N$47)</f>
        <v>69.629592960694055</v>
      </c>
      <c r="Q33" s="180">
        <f>SUMIF('[7]Resi MSW Tons'!$C$21:$C$47,$D33,'[7]Resi MSW Tons'!O$21:O$47)</f>
        <v>72.179577936926066</v>
      </c>
      <c r="R33" s="180"/>
      <c r="S33" s="164">
        <f>SUM(F33:R33)</f>
        <v>775.65586730141547</v>
      </c>
      <c r="T33" s="180"/>
      <c r="U33" s="223"/>
      <c r="V33" s="180"/>
      <c r="W33" s="180"/>
      <c r="X33" s="180"/>
      <c r="Y33" s="180"/>
    </row>
    <row r="34" spans="1:25">
      <c r="D34" s="220" t="s">
        <v>192</v>
      </c>
      <c r="E34" s="153" t="s">
        <v>193</v>
      </c>
      <c r="F34" s="180">
        <f>SUMIF('[7]Resi MSW Tons'!$C$21:$C$47,$D34,'[7]Resi MSW Tons'!D$21:D$47)</f>
        <v>1928.486284867392</v>
      </c>
      <c r="G34" s="180">
        <f>SUMIF('[7]Resi MSW Tons'!$C$21:$C$47,$D34,'[7]Resi MSW Tons'!E$21:E$47)</f>
        <v>1595.9281175611536</v>
      </c>
      <c r="H34" s="180">
        <f>SUMIF('[7]Resi MSW Tons'!$C$21:$C$47,$D34,'[7]Resi MSW Tons'!F$21:F$47)</f>
        <v>1965.8124191343318</v>
      </c>
      <c r="I34" s="180">
        <f>SUMIF('[7]Resi MSW Tons'!$C$21:$C$47,$D34,'[7]Resi MSW Tons'!G$21:G$47)</f>
        <v>1734.7740923661447</v>
      </c>
      <c r="J34" s="180">
        <f>SUMIF('[7]Resi MSW Tons'!$C$21:$C$47,$D34,'[7]Resi MSW Tons'!H$21:H$47)</f>
        <v>1886.5766653767216</v>
      </c>
      <c r="K34" s="180">
        <f>SUMIF('[7]Resi MSW Tons'!$C$21:$C$47,$D34,'[7]Resi MSW Tons'!I$21:I$47)</f>
        <v>1922.476972181521</v>
      </c>
      <c r="L34" s="180">
        <f>SUMIF('[7]Resi MSW Tons'!$C$21:$C$47,$D34,'[7]Resi MSW Tons'!J$21:J$47)</f>
        <v>1679.9554172174887</v>
      </c>
      <c r="M34" s="180">
        <f>SUMIF('[7]Resi MSW Tons'!$C$21:$C$47,$D34,'[7]Resi MSW Tons'!K$21:K$47)</f>
        <v>1941.8046270429943</v>
      </c>
      <c r="N34" s="180">
        <f>SUMIF('[7]Resi MSW Tons'!$C$21:$C$47,$D34,'[7]Resi MSW Tons'!L$21:L$47)</f>
        <v>1838.7631265027035</v>
      </c>
      <c r="O34" s="180">
        <f>SUMIF('[7]Resi MSW Tons'!$C$21:$C$47,$D34,'[7]Resi MSW Tons'!M$21:M$47)</f>
        <v>1736.1612034873453</v>
      </c>
      <c r="P34" s="180">
        <f>SUMIF('[7]Resi MSW Tons'!$C$21:$C$47,$D34,'[7]Resi MSW Tons'!N$21:N$47)</f>
        <v>1893.124931020026</v>
      </c>
      <c r="Q34" s="180">
        <f>SUMIF('[7]Resi MSW Tons'!$C$21:$C$47,$D34,'[7]Resi MSW Tons'!O$21:O$47)</f>
        <v>1845.5567407667211</v>
      </c>
      <c r="R34" s="180"/>
      <c r="S34" s="164">
        <f>SUM(F34:R34)</f>
        <v>21969.420597524546</v>
      </c>
      <c r="T34" s="180"/>
      <c r="U34" s="224"/>
      <c r="V34" s="180"/>
      <c r="W34" s="180"/>
      <c r="X34" s="180"/>
      <c r="Y34" s="180"/>
    </row>
    <row r="35" spans="1:25" s="170" customFormat="1" outlineLevel="1">
      <c r="A35" s="221" t="s">
        <v>203</v>
      </c>
      <c r="B35" s="221" t="s">
        <v>189</v>
      </c>
      <c r="C35" s="168"/>
      <c r="D35" s="168"/>
      <c r="E35" s="185" t="str">
        <f>"Total "&amp;E32&amp;" "&amp;B35</f>
        <v>Total Commercial MSW</v>
      </c>
      <c r="F35" s="186">
        <f>SUMIFS('[7]Summary Disposal Data'!$I:$I,'[7]Summary Disposal Data'!$E:$E,F$4,'[7]Summary Disposal Data'!$G:$G,$A35,'[7]Summary Disposal Data'!$B:$B,$B35)</f>
        <v>1949.63</v>
      </c>
      <c r="G35" s="186">
        <f>SUMIFS('[7]Summary Disposal Data'!$I:$I,'[7]Summary Disposal Data'!$E:$E,G$4,'[7]Summary Disposal Data'!$G:$G,$A35,'[7]Summary Disposal Data'!$B:$B,$B35)</f>
        <v>1609.7600000000002</v>
      </c>
      <c r="H35" s="186">
        <f>SUMIFS('[7]Summary Disposal Data'!$I:$I,'[7]Summary Disposal Data'!$E:$E,H$4,'[7]Summary Disposal Data'!$G:$G,$A35,'[7]Summary Disposal Data'!$B:$B,$B35)</f>
        <v>1987.6200000000001</v>
      </c>
      <c r="I35" s="186">
        <f>SUMIFS('[7]Summary Disposal Data'!$I:$I,'[7]Summary Disposal Data'!$E:$E,I$4,'[7]Summary Disposal Data'!$G:$G,$A35,'[7]Summary Disposal Data'!$B:$B,$B35)</f>
        <v>1719.75</v>
      </c>
      <c r="J35" s="186">
        <f>SUMIFS('[7]Summary Disposal Data'!$I:$I,'[7]Summary Disposal Data'!$E:$E,J$4,'[7]Summary Disposal Data'!$G:$G,$A35,'[7]Summary Disposal Data'!$B:$B,$B35)</f>
        <v>1880.48</v>
      </c>
      <c r="K35" s="186">
        <f>SUMIFS('[7]Summary Disposal Data'!$I:$I,'[7]Summary Disposal Data'!$E:$E,K$4,'[7]Summary Disposal Data'!$G:$G,$A35,'[7]Summary Disposal Data'!$B:$B,$B35)</f>
        <v>1911.81</v>
      </c>
      <c r="L35" s="186">
        <f>SUMIFS('[7]Summary Disposal Data'!$I:$I,'[7]Summary Disposal Data'!$E:$E,L$4,'[7]Summary Disposal Data'!$G:$G,$A35,'[7]Summary Disposal Data'!$B:$B,$B35)</f>
        <v>1708.3</v>
      </c>
      <c r="M35" s="186">
        <f>SUMIFS('[7]Summary Disposal Data'!$I:$I,'[7]Summary Disposal Data'!$E:$E,M$4,'[7]Summary Disposal Data'!$G:$G,$A35,'[7]Summary Disposal Data'!$B:$B,$B35)</f>
        <v>1943.19</v>
      </c>
      <c r="N35" s="186">
        <f>SUMIFS('[7]Summary Disposal Data'!$I:$I,'[7]Summary Disposal Data'!$E:$E,N$4,'[7]Summary Disposal Data'!$G:$G,$A35,'[7]Summary Disposal Data'!$B:$B,$B35)</f>
        <v>1835.3</v>
      </c>
      <c r="O35" s="186">
        <f>SUMIFS('[7]Summary Disposal Data'!$I:$I,'[7]Summary Disposal Data'!$E:$E,O$4,'[7]Summary Disposal Data'!$G:$G,$A35,'[7]Summary Disposal Data'!$B:$B,$B35)</f>
        <v>1754.96</v>
      </c>
      <c r="P35" s="186">
        <f>SUMIFS('[7]Summary Disposal Data'!$I:$I,'[7]Summary Disposal Data'!$E:$E,P$4,'[7]Summary Disposal Data'!$G:$G,$A35,'[7]Summary Disposal Data'!$B:$B,$B35)</f>
        <v>1915.6299999999999</v>
      </c>
      <c r="Q35" s="186">
        <f>SUMIFS('[7]Summary Disposal Data'!$I:$I,'[7]Summary Disposal Data'!$E:$E,Q$4,'[7]Summary Disposal Data'!$G:$G,$A35,'[7]Summary Disposal Data'!$B:$B,$B35)</f>
        <v>1844.9100000000003</v>
      </c>
      <c r="R35" s="186"/>
      <c r="S35" s="169">
        <f>SUM(F35:Q35)-SUM(S33:S34)</f>
        <v>-683.73646482596087</v>
      </c>
      <c r="T35" s="175"/>
      <c r="U35" s="222"/>
      <c r="V35" s="180"/>
      <c r="W35" s="175"/>
      <c r="X35" s="175"/>
      <c r="Y35" s="175"/>
    </row>
    <row r="36" spans="1:25">
      <c r="C36" s="160"/>
      <c r="D36" s="220" t="s">
        <v>190</v>
      </c>
      <c r="E36" s="153" t="s">
        <v>204</v>
      </c>
      <c r="F36" s="180">
        <f>SUMIF('[7]Resi Recycle Tons'!$C$21:$C$47,$D36,'[7]Resi Recycle Tons'!D$21:D$47)</f>
        <v>55.832045374974342</v>
      </c>
      <c r="G36" s="180">
        <f>SUMIF('[7]Resi Recycle Tons'!$C$21:$C$47,$D36,'[7]Resi Recycle Tons'!E$21:E$47)</f>
        <v>40.196561515461845</v>
      </c>
      <c r="H36" s="180">
        <f>SUMIF('[7]Resi Recycle Tons'!$C$21:$C$47,$D36,'[7]Resi Recycle Tons'!F$21:F$47)</f>
        <v>65.21443030767287</v>
      </c>
      <c r="I36" s="180">
        <f>SUMIF('[7]Resi Recycle Tons'!$C$21:$C$47,$D36,'[7]Resi Recycle Tons'!G$21:G$47)</f>
        <v>36.411180390770781</v>
      </c>
      <c r="J36" s="180">
        <f>SUMIF('[7]Resi Recycle Tons'!$C$21:$C$47,$D36,'[7]Resi Recycle Tons'!H$21:H$47)</f>
        <v>44.219716656655336</v>
      </c>
      <c r="K36" s="180">
        <f>SUMIF('[7]Resi Recycle Tons'!$C$21:$C$47,$D36,'[7]Resi Recycle Tons'!I$21:I$47)</f>
        <v>43.345927109851544</v>
      </c>
      <c r="L36" s="180">
        <f>SUMIF('[7]Resi Recycle Tons'!$C$21:$C$47,$D36,'[7]Resi Recycle Tons'!J$21:J$47)</f>
        <v>53.620603431070691</v>
      </c>
      <c r="M36" s="180">
        <f>SUMIF('[7]Resi Recycle Tons'!$C$21:$C$47,$D36,'[7]Resi Recycle Tons'!K$21:K$47)</f>
        <v>42.573598315921778</v>
      </c>
      <c r="N36" s="180">
        <f>SUMIF('[7]Resi Recycle Tons'!$C$21:$C$47,$D36,'[7]Resi Recycle Tons'!L$21:L$47)</f>
        <v>34.242337063286023</v>
      </c>
      <c r="O36" s="180">
        <f>SUMIF('[7]Resi Recycle Tons'!$C$21:$C$47,$D36,'[7]Resi Recycle Tons'!M$21:M$47)</f>
        <v>35.210949626572187</v>
      </c>
      <c r="P36" s="180">
        <f>SUMIF('[7]Resi Recycle Tons'!$C$21:$C$47,$D36,'[7]Resi Recycle Tons'!N$21:N$47)</f>
        <v>39.250906257823189</v>
      </c>
      <c r="Q36" s="180">
        <f>SUMIF('[7]Resi Recycle Tons'!$C$21:$C$47,$D36,'[7]Resi Recycle Tons'!O$21:O$47)</f>
        <v>41.965390963401077</v>
      </c>
      <c r="R36" s="180"/>
      <c r="S36" s="164">
        <f>SUM(F36:R36)</f>
        <v>532.08364701346159</v>
      </c>
      <c r="T36" s="180"/>
      <c r="U36" s="223"/>
      <c r="V36" s="180"/>
      <c r="W36" s="180"/>
      <c r="X36" s="180"/>
      <c r="Y36" s="180"/>
    </row>
    <row r="37" spans="1:25">
      <c r="D37" s="220" t="s">
        <v>192</v>
      </c>
      <c r="E37" s="153" t="s">
        <v>196</v>
      </c>
      <c r="F37" s="180">
        <f>SUMIF('[7]Resi Recycle Tons'!$C$21:$C$47,$D37,'[7]Resi Recycle Tons'!D$21:D$47)</f>
        <v>595.16298748951613</v>
      </c>
      <c r="G37" s="180">
        <f>SUMIF('[7]Resi Recycle Tons'!$C$21:$C$47,$D37,'[7]Resi Recycle Tons'!E$21:E$47)</f>
        <v>437.17386196555339</v>
      </c>
      <c r="H37" s="180">
        <f>SUMIF('[7]Resi Recycle Tons'!$C$21:$C$47,$D37,'[7]Resi Recycle Tons'!F$21:F$47)</f>
        <v>606.63191367402078</v>
      </c>
      <c r="I37" s="180">
        <f>SUMIF('[7]Resi Recycle Tons'!$C$21:$C$47,$D37,'[7]Resi Recycle Tons'!G$21:G$47)</f>
        <v>492.68237698880654</v>
      </c>
      <c r="J37" s="180">
        <f>SUMIF('[7]Resi Recycle Tons'!$C$21:$C$47,$D37,'[7]Resi Recycle Tons'!H$21:H$47)</f>
        <v>529.5254673967911</v>
      </c>
      <c r="K37" s="180">
        <f>SUMIF('[7]Resi Recycle Tons'!$C$21:$C$47,$D37,'[7]Resi Recycle Tons'!I$21:I$47)</f>
        <v>550.94963153678032</v>
      </c>
      <c r="L37" s="180">
        <f>SUMIF('[7]Resi Recycle Tons'!$C$21:$C$47,$D37,'[7]Resi Recycle Tons'!J$21:J$47)</f>
        <v>462.63126178411903</v>
      </c>
      <c r="M37" s="180">
        <f>SUMIF('[7]Resi Recycle Tons'!$C$21:$C$47,$D37,'[7]Resi Recycle Tons'!K$21:K$47)</f>
        <v>502.07285388447497</v>
      </c>
      <c r="N37" s="180">
        <f>SUMIF('[7]Resi Recycle Tons'!$C$21:$C$47,$D37,'[7]Resi Recycle Tons'!L$21:L$47)</f>
        <v>497.38314976996236</v>
      </c>
      <c r="O37" s="180">
        <f>SUMIF('[7]Resi Recycle Tons'!$C$21:$C$47,$D37,'[7]Resi Recycle Tons'!M$21:M$47)</f>
        <v>477.84899894697384</v>
      </c>
      <c r="P37" s="180">
        <f>SUMIF('[7]Resi Recycle Tons'!$C$21:$C$47,$D37,'[7]Resi Recycle Tons'!N$21:N$47)</f>
        <v>547.76556137147622</v>
      </c>
      <c r="Q37" s="180">
        <f>SUMIF('[7]Resi Recycle Tons'!$C$21:$C$47,$D37,'[7]Resi Recycle Tons'!O$21:O$47)</f>
        <v>561.05348178614167</v>
      </c>
      <c r="R37" s="180"/>
      <c r="S37" s="164">
        <f>SUM(F37:R37)</f>
        <v>6260.8815465946154</v>
      </c>
      <c r="T37" s="180"/>
      <c r="U37" s="224"/>
      <c r="V37" s="180"/>
      <c r="W37" s="180"/>
      <c r="X37" s="180"/>
      <c r="Y37" s="180"/>
    </row>
    <row r="38" spans="1:25" s="170" customFormat="1" outlineLevel="1">
      <c r="A38" s="167" t="str">
        <f>+A35</f>
        <v>C</v>
      </c>
      <c r="B38" s="171" t="s">
        <v>194</v>
      </c>
      <c r="C38" s="172" t="s">
        <v>197</v>
      </c>
      <c r="D38" s="225"/>
      <c r="E38" s="185" t="str">
        <f>"Total "&amp;E32&amp;" Recycling"</f>
        <v>Total Commercial Recycling</v>
      </c>
      <c r="F38" s="186">
        <f>SUMIFS('[7]Summary Disposal Data'!$I:$I,'[7]Summary Disposal Data'!$E:$E,F$4,'[7]Summary Disposal Data'!$G:$G,$A38,'[7]Summary Disposal Data'!$B:$B,$B38)+SUMIFS('[7]Summary Disposal Data'!$I:$I,'[7]Summary Disposal Data'!$E:$E,F$4,'[7]Summary Disposal Data'!$G:$G,$A38,'[7]Summary Disposal Data'!$B:$B,$C38)</f>
        <v>613.77</v>
      </c>
      <c r="G38" s="186">
        <f>SUMIFS('[7]Summary Disposal Data'!$I:$I,'[7]Summary Disposal Data'!$E:$E,G$4,'[7]Summary Disposal Data'!$G:$G,$A38,'[7]Summary Disposal Data'!$B:$B,$B38)+SUMIFS('[7]Summary Disposal Data'!$I:$I,'[7]Summary Disposal Data'!$E:$E,G$4,'[7]Summary Disposal Data'!$G:$G,$A38,'[7]Summary Disposal Data'!$B:$B,$C38)</f>
        <v>447.35</v>
      </c>
      <c r="H38" s="186">
        <f>SUMIFS('[7]Summary Disposal Data'!$I:$I,'[7]Summary Disposal Data'!$E:$E,H$4,'[7]Summary Disposal Data'!$G:$G,$A38,'[7]Summary Disposal Data'!$B:$B,$B38)+SUMIFS('[7]Summary Disposal Data'!$I:$I,'[7]Summary Disposal Data'!$E:$E,H$4,'[7]Summary Disposal Data'!$G:$G,$A38,'[7]Summary Disposal Data'!$B:$B,$C38)</f>
        <v>598.45000000000005</v>
      </c>
      <c r="I38" s="186">
        <f>SUMIFS('[7]Summary Disposal Data'!$I:$I,'[7]Summary Disposal Data'!$E:$E,I$4,'[7]Summary Disposal Data'!$G:$G,$A38,'[7]Summary Disposal Data'!$B:$B,$B38)+SUMIFS('[7]Summary Disposal Data'!$I:$I,'[7]Summary Disposal Data'!$E:$E,I$4,'[7]Summary Disposal Data'!$G:$G,$A38,'[7]Summary Disposal Data'!$B:$B,$C38)</f>
        <v>508.33</v>
      </c>
      <c r="J38" s="186">
        <f>SUMIFS('[7]Summary Disposal Data'!$I:$I,'[7]Summary Disposal Data'!$E:$E,J$4,'[7]Summary Disposal Data'!$G:$G,$A38,'[7]Summary Disposal Data'!$B:$B,$B38)+SUMIFS('[7]Summary Disposal Data'!$I:$I,'[7]Summary Disposal Data'!$E:$E,J$4,'[7]Summary Disposal Data'!$G:$G,$A38,'[7]Summary Disposal Data'!$B:$B,$C38)</f>
        <v>550.06000000000006</v>
      </c>
      <c r="K38" s="186">
        <f>SUMIFS('[7]Summary Disposal Data'!$I:$I,'[7]Summary Disposal Data'!$E:$E,K$4,'[7]Summary Disposal Data'!$G:$G,$A38,'[7]Summary Disposal Data'!$B:$B,$B38)+SUMIFS('[7]Summary Disposal Data'!$I:$I,'[7]Summary Disposal Data'!$E:$E,K$4,'[7]Summary Disposal Data'!$G:$G,$A38,'[7]Summary Disposal Data'!$B:$B,$C38)</f>
        <v>546.25</v>
      </c>
      <c r="L38" s="186">
        <f>SUMIFS('[7]Summary Disposal Data'!$I:$I,'[7]Summary Disposal Data'!$E:$E,L$4,'[7]Summary Disposal Data'!$G:$G,$A38,'[7]Summary Disposal Data'!$B:$B,$B38)+SUMIFS('[7]Summary Disposal Data'!$I:$I,'[7]Summary Disposal Data'!$E:$E,L$4,'[7]Summary Disposal Data'!$G:$G,$A38,'[7]Summary Disposal Data'!$B:$B,$C38)</f>
        <v>442.02</v>
      </c>
      <c r="M38" s="186">
        <f>SUMIFS('[7]Summary Disposal Data'!$I:$I,'[7]Summary Disposal Data'!$E:$E,M$4,'[7]Summary Disposal Data'!$G:$G,$A38,'[7]Summary Disposal Data'!$B:$B,$B38)+SUMIFS('[7]Summary Disposal Data'!$I:$I,'[7]Summary Disposal Data'!$E:$E,M$4,'[7]Summary Disposal Data'!$G:$G,$A38,'[7]Summary Disposal Data'!$B:$B,$C38)</f>
        <v>492.22999999999996</v>
      </c>
      <c r="N38" s="186">
        <f>SUMIFS('[7]Summary Disposal Data'!$I:$I,'[7]Summary Disposal Data'!$E:$E,N$4,'[7]Summary Disposal Data'!$G:$G,$A38,'[7]Summary Disposal Data'!$B:$B,$B38)+SUMIFS('[7]Summary Disposal Data'!$I:$I,'[7]Summary Disposal Data'!$E:$E,N$4,'[7]Summary Disposal Data'!$G:$G,$A38,'[7]Summary Disposal Data'!$B:$B,$C38)</f>
        <v>496.48</v>
      </c>
      <c r="O38" s="186">
        <f>SUMIFS('[7]Summary Disposal Data'!$I:$I,'[7]Summary Disposal Data'!$E:$E,O$4,'[7]Summary Disposal Data'!$G:$G,$A38,'[7]Summary Disposal Data'!$B:$B,$B38)+SUMIFS('[7]Summary Disposal Data'!$I:$I,'[7]Summary Disposal Data'!$E:$E,O$4,'[7]Summary Disposal Data'!$G:$G,$A38,'[7]Summary Disposal Data'!$B:$B,$C38)</f>
        <v>489.71000000000004</v>
      </c>
      <c r="P38" s="186">
        <f>SUMIFS('[7]Summary Disposal Data'!$I:$I,'[7]Summary Disposal Data'!$E:$E,P$4,'[7]Summary Disposal Data'!$G:$G,$A38,'[7]Summary Disposal Data'!$B:$B,$B38)+SUMIFS('[7]Summary Disposal Data'!$I:$I,'[7]Summary Disposal Data'!$E:$E,P$4,'[7]Summary Disposal Data'!$G:$G,$A38,'[7]Summary Disposal Data'!$B:$B,$C38)</f>
        <v>538.92999999999995</v>
      </c>
      <c r="Q38" s="186">
        <f>SUMIFS('[7]Summary Disposal Data'!$I:$I,'[7]Summary Disposal Data'!$E:$E,Q$4,'[7]Summary Disposal Data'!$G:$G,$A38,'[7]Summary Disposal Data'!$B:$B,$B38)+SUMIFS('[7]Summary Disposal Data'!$I:$I,'[7]Summary Disposal Data'!$E:$E,Q$4,'[7]Summary Disposal Data'!$G:$G,$A38,'[7]Summary Disposal Data'!$B:$B,$C38)</f>
        <v>566.42000000000007</v>
      </c>
      <c r="R38" s="186"/>
      <c r="S38" s="169">
        <f>SUM(F38:Q38)-SUM(S36:S37)</f>
        <v>-502.96519360807633</v>
      </c>
      <c r="T38" s="175"/>
      <c r="U38" s="226"/>
      <c r="V38" s="180"/>
      <c r="W38" s="175"/>
      <c r="X38" s="175"/>
      <c r="Y38" s="175"/>
    </row>
    <row r="39" spans="1:25" outlineLevel="1">
      <c r="A39" s="176"/>
      <c r="B39" s="176"/>
      <c r="C39" s="176"/>
      <c r="D39" s="176"/>
      <c r="E39" s="227" t="str">
        <f>"Total "&amp;E32&amp;" per Disposal Report"</f>
        <v>Total Commercial per Disposal Report</v>
      </c>
      <c r="F39" s="228">
        <f>SUMIFS('[7]Summary Disposal Data'!$I:$I,'[7]Summary Disposal Data'!$E:$E,F$4,'[7]Summary Disposal Data'!$G:$G,$A$38)</f>
        <v>2563.4</v>
      </c>
      <c r="G39" s="228">
        <f>SUMIFS('[7]Summary Disposal Data'!$I:$I,'[7]Summary Disposal Data'!$E:$E,G$4,'[7]Summary Disposal Data'!$G:$G,$A$38)</f>
        <v>2057.11</v>
      </c>
      <c r="H39" s="228">
        <f>SUMIFS('[7]Summary Disposal Data'!$I:$I,'[7]Summary Disposal Data'!$E:$E,H$4,'[7]Summary Disposal Data'!$G:$G,$A$38)</f>
        <v>2586.0700000000006</v>
      </c>
      <c r="I39" s="228">
        <f>SUMIFS('[7]Summary Disposal Data'!$I:$I,'[7]Summary Disposal Data'!$E:$E,I$4,'[7]Summary Disposal Data'!$G:$G,$A$38)</f>
        <v>2228.0800000000004</v>
      </c>
      <c r="J39" s="228">
        <f>SUMIFS('[7]Summary Disposal Data'!$I:$I,'[7]Summary Disposal Data'!$E:$E,J$4,'[7]Summary Disposal Data'!$G:$G,$A$38)</f>
        <v>2430.5399999999995</v>
      </c>
      <c r="K39" s="228">
        <f>SUMIFS('[7]Summary Disposal Data'!$I:$I,'[7]Summary Disposal Data'!$E:$E,K$4,'[7]Summary Disposal Data'!$G:$G,$A$38)</f>
        <v>2458.06</v>
      </c>
      <c r="L39" s="228">
        <f>SUMIFS('[7]Summary Disposal Data'!$I:$I,'[7]Summary Disposal Data'!$E:$E,L$4,'[7]Summary Disposal Data'!$G:$G,$A$38)</f>
        <v>2150.3200000000002</v>
      </c>
      <c r="M39" s="228">
        <f>SUMIFS('[7]Summary Disposal Data'!$I:$I,'[7]Summary Disposal Data'!$E:$E,M$4,'[7]Summary Disposal Data'!$G:$G,$A$38)</f>
        <v>2435.42</v>
      </c>
      <c r="N39" s="228">
        <f>SUMIFS('[7]Summary Disposal Data'!$I:$I,'[7]Summary Disposal Data'!$E:$E,N$4,'[7]Summary Disposal Data'!$G:$G,$A$38)</f>
        <v>2331.7800000000002</v>
      </c>
      <c r="O39" s="228">
        <f>SUMIFS('[7]Summary Disposal Data'!$I:$I,'[7]Summary Disposal Data'!$E:$E,O$4,'[7]Summary Disposal Data'!$G:$G,$A$38)</f>
        <v>2244.67</v>
      </c>
      <c r="P39" s="228">
        <f>SUMIFS('[7]Summary Disposal Data'!$I:$I,'[7]Summary Disposal Data'!$E:$E,P$4,'[7]Summary Disposal Data'!$G:$G,$A$38)</f>
        <v>2454.559999999999</v>
      </c>
      <c r="Q39" s="228">
        <f>SUMIFS('[7]Summary Disposal Data'!$I:$I,'[7]Summary Disposal Data'!$E:$E,Q$4,'[7]Summary Disposal Data'!$G:$G,$A$38)</f>
        <v>2411.33</v>
      </c>
      <c r="R39" s="228"/>
      <c r="S39" s="229">
        <f>SUM(F39:R39)</f>
        <v>28351.339999999997</v>
      </c>
      <c r="T39" s="180"/>
      <c r="U39" s="230"/>
      <c r="V39" s="180"/>
      <c r="W39" s="180"/>
      <c r="X39" s="180"/>
      <c r="Y39" s="180"/>
    </row>
    <row r="40" spans="1:25">
      <c r="C40" s="160"/>
      <c r="D40" s="160"/>
      <c r="E40" s="153" t="str">
        <f>"Total "&amp;E32</f>
        <v>Total Commercial</v>
      </c>
      <c r="F40" s="193">
        <f>SUM(F33:F34,F36:F37)</f>
        <v>2646.4125764475211</v>
      </c>
      <c r="G40" s="193">
        <f t="shared" ref="G40:Q40" si="9">SUM(G33:G34,G36:G37)</f>
        <v>2136.1990189519915</v>
      </c>
      <c r="H40" s="193">
        <f t="shared" si="9"/>
        <v>2706.8867350726468</v>
      </c>
      <c r="I40" s="193">
        <f t="shared" si="9"/>
        <v>2321.6394880635603</v>
      </c>
      <c r="J40" s="193">
        <f t="shared" si="9"/>
        <v>2529.8115026800529</v>
      </c>
      <c r="K40" s="193">
        <f t="shared" si="9"/>
        <v>2581.7132196183984</v>
      </c>
      <c r="L40" s="193">
        <f t="shared" si="9"/>
        <v>2242.6361128422795</v>
      </c>
      <c r="M40" s="193">
        <f t="shared" si="9"/>
        <v>2545.6967482533673</v>
      </c>
      <c r="N40" s="193">
        <f t="shared" si="9"/>
        <v>2438.8331631995702</v>
      </c>
      <c r="O40" s="193">
        <f t="shared" si="9"/>
        <v>2317.6869102414398</v>
      </c>
      <c r="P40" s="193">
        <f t="shared" si="9"/>
        <v>2549.7709916100193</v>
      </c>
      <c r="Q40" s="193">
        <f t="shared" si="9"/>
        <v>2520.7551914531896</v>
      </c>
      <c r="R40" s="193"/>
      <c r="S40" s="164">
        <f>SUM(S33:S34,S36:S37)</f>
        <v>29538.041658434035</v>
      </c>
      <c r="T40" s="180"/>
      <c r="U40" s="232"/>
      <c r="V40" s="180"/>
      <c r="W40" s="180"/>
      <c r="X40" s="180"/>
      <c r="Y40" s="180"/>
    </row>
    <row r="41" spans="1:25">
      <c r="C41" s="160"/>
      <c r="D41" s="160"/>
      <c r="E41" s="252" t="s">
        <v>200</v>
      </c>
      <c r="F41" s="253">
        <f>+F40/SUM(F10:F11)-1</f>
        <v>3.8509338238938096E-2</v>
      </c>
      <c r="G41" s="253">
        <f t="shared" ref="G41:Q41" si="10">+G40/SUM(G10:G11)-1</f>
        <v>4.0895700347415964E-2</v>
      </c>
      <c r="H41" s="253">
        <f t="shared" si="10"/>
        <v>4.186764035111934E-2</v>
      </c>
      <c r="I41" s="253">
        <f t="shared" si="10"/>
        <v>3.9974685568697543E-2</v>
      </c>
      <c r="J41" s="253">
        <f t="shared" si="10"/>
        <v>3.5255110236306564E-2</v>
      </c>
      <c r="K41" s="253">
        <f t="shared" si="10"/>
        <v>4.9144263046025483E-2</v>
      </c>
      <c r="L41" s="253">
        <f t="shared" si="10"/>
        <v>6.3954926555879643E-2</v>
      </c>
      <c r="M41" s="253">
        <f t="shared" si="10"/>
        <v>5.0477949406556588E-2</v>
      </c>
      <c r="N41" s="253">
        <f t="shared" si="10"/>
        <v>7.097890532213702E-2</v>
      </c>
      <c r="O41" s="253">
        <f t="shared" si="10"/>
        <v>4.0375856357312889E-2</v>
      </c>
      <c r="P41" s="253">
        <f t="shared" si="10"/>
        <v>4.2932167166372492E-2</v>
      </c>
      <c r="Q41" s="253">
        <f t="shared" si="10"/>
        <v>4.7725907010257584E-2</v>
      </c>
      <c r="R41" s="180"/>
      <c r="S41" s="254">
        <f>+S40/SUM(S10:S11)-1</f>
        <v>4.661767216067636E-2</v>
      </c>
      <c r="T41" s="180"/>
      <c r="U41" s="180"/>
      <c r="V41" s="180"/>
      <c r="W41" s="180"/>
      <c r="X41" s="180"/>
      <c r="Y41" s="180"/>
    </row>
    <row r="42" spans="1:25">
      <c r="C42" s="160"/>
      <c r="D42" s="16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2"/>
      <c r="T42" s="180"/>
      <c r="U42" s="180"/>
      <c r="V42" s="180"/>
      <c r="W42" s="180"/>
      <c r="X42" s="180"/>
      <c r="Y42" s="180"/>
    </row>
    <row r="43" spans="1:25">
      <c r="C43" s="160"/>
      <c r="D43" s="160"/>
      <c r="E43" s="154" t="s">
        <v>14</v>
      </c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64"/>
      <c r="T43" s="180"/>
      <c r="U43" s="219"/>
      <c r="V43" s="180"/>
      <c r="W43" s="180"/>
      <c r="X43" s="180"/>
      <c r="Y43" s="180"/>
    </row>
    <row r="44" spans="1:25">
      <c r="C44" s="160"/>
      <c r="D44" s="220" t="s">
        <v>190</v>
      </c>
      <c r="E44" s="153" t="s">
        <v>191</v>
      </c>
      <c r="F44" s="180">
        <f>SUMIF('[7]Resi MSW Tons'!$C$51:$C$62,$D44,'[7]Resi MSW Tons'!D$51:D$62)</f>
        <v>362.66557506779611</v>
      </c>
      <c r="G44" s="180">
        <f>SUMIF('[7]Resi MSW Tons'!$C$51:$C$62,$D44,'[7]Resi MSW Tons'!E$51:E$62)</f>
        <v>304.33597833954087</v>
      </c>
      <c r="H44" s="180">
        <f>SUMIF('[7]Resi MSW Tons'!$C$51:$C$62,$D44,'[7]Resi MSW Tons'!F$51:F$62)</f>
        <v>371.12990053950574</v>
      </c>
      <c r="I44" s="180">
        <f>SUMIF('[7]Resi MSW Tons'!$C$51:$C$62,$D44,'[7]Resi MSW Tons'!G$51:G$62)</f>
        <v>316.50510461280965</v>
      </c>
      <c r="J44" s="180">
        <f>SUMIF('[7]Resi MSW Tons'!$C$51:$C$62,$D44,'[7]Resi MSW Tons'!H$51:H$62)</f>
        <v>348.08308147896491</v>
      </c>
      <c r="K44" s="180">
        <f>SUMIF('[7]Resi MSW Tons'!$C$51:$C$62,$D44,'[7]Resi MSW Tons'!I$51:I$62)</f>
        <v>379.75343782092079</v>
      </c>
      <c r="L44" s="180">
        <f>SUMIF('[7]Resi MSW Tons'!$C$51:$C$62,$D44,'[7]Resi MSW Tons'!J$51:J$62)</f>
        <v>339.89347621385434</v>
      </c>
      <c r="M44" s="180">
        <f>SUMIF('[7]Resi MSW Tons'!$C$51:$C$62,$D44,'[7]Resi MSW Tons'!K$51:K$62)</f>
        <v>389.75307892282626</v>
      </c>
      <c r="N44" s="180">
        <f>SUMIF('[7]Resi MSW Tons'!$C$51:$C$62,$D44,'[7]Resi MSW Tons'!L$51:L$62)</f>
        <v>358.67380781411504</v>
      </c>
      <c r="O44" s="180">
        <f>SUMIF('[7]Resi MSW Tons'!$C$51:$C$62,$D44,'[7]Resi MSW Tons'!M$51:M$62)</f>
        <v>335.88593339339928</v>
      </c>
      <c r="P44" s="180">
        <f>SUMIF('[7]Resi MSW Tons'!$C$51:$C$62,$D44,'[7]Resi MSW Tons'!N$51:N$62)</f>
        <v>374.98842443825492</v>
      </c>
      <c r="Q44" s="180">
        <f>SUMIF('[7]Resi MSW Tons'!$C$51:$C$62,$D44,'[7]Resi MSW Tons'!O$51:O$62)</f>
        <v>316.56689786957162</v>
      </c>
      <c r="R44" s="180"/>
      <c r="S44" s="164">
        <f>SUM(F44:R44)</f>
        <v>4198.2346965115594</v>
      </c>
      <c r="T44" s="180"/>
      <c r="U44" s="231"/>
      <c r="V44" s="180"/>
      <c r="W44" s="180"/>
      <c r="X44" s="180"/>
      <c r="Y44" s="180"/>
    </row>
    <row r="45" spans="1:25">
      <c r="D45" s="220" t="s">
        <v>192</v>
      </c>
      <c r="E45" s="153" t="s">
        <v>193</v>
      </c>
      <c r="F45" s="180">
        <f>SUMIF('[7]Resi MSW Tons'!$C$51:$C$62,$D45,'[7]Resi MSW Tons'!D$51:D$62)</f>
        <v>1066.2754487726206</v>
      </c>
      <c r="G45" s="180">
        <f>SUMIF('[7]Resi MSW Tons'!$C$51:$C$62,$D45,'[7]Resi MSW Tons'!E$51:E$62)</f>
        <v>831.80723976691866</v>
      </c>
      <c r="H45" s="180">
        <f>SUMIF('[7]Resi MSW Tons'!$C$51:$C$62,$D45,'[7]Resi MSW Tons'!F$51:F$62)</f>
        <v>934.53893207265185</v>
      </c>
      <c r="I45" s="180">
        <f>SUMIF('[7]Resi MSW Tons'!$C$51:$C$62,$D45,'[7]Resi MSW Tons'!G$51:G$62)</f>
        <v>883.08829758192053</v>
      </c>
      <c r="J45" s="180">
        <f>SUMIF('[7]Resi MSW Tons'!$C$51:$C$62,$D45,'[7]Resi MSW Tons'!H$51:H$62)</f>
        <v>940.47388971405007</v>
      </c>
      <c r="K45" s="180">
        <f>SUMIF('[7]Resi MSW Tons'!$C$51:$C$62,$D45,'[7]Resi MSW Tons'!I$51:I$62)</f>
        <v>966.07064762658717</v>
      </c>
      <c r="L45" s="180">
        <f>SUMIF('[7]Resi MSW Tons'!$C$51:$C$62,$D45,'[7]Resi MSW Tons'!J$51:J$62)</f>
        <v>939.15428221880143</v>
      </c>
      <c r="M45" s="180">
        <f>SUMIF('[7]Resi MSW Tons'!$C$51:$C$62,$D45,'[7]Resi MSW Tons'!K$51:K$62)</f>
        <v>981.23573954337553</v>
      </c>
      <c r="N45" s="180">
        <f>SUMIF('[7]Resi MSW Tons'!$C$51:$C$62,$D45,'[7]Resi MSW Tons'!L$51:L$62)</f>
        <v>961.22327591527039</v>
      </c>
      <c r="O45" s="180">
        <f>SUMIF('[7]Resi MSW Tons'!$C$51:$C$62,$D45,'[7]Resi MSW Tons'!M$51:M$62)</f>
        <v>878.60004716888784</v>
      </c>
      <c r="P45" s="180">
        <f>SUMIF('[7]Resi MSW Tons'!$C$51:$C$62,$D45,'[7]Resi MSW Tons'!N$51:N$62)</f>
        <v>894.22886706735369</v>
      </c>
      <c r="Q45" s="180">
        <f>SUMIF('[7]Resi MSW Tons'!$C$51:$C$62,$D45,'[7]Resi MSW Tons'!O$51:O$62)</f>
        <v>919.23847523643497</v>
      </c>
      <c r="R45" s="180"/>
      <c r="S45" s="164">
        <f>SUM(F45:R45)</f>
        <v>11195.935142684872</v>
      </c>
      <c r="T45" s="180"/>
      <c r="U45" s="224"/>
      <c r="V45" s="180"/>
      <c r="W45" s="180"/>
      <c r="X45" s="180"/>
      <c r="Y45" s="180"/>
    </row>
    <row r="46" spans="1:25" s="170" customFormat="1" outlineLevel="1">
      <c r="A46" s="166" t="s">
        <v>190</v>
      </c>
      <c r="B46" s="166" t="s">
        <v>189</v>
      </c>
      <c r="C46" s="168"/>
      <c r="D46" s="225"/>
      <c r="E46" s="185" t="str">
        <f>"Total "&amp;E43&amp;" "&amp;B46</f>
        <v>Total Residential MSW</v>
      </c>
      <c r="F46" s="186">
        <f>SUMIFS('[7]Summary Disposal Data'!$I:$I,'[7]Summary Disposal Data'!$E:$E,F$4,'[7]Summary Disposal Data'!$G:$G,$A46,'[7]Summary Disposal Data'!$B:$B,$B46)</f>
        <v>1635.88</v>
      </c>
      <c r="G46" s="186">
        <f>SUMIFS('[7]Summary Disposal Data'!$I:$I,'[7]Summary Disposal Data'!$E:$E,G$4,'[7]Summary Disposal Data'!$G:$G,$A46,'[7]Summary Disposal Data'!$B:$B,$B46)</f>
        <v>1214.7300000000002</v>
      </c>
      <c r="H46" s="186">
        <f>SUMIFS('[7]Summary Disposal Data'!$I:$I,'[7]Summary Disposal Data'!$E:$E,H$4,'[7]Summary Disposal Data'!$G:$G,$A46,'[7]Summary Disposal Data'!$B:$B,$B46)</f>
        <v>1409.7200000000003</v>
      </c>
      <c r="I46" s="186">
        <f>SUMIFS('[7]Summary Disposal Data'!$I:$I,'[7]Summary Disposal Data'!$E:$E,I$4,'[7]Summary Disposal Data'!$G:$G,$A46,'[7]Summary Disposal Data'!$B:$B,$B46)</f>
        <v>1273.0999999999999</v>
      </c>
      <c r="J46" s="186">
        <f>SUMIFS('[7]Summary Disposal Data'!$I:$I,'[7]Summary Disposal Data'!$E:$E,J$4,'[7]Summary Disposal Data'!$G:$G,$A46,'[7]Summary Disposal Data'!$B:$B,$B46)</f>
        <v>1358.23</v>
      </c>
      <c r="K46" s="186">
        <f>SUMIFS('[7]Summary Disposal Data'!$I:$I,'[7]Summary Disposal Data'!$E:$E,K$4,'[7]Summary Disposal Data'!$G:$G,$A46,'[7]Summary Disposal Data'!$B:$B,$B46)</f>
        <v>1418.59</v>
      </c>
      <c r="L46" s="186">
        <f>SUMIFS('[7]Summary Disposal Data'!$I:$I,'[7]Summary Disposal Data'!$E:$E,L$4,'[7]Summary Disposal Data'!$G:$G,$A46,'[7]Summary Disposal Data'!$B:$B,$B46)</f>
        <v>1322.92</v>
      </c>
      <c r="M46" s="186">
        <f>SUMIFS('[7]Summary Disposal Data'!$I:$I,'[7]Summary Disposal Data'!$E:$E,M$4,'[7]Summary Disposal Data'!$G:$G,$A46,'[7]Summary Disposal Data'!$B:$B,$B46)</f>
        <v>1470.4799999999998</v>
      </c>
      <c r="N46" s="186">
        <f>SUMIFS('[7]Summary Disposal Data'!$I:$I,'[7]Summary Disposal Data'!$E:$E,N$4,'[7]Summary Disposal Data'!$G:$G,$A46,'[7]Summary Disposal Data'!$B:$B,$B46)</f>
        <v>1396.2499999999998</v>
      </c>
      <c r="O46" s="186">
        <f>SUMIFS('[7]Summary Disposal Data'!$I:$I,'[7]Summary Disposal Data'!$E:$E,O$4,'[7]Summary Disposal Data'!$G:$G,$A46,'[7]Summary Disposal Data'!$B:$B,$B46)</f>
        <v>1301.8499999999999</v>
      </c>
      <c r="P46" s="186">
        <f>SUMIFS('[7]Summary Disposal Data'!$I:$I,'[7]Summary Disposal Data'!$E:$E,P$4,'[7]Summary Disposal Data'!$G:$G,$A46,'[7]Summary Disposal Data'!$B:$B,$B46)</f>
        <v>1354.08</v>
      </c>
      <c r="Q46" s="186">
        <f>SUMIFS('[7]Summary Disposal Data'!$I:$I,'[7]Summary Disposal Data'!$E:$E,Q$4,'[7]Summary Disposal Data'!$G:$G,$A46,'[7]Summary Disposal Data'!$B:$B,$B46)</f>
        <v>1338.7800000000002</v>
      </c>
      <c r="R46" s="186"/>
      <c r="S46" s="169">
        <f>SUM(F46:Q46)-SUM(S44:S45)</f>
        <v>1100.4401608035696</v>
      </c>
      <c r="T46" s="175"/>
      <c r="U46" s="222"/>
      <c r="V46" s="175"/>
      <c r="W46" s="175"/>
      <c r="X46" s="175"/>
      <c r="Y46" s="175"/>
    </row>
    <row r="47" spans="1:25">
      <c r="C47" s="160"/>
      <c r="D47" s="220" t="s">
        <v>190</v>
      </c>
      <c r="E47" s="153" t="s">
        <v>205</v>
      </c>
      <c r="F47" s="180">
        <f>SUMIF('[7]Resi Yard Waste Tons'!$C$51:$C$62,$D47,'[7]Resi Yard Waste Tons'!D$51:D$62)</f>
        <v>87.511452457677223</v>
      </c>
      <c r="G47" s="180">
        <f>SUMIF('[7]Resi Yard Waste Tons'!$C$51:$C$62,$D47,'[7]Resi Yard Waste Tons'!E$51:E$62)</f>
        <v>95.387434029018266</v>
      </c>
      <c r="H47" s="180">
        <f>SUMIF('[7]Resi Yard Waste Tons'!$C$51:$C$62,$D47,'[7]Resi Yard Waste Tons'!F$51:F$62)</f>
        <v>119.38015729430589</v>
      </c>
      <c r="I47" s="180">
        <f>SUMIF('[7]Resi Yard Waste Tons'!$C$51:$C$62,$D47,'[7]Resi Yard Waste Tons'!G$51:G$62)</f>
        <v>178.30868674680607</v>
      </c>
      <c r="J47" s="180">
        <f>SUMIF('[7]Resi Yard Waste Tons'!$C$51:$C$62,$D47,'[7]Resi Yard Waste Tons'!H$51:H$62)</f>
        <v>257.72312303716916</v>
      </c>
      <c r="K47" s="180">
        <f>SUMIF('[7]Resi Yard Waste Tons'!$C$51:$C$62,$D47,'[7]Resi Yard Waste Tons'!I$51:I$62)</f>
        <v>348.72042955753022</v>
      </c>
      <c r="L47" s="180">
        <f>SUMIF('[7]Resi Yard Waste Tons'!$C$51:$C$62,$D47,'[7]Resi Yard Waste Tons'!J$51:J$62)</f>
        <v>187.80480421874014</v>
      </c>
      <c r="M47" s="180">
        <f>SUMIF('[7]Resi Yard Waste Tons'!$C$51:$C$62,$D47,'[7]Resi Yard Waste Tons'!K$51:K$62)</f>
        <v>134.65988912476621</v>
      </c>
      <c r="N47" s="180">
        <f>SUMIF('[7]Resi Yard Waste Tons'!$C$51:$C$62,$D47,'[7]Resi Yard Waste Tons'!L$51:L$62)</f>
        <v>114.85537615995676</v>
      </c>
      <c r="O47" s="180">
        <f>SUMIF('[7]Resi Yard Waste Tons'!$C$51:$C$62,$D47,'[7]Resi Yard Waste Tons'!M$51:M$62)</f>
        <v>114.88692364351832</v>
      </c>
      <c r="P47" s="180">
        <f>SUMIF('[7]Resi Yard Waste Tons'!$C$51:$C$62,$D47,'[7]Resi Yard Waste Tons'!N$51:N$62)</f>
        <v>176.18874405868257</v>
      </c>
      <c r="Q47" s="180">
        <f>SUMIF('[7]Resi Yard Waste Tons'!$C$51:$C$62,$D47,'[7]Resi Yard Waste Tons'!O$51:O$62)</f>
        <v>116.32562818751975</v>
      </c>
      <c r="R47" s="180"/>
      <c r="S47" s="164">
        <f>SUM(F47:R47)</f>
        <v>1931.7526485156905</v>
      </c>
      <c r="T47" s="180"/>
      <c r="U47" s="223"/>
      <c r="V47" s="180"/>
      <c r="W47" s="180"/>
      <c r="X47" s="180"/>
      <c r="Y47" s="180"/>
    </row>
    <row r="48" spans="1:25">
      <c r="D48" s="220" t="s">
        <v>192</v>
      </c>
      <c r="E48" s="153" t="s">
        <v>206</v>
      </c>
      <c r="F48" s="180">
        <f>SUMIF('[7]Resi Yard Waste Tons'!$C$51:$C$62,$D48,'[7]Resi Yard Waste Tons'!D$51:D$62)</f>
        <v>749.48438588318766</v>
      </c>
      <c r="G48" s="180">
        <f>SUMIF('[7]Resi Yard Waste Tons'!$C$51:$C$62,$D48,'[7]Resi Yard Waste Tons'!E$51:E$62)</f>
        <v>714.81770555280286</v>
      </c>
      <c r="H48" s="180">
        <f>SUMIF('[7]Resi Yard Waste Tons'!$C$51:$C$62,$D48,'[7]Resi Yard Waste Tons'!F$51:F$62)</f>
        <v>1063.6945514964289</v>
      </c>
      <c r="I48" s="180">
        <f>SUMIF('[7]Resi Yard Waste Tons'!$C$51:$C$62,$D48,'[7]Resi Yard Waste Tons'!G$51:G$62)</f>
        <v>1412.0977017315859</v>
      </c>
      <c r="J48" s="180">
        <f>SUMIF('[7]Resi Yard Waste Tons'!$C$51:$C$62,$D48,'[7]Resi Yard Waste Tons'!H$51:H$62)</f>
        <v>1829.1338267605618</v>
      </c>
      <c r="K48" s="180">
        <f>SUMIF('[7]Resi Yard Waste Tons'!$C$51:$C$62,$D48,'[7]Resi Yard Waste Tons'!I$51:I$62)</f>
        <v>2040.816627147542</v>
      </c>
      <c r="L48" s="180">
        <f>SUMIF('[7]Resi Yard Waste Tons'!$C$51:$C$62,$D48,'[7]Resi Yard Waste Tons'!J$51:J$62)</f>
        <v>1420.9585398708257</v>
      </c>
      <c r="M48" s="180">
        <f>SUMIF('[7]Resi Yard Waste Tons'!$C$51:$C$62,$D48,'[7]Resi Yard Waste Tons'!K$51:K$62)</f>
        <v>1119.825434580451</v>
      </c>
      <c r="N48" s="180">
        <f>SUMIF('[7]Resi Yard Waste Tons'!$C$51:$C$62,$D48,'[7]Resi Yard Waste Tons'!L$51:L$62)</f>
        <v>1023.9098897363693</v>
      </c>
      <c r="O48" s="180">
        <f>SUMIF('[7]Resi Yard Waste Tons'!$C$51:$C$62,$D48,'[7]Resi Yard Waste Tons'!M$51:M$62)</f>
        <v>873.29535247563047</v>
      </c>
      <c r="P48" s="180">
        <f>SUMIF('[7]Resi Yard Waste Tons'!$C$51:$C$62,$D48,'[7]Resi Yard Waste Tons'!N$51:N$62)</f>
        <v>1254.2070370373774</v>
      </c>
      <c r="Q48" s="180">
        <f>SUMIF('[7]Resi Yard Waste Tons'!$C$51:$C$62,$D48,'[7]Resi Yard Waste Tons'!O$51:O$62)</f>
        <v>925.4165551493727</v>
      </c>
      <c r="R48" s="180"/>
      <c r="S48" s="164">
        <f>SUM(F48:R48)</f>
        <v>14427.657607422136</v>
      </c>
      <c r="T48" s="180"/>
      <c r="U48" s="224"/>
      <c r="V48" s="180"/>
      <c r="W48" s="180"/>
      <c r="X48" s="180"/>
      <c r="Y48" s="180"/>
    </row>
    <row r="49" spans="1:25" s="170" customFormat="1" outlineLevel="1">
      <c r="A49" s="167" t="str">
        <f>+A46</f>
        <v>R</v>
      </c>
      <c r="B49" s="167" t="s">
        <v>197</v>
      </c>
      <c r="C49" s="168"/>
      <c r="D49" s="225"/>
      <c r="E49" s="185" t="str">
        <f>"Total "&amp;E43&amp;" "&amp;B49</f>
        <v>Total Residential YW</v>
      </c>
      <c r="F49" s="186">
        <f>SUMIFS('[7]Summary Disposal Data'!$I:$I,'[7]Summary Disposal Data'!$E:$E,F$4,'[7]Summary Disposal Data'!$G:$G,$A49,'[7]Summary Disposal Data'!$B:$B,$B49)+SUMIFS('[7]Summary Disposal Data'!$I:$I,'[7]Summary Disposal Data'!$E:$E,F$4,'[7]Summary Disposal Data'!$G:$G,$A49,'[7]Summary Disposal Data'!$B:$B,$C49)</f>
        <v>773.58999999999992</v>
      </c>
      <c r="G49" s="186">
        <f>SUMIFS('[7]Summary Disposal Data'!$I:$I,'[7]Summary Disposal Data'!$E:$E,G$4,'[7]Summary Disposal Data'!$G:$G,$A49,'[7]Summary Disposal Data'!$B:$B,$B49)+SUMIFS('[7]Summary Disposal Data'!$I:$I,'[7]Summary Disposal Data'!$E:$E,G$4,'[7]Summary Disposal Data'!$G:$G,$A49,'[7]Summary Disposal Data'!$B:$B,$C49)</f>
        <v>792.08</v>
      </c>
      <c r="H49" s="186">
        <f>SUMIFS('[7]Summary Disposal Data'!$I:$I,'[7]Summary Disposal Data'!$E:$E,H$4,'[7]Summary Disposal Data'!$G:$G,$A49,'[7]Summary Disposal Data'!$B:$B,$B49)+SUMIFS('[7]Summary Disposal Data'!$I:$I,'[7]Summary Disposal Data'!$E:$E,H$4,'[7]Summary Disposal Data'!$G:$G,$A49,'[7]Summary Disposal Data'!$B:$B,$C49)</f>
        <v>1157.4400000000003</v>
      </c>
      <c r="I49" s="186">
        <f>SUMIFS('[7]Summary Disposal Data'!$I:$I,'[7]Summary Disposal Data'!$E:$E,I$4,'[7]Summary Disposal Data'!$G:$G,$A49,'[7]Summary Disposal Data'!$B:$B,$B49)+SUMIFS('[7]Summary Disposal Data'!$I:$I,'[7]Summary Disposal Data'!$E:$E,I$4,'[7]Summary Disposal Data'!$G:$G,$A49,'[7]Summary Disposal Data'!$B:$B,$C49)</f>
        <v>1589.8699999999997</v>
      </c>
      <c r="J49" s="186">
        <f>SUMIFS('[7]Summary Disposal Data'!$I:$I,'[7]Summary Disposal Data'!$E:$E,J$4,'[7]Summary Disposal Data'!$G:$G,$A49,'[7]Summary Disposal Data'!$B:$B,$B49)+SUMIFS('[7]Summary Disposal Data'!$I:$I,'[7]Summary Disposal Data'!$E:$E,J$4,'[7]Summary Disposal Data'!$G:$G,$A49,'[7]Summary Disposal Data'!$B:$B,$C49)</f>
        <v>2079.09</v>
      </c>
      <c r="K49" s="186">
        <f>SUMIFS('[7]Summary Disposal Data'!$I:$I,'[7]Summary Disposal Data'!$E:$E,K$4,'[7]Summary Disposal Data'!$G:$G,$A49,'[7]Summary Disposal Data'!$B:$B,$B49)+SUMIFS('[7]Summary Disposal Data'!$I:$I,'[7]Summary Disposal Data'!$E:$E,K$4,'[7]Summary Disposal Data'!$G:$G,$A49,'[7]Summary Disposal Data'!$B:$B,$C49)</f>
        <v>2393.0800000000004</v>
      </c>
      <c r="L49" s="186">
        <f>SUMIFS('[7]Summary Disposal Data'!$I:$I,'[7]Summary Disposal Data'!$E:$E,L$4,'[7]Summary Disposal Data'!$G:$G,$A49,'[7]Summary Disposal Data'!$B:$B,$B49)+SUMIFS('[7]Summary Disposal Data'!$I:$I,'[7]Summary Disposal Data'!$E:$E,L$4,'[7]Summary Disposal Data'!$G:$G,$A49,'[7]Summary Disposal Data'!$B:$B,$C49)</f>
        <v>1604.1599999999999</v>
      </c>
      <c r="M49" s="186">
        <f>SUMIFS('[7]Summary Disposal Data'!$I:$I,'[7]Summary Disposal Data'!$E:$E,M$4,'[7]Summary Disposal Data'!$G:$G,$A49,'[7]Summary Disposal Data'!$B:$B,$B49)+SUMIFS('[7]Summary Disposal Data'!$I:$I,'[7]Summary Disposal Data'!$E:$E,M$4,'[7]Summary Disposal Data'!$G:$G,$A49,'[7]Summary Disposal Data'!$B:$B,$C49)</f>
        <v>1231.0399999999997</v>
      </c>
      <c r="N49" s="186">
        <f>SUMIFS('[7]Summary Disposal Data'!$I:$I,'[7]Summary Disposal Data'!$E:$E,N$4,'[7]Summary Disposal Data'!$G:$G,$A49,'[7]Summary Disposal Data'!$B:$B,$B49)+SUMIFS('[7]Summary Disposal Data'!$I:$I,'[7]Summary Disposal Data'!$E:$E,N$4,'[7]Summary Disposal Data'!$G:$G,$A49,'[7]Summary Disposal Data'!$B:$B,$C49)</f>
        <v>1134.45</v>
      </c>
      <c r="O49" s="186">
        <f>SUMIFS('[7]Summary Disposal Data'!$I:$I,'[7]Summary Disposal Data'!$E:$E,O$4,'[7]Summary Disposal Data'!$G:$G,$A49,'[7]Summary Disposal Data'!$B:$B,$B49)+SUMIFS('[7]Summary Disposal Data'!$I:$I,'[7]Summary Disposal Data'!$E:$E,O$4,'[7]Summary Disposal Data'!$G:$G,$A49,'[7]Summary Disposal Data'!$B:$B,$C49)</f>
        <v>975.02</v>
      </c>
      <c r="P49" s="186">
        <f>SUMIFS('[7]Summary Disposal Data'!$I:$I,'[7]Summary Disposal Data'!$E:$E,P$4,'[7]Summary Disposal Data'!$G:$G,$A49,'[7]Summary Disposal Data'!$B:$B,$B49)+SUMIFS('[7]Summary Disposal Data'!$I:$I,'[7]Summary Disposal Data'!$E:$E,P$4,'[7]Summary Disposal Data'!$G:$G,$A49,'[7]Summary Disposal Data'!$B:$B,$C49)</f>
        <v>1398.8000000000002</v>
      </c>
      <c r="Q49" s="186">
        <f>SUMIFS('[7]Summary Disposal Data'!$I:$I,'[7]Summary Disposal Data'!$E:$E,Q$4,'[7]Summary Disposal Data'!$G:$G,$A49,'[7]Summary Disposal Data'!$B:$B,$B49)+SUMIFS('[7]Summary Disposal Data'!$I:$I,'[7]Summary Disposal Data'!$E:$E,Q$4,'[7]Summary Disposal Data'!$G:$G,$A49,'[7]Summary Disposal Data'!$B:$B,$C49)</f>
        <v>1016.92</v>
      </c>
      <c r="R49" s="186"/>
      <c r="S49" s="169">
        <f>SUM(F49:Q49)-SUM(S47:S48)</f>
        <v>-213.87025593782346</v>
      </c>
      <c r="T49" s="175"/>
      <c r="U49" s="222"/>
      <c r="V49" s="175"/>
      <c r="W49" s="175"/>
      <c r="X49" s="175"/>
      <c r="Y49" s="175"/>
    </row>
    <row r="50" spans="1:25">
      <c r="C50" s="160"/>
      <c r="D50" s="220" t="s">
        <v>190</v>
      </c>
      <c r="E50" s="153" t="s">
        <v>195</v>
      </c>
      <c r="F50" s="180">
        <f>SUMIF('[7]Resi Recycle Tons'!$C$51:$C$62,$D50,'[7]Resi Recycle Tons'!D$51:D$62)</f>
        <v>147.68091327561035</v>
      </c>
      <c r="G50" s="180">
        <f>SUMIF('[7]Resi Recycle Tons'!$C$51:$C$62,$D50,'[7]Resi Recycle Tons'!E$51:E$62)</f>
        <v>109.56410772651866</v>
      </c>
      <c r="H50" s="180">
        <f>SUMIF('[7]Resi Recycle Tons'!$C$51:$C$62,$D50,'[7]Resi Recycle Tons'!F$51:F$62)</f>
        <v>167.13247593279772</v>
      </c>
      <c r="I50" s="180">
        <f>SUMIF('[7]Resi Recycle Tons'!$C$51:$C$62,$D50,'[7]Resi Recycle Tons'!G$51:G$62)</f>
        <v>114.0079356974488</v>
      </c>
      <c r="J50" s="180">
        <f>SUMIF('[7]Resi Recycle Tons'!$C$51:$C$62,$D50,'[7]Resi Recycle Tons'!H$51:H$62)</f>
        <v>113.75939923295061</v>
      </c>
      <c r="K50" s="180">
        <f>SUMIF('[7]Resi Recycle Tons'!$C$51:$C$62,$D50,'[7]Resi Recycle Tons'!I$51:I$62)</f>
        <v>100.63664990778705</v>
      </c>
      <c r="L50" s="180">
        <f>SUMIF('[7]Resi Recycle Tons'!$C$51:$C$62,$D50,'[7]Resi Recycle Tons'!J$51:J$62)</f>
        <v>121.71246011785195</v>
      </c>
      <c r="M50" s="180">
        <f>SUMIF('[7]Resi Recycle Tons'!$C$51:$C$62,$D50,'[7]Resi Recycle Tons'!K$51:K$62)</f>
        <v>145.39171682585646</v>
      </c>
      <c r="N50" s="180">
        <f>SUMIF('[7]Resi Recycle Tons'!$C$51:$C$62,$D50,'[7]Resi Recycle Tons'!L$51:L$62)</f>
        <v>134.28989654256071</v>
      </c>
      <c r="O50" s="180">
        <f>SUMIF('[7]Resi Recycle Tons'!$C$51:$C$62,$D50,'[7]Resi Recycle Tons'!M$51:M$62)</f>
        <v>106.72697190953039</v>
      </c>
      <c r="P50" s="180">
        <f>SUMIF('[7]Resi Recycle Tons'!$C$51:$C$62,$D50,'[7]Resi Recycle Tons'!N$51:N$62)</f>
        <v>105.1155456236787</v>
      </c>
      <c r="Q50" s="180">
        <f>SUMIF('[7]Resi Recycle Tons'!$C$51:$C$62,$D50,'[7]Resi Recycle Tons'!O$51:O$62)</f>
        <v>83.254951818818341</v>
      </c>
      <c r="R50" s="180"/>
      <c r="S50" s="164">
        <f>SUM(F50:R50)</f>
        <v>1449.2730246114097</v>
      </c>
      <c r="T50" s="180"/>
      <c r="U50" s="223"/>
      <c r="V50" s="180"/>
      <c r="W50" s="180"/>
      <c r="X50" s="180"/>
      <c r="Y50" s="180"/>
    </row>
    <row r="51" spans="1:25">
      <c r="D51" s="220" t="s">
        <v>192</v>
      </c>
      <c r="E51" s="153" t="s">
        <v>207</v>
      </c>
      <c r="F51" s="180">
        <f>SUMIF('[7]Resi Recycle Tons'!$C$51:$C$62,$D51,'[7]Resi Recycle Tons'!D$51:D$62)</f>
        <v>786.05433553629882</v>
      </c>
      <c r="G51" s="180">
        <f>SUMIF('[7]Resi Recycle Tons'!$C$51:$C$62,$D51,'[7]Resi Recycle Tons'!E$51:E$62)</f>
        <v>603.12025009639137</v>
      </c>
      <c r="H51" s="180">
        <f>SUMIF('[7]Resi Recycle Tons'!$C$51:$C$62,$D51,'[7]Resi Recycle Tons'!F$51:F$62)</f>
        <v>680.8030092068733</v>
      </c>
      <c r="I51" s="180">
        <f>SUMIF('[7]Resi Recycle Tons'!$C$51:$C$62,$D51,'[7]Resi Recycle Tons'!G$51:G$62)</f>
        <v>597.0811704379247</v>
      </c>
      <c r="J51" s="180">
        <f>SUMIF('[7]Resi Recycle Tons'!$C$51:$C$62,$D51,'[7]Resi Recycle Tons'!H$51:H$62)</f>
        <v>630.52244549014472</v>
      </c>
      <c r="K51" s="180">
        <f>SUMIF('[7]Resi Recycle Tons'!$C$51:$C$62,$D51,'[7]Resi Recycle Tons'!I$51:I$62)</f>
        <v>646.27832034243613</v>
      </c>
      <c r="L51" s="180">
        <f>SUMIF('[7]Resi Recycle Tons'!$C$51:$C$62,$D51,'[7]Resi Recycle Tons'!J$51:J$62)</f>
        <v>596.29957831976583</v>
      </c>
      <c r="M51" s="180">
        <f>SUMIF('[7]Resi Recycle Tons'!$C$51:$C$62,$D51,'[7]Resi Recycle Tons'!K$51:K$62)</f>
        <v>615.55026701590702</v>
      </c>
      <c r="N51" s="180">
        <f>SUMIF('[7]Resi Recycle Tons'!$C$51:$C$62,$D51,'[7]Resi Recycle Tons'!L$51:L$62)</f>
        <v>594.60282144502344</v>
      </c>
      <c r="O51" s="180">
        <f>SUMIF('[7]Resi Recycle Tons'!$C$51:$C$62,$D51,'[7]Resi Recycle Tons'!M$51:M$62)</f>
        <v>552.05771272628681</v>
      </c>
      <c r="P51" s="180">
        <f>SUMIF('[7]Resi Recycle Tons'!$C$51:$C$62,$D51,'[7]Resi Recycle Tons'!N$51:N$62)</f>
        <v>620.2095532151659</v>
      </c>
      <c r="Q51" s="180">
        <f>SUMIF('[7]Resi Recycle Tons'!$C$51:$C$62,$D51,'[7]Resi Recycle Tons'!O$51:O$62)</f>
        <v>638.6714916685147</v>
      </c>
      <c r="R51" s="180"/>
      <c r="S51" s="164">
        <f>SUM(F51:R51)</f>
        <v>7561.2509555007327</v>
      </c>
      <c r="T51" s="180"/>
      <c r="U51" s="224"/>
      <c r="V51" s="180"/>
      <c r="W51" s="180"/>
      <c r="X51" s="180"/>
      <c r="Y51" s="180"/>
    </row>
    <row r="52" spans="1:25" s="170" customFormat="1" outlineLevel="1">
      <c r="A52" s="167" t="str">
        <f>+A49</f>
        <v>R</v>
      </c>
      <c r="B52" s="167" t="s">
        <v>194</v>
      </c>
      <c r="C52" s="168"/>
      <c r="D52" s="225"/>
      <c r="E52" s="185" t="str">
        <f>"Total "&amp;E43&amp;" "&amp;B50</f>
        <v xml:space="preserve">Total Residential </v>
      </c>
      <c r="F52" s="186">
        <f>SUMIFS('[7]Summary Disposal Data'!$I:$I,'[7]Summary Disposal Data'!$E:$E,F$4,'[7]Summary Disposal Data'!$G:$G,$A52,'[7]Summary Disposal Data'!$B:$B,$B52)</f>
        <v>910.83999999999992</v>
      </c>
      <c r="G52" s="186">
        <f>SUMIFS('[7]Summary Disposal Data'!$I:$I,'[7]Summary Disposal Data'!$E:$E,G$4,'[7]Summary Disposal Data'!$G:$G,$A52,'[7]Summary Disposal Data'!$B:$B,$B52)</f>
        <v>724.86</v>
      </c>
      <c r="H52" s="186">
        <f>SUMIFS('[7]Summary Disposal Data'!$I:$I,'[7]Summary Disposal Data'!$E:$E,H$4,'[7]Summary Disposal Data'!$G:$G,$A52,'[7]Summary Disposal Data'!$B:$B,$B52)</f>
        <v>876.77</v>
      </c>
      <c r="I52" s="186">
        <f>SUMIFS('[7]Summary Disposal Data'!$I:$I,'[7]Summary Disposal Data'!$E:$E,I$4,'[7]Summary Disposal Data'!$G:$G,$A52,'[7]Summary Disposal Data'!$B:$B,$B52)</f>
        <v>726.43</v>
      </c>
      <c r="J52" s="186">
        <f>SUMIFS('[7]Summary Disposal Data'!$I:$I,'[7]Summary Disposal Data'!$E:$E,J$4,'[7]Summary Disposal Data'!$G:$G,$A52,'[7]Summary Disposal Data'!$B:$B,$B52)</f>
        <v>752.7700000000001</v>
      </c>
      <c r="K52" s="186">
        <f>SUMIFS('[7]Summary Disposal Data'!$I:$I,'[7]Summary Disposal Data'!$E:$E,K$4,'[7]Summary Disposal Data'!$G:$G,$A52,'[7]Summary Disposal Data'!$B:$B,$B52)</f>
        <v>772.07</v>
      </c>
      <c r="L52" s="186">
        <f>SUMIFS('[7]Summary Disposal Data'!$I:$I,'[7]Summary Disposal Data'!$E:$E,L$4,'[7]Summary Disposal Data'!$G:$G,$A52,'[7]Summary Disposal Data'!$B:$B,$B52)</f>
        <v>743.74999999999977</v>
      </c>
      <c r="M52" s="186">
        <f>SUMIFS('[7]Summary Disposal Data'!$I:$I,'[7]Summary Disposal Data'!$E:$E,M$4,'[7]Summary Disposal Data'!$G:$G,$A52,'[7]Summary Disposal Data'!$B:$B,$B52)</f>
        <v>789.84</v>
      </c>
      <c r="N52" s="186">
        <f>SUMIFS('[7]Summary Disposal Data'!$I:$I,'[7]Summary Disposal Data'!$E:$E,N$4,'[7]Summary Disposal Data'!$G:$G,$A52,'[7]Summary Disposal Data'!$B:$B,$B52)</f>
        <v>767.09</v>
      </c>
      <c r="O52" s="186">
        <f>SUMIFS('[7]Summary Disposal Data'!$I:$I,'[7]Summary Disposal Data'!$E:$E,O$4,'[7]Summary Disposal Data'!$G:$G,$A52,'[7]Summary Disposal Data'!$B:$B,$B52)</f>
        <v>667.29</v>
      </c>
      <c r="P52" s="186">
        <f>SUMIFS('[7]Summary Disposal Data'!$I:$I,'[7]Summary Disposal Data'!$E:$E,P$4,'[7]Summary Disposal Data'!$G:$G,$A52,'[7]Summary Disposal Data'!$B:$B,$B52)</f>
        <v>762.43000000000006</v>
      </c>
      <c r="Q52" s="186">
        <f>SUMIFS('[7]Summary Disposal Data'!$I:$I,'[7]Summary Disposal Data'!$E:$E,Q$4,'[7]Summary Disposal Data'!$G:$G,$A52,'[7]Summary Disposal Data'!$B:$B,$B52)</f>
        <v>755.5200000000001</v>
      </c>
      <c r="R52" s="186"/>
      <c r="S52" s="169">
        <f>SUM(F52:Q52)-SUM(S50:S51)</f>
        <v>239.1360198878574</v>
      </c>
      <c r="T52" s="175"/>
      <c r="U52" s="226"/>
      <c r="V52" s="175"/>
      <c r="W52" s="175"/>
      <c r="X52" s="175"/>
      <c r="Y52" s="175"/>
    </row>
    <row r="53" spans="1:25" outlineLevel="1">
      <c r="A53" s="176"/>
      <c r="B53" s="176"/>
      <c r="C53" s="176"/>
      <c r="D53" s="176"/>
      <c r="E53" s="227" t="str">
        <f>"Total "&amp;E43&amp;" per Disposal Report"</f>
        <v>Total Residential per Disposal Report</v>
      </c>
      <c r="F53" s="228">
        <f>SUMIFS('[7]Summary Disposal Data'!$I:$I,'[7]Summary Disposal Data'!$E:$E,F$4,'[7]Summary Disposal Data'!$G:$G,$A$46)</f>
        <v>3320.3100000000013</v>
      </c>
      <c r="G53" s="228">
        <f>SUMIFS('[7]Summary Disposal Data'!$I:$I,'[7]Summary Disposal Data'!$E:$E,G$4,'[7]Summary Disposal Data'!$G:$G,$A$46)</f>
        <v>2731.67</v>
      </c>
      <c r="H53" s="228">
        <f>SUMIFS('[7]Summary Disposal Data'!$I:$I,'[7]Summary Disposal Data'!$E:$E,H$4,'[7]Summary Disposal Data'!$G:$G,$A$46)</f>
        <v>3443.9299999999994</v>
      </c>
      <c r="I53" s="228">
        <f>SUMIFS('[7]Summary Disposal Data'!$I:$I,'[7]Summary Disposal Data'!$E:$E,I$4,'[7]Summary Disposal Data'!$G:$G,$A$46)</f>
        <v>3589.4</v>
      </c>
      <c r="J53" s="228">
        <f>SUMIFS('[7]Summary Disposal Data'!$I:$I,'[7]Summary Disposal Data'!$E:$E,J$4,'[7]Summary Disposal Data'!$G:$G,$A$46)</f>
        <v>4190.09</v>
      </c>
      <c r="K53" s="228">
        <f>SUMIFS('[7]Summary Disposal Data'!$I:$I,'[7]Summary Disposal Data'!$E:$E,K$4,'[7]Summary Disposal Data'!$G:$G,$A$46)</f>
        <v>4583.74</v>
      </c>
      <c r="L53" s="228">
        <f>SUMIFS('[7]Summary Disposal Data'!$I:$I,'[7]Summary Disposal Data'!$E:$E,L$4,'[7]Summary Disposal Data'!$G:$G,$A$46)</f>
        <v>3670.83</v>
      </c>
      <c r="M53" s="228">
        <f>SUMIFS('[7]Summary Disposal Data'!$I:$I,'[7]Summary Disposal Data'!$E:$E,M$4,'[7]Summary Disposal Data'!$G:$G,$A$46)</f>
        <v>3491.3599999999997</v>
      </c>
      <c r="N53" s="228">
        <f>SUMIFS('[7]Summary Disposal Data'!$I:$I,'[7]Summary Disposal Data'!$E:$E,N$4,'[7]Summary Disposal Data'!$G:$G,$A$46)</f>
        <v>3297.7900000000009</v>
      </c>
      <c r="O53" s="228">
        <f>SUMIFS('[7]Summary Disposal Data'!$I:$I,'[7]Summary Disposal Data'!$E:$E,O$4,'[7]Summary Disposal Data'!$G:$G,$A$46)</f>
        <v>2944.1599999999994</v>
      </c>
      <c r="P53" s="228">
        <f>SUMIFS('[7]Summary Disposal Data'!$I:$I,'[7]Summary Disposal Data'!$E:$E,P$4,'[7]Summary Disposal Data'!$G:$G,$A$46)</f>
        <v>3515.3100000000018</v>
      </c>
      <c r="Q53" s="228">
        <f>SUMIFS('[7]Summary Disposal Data'!$I:$I,'[7]Summary Disposal Data'!$E:$E,Q$4,'[7]Summary Disposal Data'!$G:$G,$A$46)</f>
        <v>3111.22</v>
      </c>
      <c r="R53" s="228"/>
      <c r="S53" s="229">
        <f>SUM(F53:R53)</f>
        <v>41889.810000000005</v>
      </c>
      <c r="T53" s="180"/>
      <c r="U53" s="230"/>
      <c r="V53" s="180"/>
      <c r="W53" s="180"/>
      <c r="X53" s="180"/>
      <c r="Y53" s="180"/>
    </row>
    <row r="54" spans="1:25">
      <c r="C54" s="160"/>
      <c r="D54" s="160"/>
      <c r="E54" s="153" t="str">
        <f>"Total "&amp;E43</f>
        <v>Total Residential</v>
      </c>
      <c r="F54" s="193">
        <f>SUM(F44:F45,F47:F48,F50:F51)</f>
        <v>3199.6721109931905</v>
      </c>
      <c r="G54" s="193">
        <f t="shared" ref="G54:Q54" si="11">SUM(G44:G45,G47:G48,G50:G51)</f>
        <v>2659.0327155111909</v>
      </c>
      <c r="H54" s="193">
        <f t="shared" si="11"/>
        <v>3336.6790265425634</v>
      </c>
      <c r="I54" s="193">
        <f t="shared" si="11"/>
        <v>3501.0888968084955</v>
      </c>
      <c r="J54" s="193">
        <f t="shared" si="11"/>
        <v>4119.6957657138419</v>
      </c>
      <c r="K54" s="193">
        <f t="shared" si="11"/>
        <v>4482.2761124028038</v>
      </c>
      <c r="L54" s="193">
        <f t="shared" si="11"/>
        <v>3605.8231409598393</v>
      </c>
      <c r="M54" s="193">
        <f t="shared" si="11"/>
        <v>3386.4161260131823</v>
      </c>
      <c r="N54" s="193">
        <f t="shared" si="11"/>
        <v>3187.5550676132957</v>
      </c>
      <c r="O54" s="193">
        <f t="shared" si="11"/>
        <v>2861.4529413172527</v>
      </c>
      <c r="P54" s="193">
        <f t="shared" si="11"/>
        <v>3424.9381714405126</v>
      </c>
      <c r="Q54" s="193">
        <f t="shared" si="11"/>
        <v>2999.4739999302319</v>
      </c>
      <c r="R54" s="193"/>
      <c r="S54" s="164">
        <f>SUM(S44:S45,S47:S48,S50:S51)</f>
        <v>40764.104075246403</v>
      </c>
      <c r="T54" s="180"/>
      <c r="U54" s="232"/>
      <c r="V54" s="180"/>
      <c r="W54" s="180"/>
      <c r="X54" s="180"/>
      <c r="Y54" s="180"/>
    </row>
    <row r="55" spans="1:25">
      <c r="C55" s="160"/>
      <c r="D55" s="160"/>
      <c r="E55" s="252" t="s">
        <v>200</v>
      </c>
      <c r="F55" s="253">
        <f>+F54/SUM(F12:F14)-1</f>
        <v>-3.9050932218160694E-2</v>
      </c>
      <c r="G55" s="253">
        <f t="shared" ref="G55:S55" si="12">+G54/SUM(G12:G14)-1</f>
        <v>-3.4111635011590979E-2</v>
      </c>
      <c r="H55" s="253">
        <f t="shared" si="12"/>
        <v>-2.3383385517474209E-2</v>
      </c>
      <c r="I55" s="253">
        <f t="shared" si="12"/>
        <v>-4.7221489016983087E-3</v>
      </c>
      <c r="J55" s="253">
        <f t="shared" si="12"/>
        <v>-8.2891566431859687E-3</v>
      </c>
      <c r="K55" s="253">
        <f t="shared" si="12"/>
        <v>-8.6048083901097971E-3</v>
      </c>
      <c r="L55" s="253">
        <f t="shared" si="12"/>
        <v>-1.5313596504590854E-2</v>
      </c>
      <c r="M55" s="253">
        <f t="shared" si="12"/>
        <v>-1.2959903577746235E-2</v>
      </c>
      <c r="N55" s="253">
        <f t="shared" si="12"/>
        <v>-1.3962035452426247E-2</v>
      </c>
      <c r="O55" s="253">
        <f t="shared" si="12"/>
        <v>-1.26588290016173E-2</v>
      </c>
      <c r="P55" s="253">
        <f t="shared" si="12"/>
        <v>-1.0813899271451266E-2</v>
      </c>
      <c r="Q55" s="253">
        <f t="shared" si="12"/>
        <v>-1.9632363057769497E-2</v>
      </c>
      <c r="R55" s="180"/>
      <c r="S55" s="253">
        <f t="shared" si="12"/>
        <v>-1.6256817147494607E-2</v>
      </c>
      <c r="T55" s="180"/>
      <c r="U55" s="180"/>
      <c r="V55" s="180"/>
      <c r="W55" s="180"/>
      <c r="X55" s="180"/>
      <c r="Y55" s="180"/>
    </row>
    <row r="56" spans="1:25">
      <c r="C56" s="160"/>
      <c r="D56" s="16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64"/>
      <c r="T56" s="180"/>
      <c r="U56" s="180"/>
      <c r="V56" s="180"/>
      <c r="W56" s="180"/>
      <c r="X56" s="180"/>
      <c r="Y56" s="180"/>
    </row>
    <row r="57" spans="1:25">
      <c r="C57" s="160"/>
      <c r="D57" s="160"/>
      <c r="E57" s="187" t="s">
        <v>208</v>
      </c>
      <c r="F57" s="180">
        <f t="shared" ref="F57:Q57" si="13">SUM(F18:F19,F33:F34,F44:F45)</f>
        <v>4527.178567423447</v>
      </c>
      <c r="G57" s="180">
        <f t="shared" si="13"/>
        <v>3699.201813577436</v>
      </c>
      <c r="H57" s="180">
        <f t="shared" si="13"/>
        <v>4417.6092237031107</v>
      </c>
      <c r="I57" s="180">
        <f t="shared" si="13"/>
        <v>3987.5793328787126</v>
      </c>
      <c r="J57" s="180">
        <f t="shared" si="13"/>
        <v>4272.0932898196224</v>
      </c>
      <c r="K57" s="180">
        <f t="shared" si="13"/>
        <v>4457.9217464192743</v>
      </c>
      <c r="L57" s="180">
        <f t="shared" si="13"/>
        <v>3998.902006059745</v>
      </c>
      <c r="M57" s="180">
        <f t="shared" si="13"/>
        <v>4534.8191145191722</v>
      </c>
      <c r="N57" s="180">
        <f t="shared" si="13"/>
        <v>4305.4647600957078</v>
      </c>
      <c r="O57" s="180">
        <f t="shared" si="13"/>
        <v>4087.5029422301805</v>
      </c>
      <c r="P57" s="180">
        <f t="shared" si="13"/>
        <v>4267.5918154863284</v>
      </c>
      <c r="Q57" s="180">
        <f t="shared" si="13"/>
        <v>4228.2916918096535</v>
      </c>
      <c r="R57" s="180"/>
      <c r="S57" s="164">
        <f>SUM(F57:R57)</f>
        <v>50784.156304022392</v>
      </c>
      <c r="T57" s="180"/>
      <c r="U57" s="180"/>
      <c r="V57" s="180"/>
      <c r="W57" s="180"/>
      <c r="X57" s="180"/>
      <c r="Y57" s="180"/>
    </row>
    <row r="58" spans="1:25" outlineLevel="1">
      <c r="C58" s="160"/>
      <c r="D58" s="160"/>
      <c r="E58" s="255" t="s">
        <v>200</v>
      </c>
      <c r="F58" s="253">
        <f t="shared" ref="F58:Q58" si="14">+F57/SUM(F8,F10,F12)-1</f>
        <v>-3.6469157923127771E-2</v>
      </c>
      <c r="G58" s="253">
        <f t="shared" si="14"/>
        <v>-1.3204093798533934E-2</v>
      </c>
      <c r="H58" s="253">
        <f t="shared" si="14"/>
        <v>-2.2894941142214575E-2</v>
      </c>
      <c r="I58" s="253">
        <f t="shared" si="14"/>
        <v>-7.2894417832056746E-3</v>
      </c>
      <c r="J58" s="253">
        <f t="shared" si="14"/>
        <v>0.31145171028958218</v>
      </c>
      <c r="K58" s="253">
        <f t="shared" si="14"/>
        <v>-1.3919562378916783E-2</v>
      </c>
      <c r="L58" s="253">
        <f t="shared" si="14"/>
        <v>-1.6151355977969239E-2</v>
      </c>
      <c r="M58" s="253">
        <f t="shared" si="14"/>
        <v>-1.0683492367850378E-2</v>
      </c>
      <c r="N58" s="253">
        <f t="shared" si="14"/>
        <v>1.3570377208522721E-3</v>
      </c>
      <c r="O58" s="253">
        <f t="shared" si="14"/>
        <v>-7.022395186538577E-3</v>
      </c>
      <c r="P58" s="253">
        <f t="shared" si="14"/>
        <v>-1.2600082024426307E-2</v>
      </c>
      <c r="Q58" s="253">
        <f t="shared" si="14"/>
        <v>-1.1698067051787997E-2</v>
      </c>
      <c r="R58" s="253"/>
      <c r="S58" s="253">
        <f>+S57/SUM(S8,S10,S12)-1</f>
        <v>7.0554803690303647E-3</v>
      </c>
      <c r="T58" s="180"/>
      <c r="U58" s="180"/>
      <c r="V58" s="180"/>
      <c r="W58" s="180"/>
      <c r="X58" s="180"/>
      <c r="Y58" s="180"/>
    </row>
    <row r="59" spans="1:25">
      <c r="C59" s="160"/>
      <c r="D59" s="160"/>
      <c r="E59" s="187" t="s">
        <v>209</v>
      </c>
      <c r="F59" s="180">
        <f t="shared" ref="F59:Q59" si="15">SUM(F21:F22,F36:F37,F50:F51)</f>
        <v>2327.5902816763996</v>
      </c>
      <c r="G59" s="180">
        <f t="shared" si="15"/>
        <v>2030.5848013039251</v>
      </c>
      <c r="H59" s="180">
        <f t="shared" si="15"/>
        <v>2559.8318291213645</v>
      </c>
      <c r="I59" s="180">
        <f t="shared" si="15"/>
        <v>2273.1036635149508</v>
      </c>
      <c r="J59" s="180">
        <f t="shared" si="15"/>
        <v>2356.4870287765416</v>
      </c>
      <c r="K59" s="180">
        <f t="shared" si="15"/>
        <v>2301.480528896855</v>
      </c>
      <c r="L59" s="180">
        <f t="shared" si="15"/>
        <v>2085.5039036528074</v>
      </c>
      <c r="M59" s="180">
        <f t="shared" si="15"/>
        <v>2305.0284360421601</v>
      </c>
      <c r="N59" s="180">
        <f t="shared" si="15"/>
        <v>2191.5882048208323</v>
      </c>
      <c r="O59" s="180">
        <f t="shared" si="15"/>
        <v>2048.2446332093632</v>
      </c>
      <c r="P59" s="180">
        <f t="shared" si="15"/>
        <v>2325.9215664681442</v>
      </c>
      <c r="Q59" s="180">
        <f t="shared" si="15"/>
        <v>2157.6053162368758</v>
      </c>
      <c r="R59" s="180"/>
      <c r="S59" s="164">
        <f>SUM(F59:R59)</f>
        <v>26962.970193720219</v>
      </c>
      <c r="T59" s="180"/>
      <c r="U59" s="180"/>
      <c r="V59" s="180"/>
      <c r="W59" s="180"/>
      <c r="X59" s="180"/>
      <c r="Y59" s="180"/>
    </row>
    <row r="60" spans="1:25">
      <c r="C60" s="160"/>
      <c r="D60" s="160"/>
      <c r="E60" s="187" t="s">
        <v>210</v>
      </c>
      <c r="F60" s="180">
        <f>SUM(F47:F48)</f>
        <v>836.99583834086491</v>
      </c>
      <c r="G60" s="180">
        <f t="shared" ref="G60:Q60" si="16">SUM(G47:G48)</f>
        <v>810.20513958182119</v>
      </c>
      <c r="H60" s="180">
        <f t="shared" si="16"/>
        <v>1183.0747087907348</v>
      </c>
      <c r="I60" s="180">
        <f t="shared" si="16"/>
        <v>1590.4063884783918</v>
      </c>
      <c r="J60" s="180">
        <f t="shared" si="16"/>
        <v>2086.856949797731</v>
      </c>
      <c r="K60" s="180">
        <f t="shared" si="16"/>
        <v>2389.5370567050722</v>
      </c>
      <c r="L60" s="180">
        <f t="shared" si="16"/>
        <v>1608.7633440895659</v>
      </c>
      <c r="M60" s="180">
        <f t="shared" si="16"/>
        <v>1254.4853237052171</v>
      </c>
      <c r="N60" s="180">
        <f t="shared" si="16"/>
        <v>1138.7652658963261</v>
      </c>
      <c r="O60" s="180">
        <f t="shared" si="16"/>
        <v>988.18227611914881</v>
      </c>
      <c r="P60" s="180">
        <f t="shared" si="16"/>
        <v>1430.3957810960601</v>
      </c>
      <c r="Q60" s="180">
        <f t="shared" si="16"/>
        <v>1041.7421833368924</v>
      </c>
      <c r="R60" s="180"/>
      <c r="S60" s="164">
        <f>SUM(F60:R60)</f>
        <v>16359.410255937826</v>
      </c>
      <c r="T60" s="180"/>
      <c r="U60" s="181"/>
      <c r="V60" s="180"/>
      <c r="W60" s="180"/>
      <c r="X60" s="180"/>
      <c r="Y60" s="180"/>
    </row>
    <row r="61" spans="1:25" outlineLevel="1">
      <c r="C61" s="160"/>
      <c r="D61" s="160"/>
      <c r="E61" s="255" t="s">
        <v>200</v>
      </c>
      <c r="F61" s="253">
        <f>SUM(F59:F60)/SUM(F9,F11,F13:F14)-1</f>
        <v>4.9144204093445332E-2</v>
      </c>
      <c r="G61" s="253">
        <f t="shared" ref="G61:Q61" si="17">SUM(G59:G60)/SUM(G9,G11,G13:G14)-1</f>
        <v>2.6482363463684377E-2</v>
      </c>
      <c r="H61" s="253">
        <f t="shared" si="17"/>
        <v>3.6391323754277893E-2</v>
      </c>
      <c r="I61" s="253">
        <f t="shared" si="17"/>
        <v>3.3502141898082094E-2</v>
      </c>
      <c r="J61" s="253">
        <f t="shared" si="17"/>
        <v>0.11195629060635381</v>
      </c>
      <c r="K61" s="253">
        <f t="shared" si="17"/>
        <v>4.0443764037271901E-2</v>
      </c>
      <c r="L61" s="253">
        <f t="shared" si="17"/>
        <v>3.5142202037735659E-2</v>
      </c>
      <c r="M61" s="253">
        <f t="shared" si="17"/>
        <v>3.5708832878173391E-2</v>
      </c>
      <c r="N61" s="253">
        <f t="shared" si="17"/>
        <v>4.1064045438453656E-2</v>
      </c>
      <c r="O61" s="253">
        <f t="shared" si="17"/>
        <v>2.5058034342215985E-2</v>
      </c>
      <c r="P61" s="253">
        <f t="shared" si="17"/>
        <v>2.8677113474697036E-2</v>
      </c>
      <c r="Q61" s="253">
        <f t="shared" si="17"/>
        <v>2.3365479823998836E-2</v>
      </c>
      <c r="R61" s="253"/>
      <c r="S61" s="253">
        <f>SUM(S59:S60)/SUM(S9,S11,S13:S14)-1</f>
        <v>4.1829875298903474E-2</v>
      </c>
      <c r="T61" s="180"/>
      <c r="U61" s="180"/>
      <c r="V61" s="180"/>
      <c r="W61" s="180"/>
      <c r="X61" s="180"/>
      <c r="Y61" s="180"/>
    </row>
    <row r="62" spans="1:25">
      <c r="C62" s="160"/>
      <c r="D62" s="160"/>
      <c r="E62" s="188" t="s">
        <v>211</v>
      </c>
      <c r="F62" s="178">
        <f>+F57+F59+F60</f>
        <v>7691.764687440711</v>
      </c>
      <c r="G62" s="178">
        <f t="shared" ref="G62:Q62" si="18">+G57+G59+G60</f>
        <v>6539.9917544631826</v>
      </c>
      <c r="H62" s="178">
        <f t="shared" si="18"/>
        <v>8160.5157616152101</v>
      </c>
      <c r="I62" s="178">
        <f t="shared" si="18"/>
        <v>7851.0893848720552</v>
      </c>
      <c r="J62" s="178">
        <f t="shared" si="18"/>
        <v>8715.4372683938946</v>
      </c>
      <c r="K62" s="178">
        <f t="shared" si="18"/>
        <v>9148.9393320212021</v>
      </c>
      <c r="L62" s="178">
        <f t="shared" si="18"/>
        <v>7693.169253802118</v>
      </c>
      <c r="M62" s="178">
        <f t="shared" si="18"/>
        <v>8094.332874266549</v>
      </c>
      <c r="N62" s="178">
        <f t="shared" si="18"/>
        <v>7635.8182308128662</v>
      </c>
      <c r="O62" s="178">
        <f t="shared" si="18"/>
        <v>7123.9298515586925</v>
      </c>
      <c r="P62" s="178">
        <f t="shared" si="18"/>
        <v>8023.9091630505327</v>
      </c>
      <c r="Q62" s="178">
        <f t="shared" si="18"/>
        <v>7427.6391913834223</v>
      </c>
      <c r="R62" s="178"/>
      <c r="S62" s="179">
        <f>SUM(F62:R62)</f>
        <v>94106.536753680426</v>
      </c>
      <c r="T62" s="180"/>
      <c r="U62" s="180"/>
      <c r="V62" s="180"/>
      <c r="W62" s="180"/>
      <c r="X62" s="180"/>
      <c r="Y62" s="180"/>
    </row>
    <row r="63" spans="1:25">
      <c r="C63" s="160"/>
      <c r="D63" s="160"/>
      <c r="E63" s="255" t="s">
        <v>200</v>
      </c>
      <c r="F63" s="253">
        <f t="shared" ref="F63:Q63" si="19">+F62/F15-1</f>
        <v>-2.9961985875723851E-3</v>
      </c>
      <c r="G63" s="253">
        <f t="shared" si="19"/>
        <v>3.6511700781409751E-3</v>
      </c>
      <c r="H63" s="253">
        <f t="shared" si="19"/>
        <v>3.432575266853144E-3</v>
      </c>
      <c r="I63" s="253">
        <f t="shared" si="19"/>
        <v>1.2373665544234136E-2</v>
      </c>
      <c r="J63" s="253">
        <f t="shared" si="19"/>
        <v>0.20154922015494514</v>
      </c>
      <c r="K63" s="253">
        <f t="shared" si="19"/>
        <v>1.3225435241430494E-2</v>
      </c>
      <c r="L63" s="253">
        <f t="shared" si="19"/>
        <v>7.8299648652131459E-3</v>
      </c>
      <c r="M63" s="253">
        <f t="shared" si="19"/>
        <v>9.1954539779603994E-3</v>
      </c>
      <c r="N63" s="253">
        <f t="shared" si="19"/>
        <v>1.8296463991090084E-2</v>
      </c>
      <c r="O63" s="253">
        <f t="shared" si="19"/>
        <v>6.4023659388907639E-3</v>
      </c>
      <c r="P63" s="253">
        <f t="shared" si="19"/>
        <v>6.3031564027180575E-3</v>
      </c>
      <c r="Q63" s="253">
        <f t="shared" si="19"/>
        <v>3.1060512575118437E-3</v>
      </c>
      <c r="R63" s="180"/>
      <c r="S63" s="253">
        <f>+S62/S15-1</f>
        <v>2.2771182132465873E-2</v>
      </c>
      <c r="T63" s="180"/>
      <c r="U63" s="180"/>
      <c r="V63" s="180"/>
      <c r="W63" s="180"/>
      <c r="X63" s="180"/>
      <c r="Y63" s="180"/>
    </row>
    <row r="64" spans="1:25">
      <c r="C64" s="160"/>
      <c r="D64" s="16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2"/>
      <c r="T64" s="180"/>
      <c r="U64" s="180"/>
      <c r="V64" s="180"/>
      <c r="W64" s="180"/>
      <c r="X64" s="180"/>
      <c r="Y64" s="180"/>
    </row>
    <row r="65" spans="3:25" ht="15" thickBot="1">
      <c r="C65" s="160"/>
      <c r="D65" s="160"/>
      <c r="E65" s="161" t="s">
        <v>212</v>
      </c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1"/>
    </row>
    <row r="66" spans="3:25">
      <c r="C66" s="160"/>
      <c r="D66" s="16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  <c r="S66" s="182"/>
      <c r="T66" s="180"/>
      <c r="U66" s="180"/>
      <c r="V66" s="180"/>
      <c r="W66" s="180"/>
      <c r="X66" s="180"/>
      <c r="Y66" s="180"/>
    </row>
    <row r="67" spans="3:25">
      <c r="C67" s="160"/>
      <c r="D67" s="160"/>
      <c r="E67" s="154" t="str">
        <f>+E17</f>
        <v>Roll-off / Industrial</v>
      </c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2"/>
      <c r="T67" s="180"/>
      <c r="U67" s="180"/>
      <c r="V67" s="180"/>
      <c r="W67" s="180"/>
      <c r="X67" s="180"/>
      <c r="Y67" s="180"/>
    </row>
    <row r="68" spans="3:25">
      <c r="C68" s="160"/>
      <c r="D68" s="160"/>
      <c r="E68" s="153" t="str">
        <f>+E18</f>
        <v>Regulated Garbage</v>
      </c>
      <c r="F68" s="189">
        <v>154.02000000000001</v>
      </c>
      <c r="G68" s="256">
        <f>+F68</f>
        <v>154.02000000000001</v>
      </c>
      <c r="H68" s="256">
        <f t="shared" ref="H68:Q70" si="20">+G68</f>
        <v>154.02000000000001</v>
      </c>
      <c r="I68" s="256">
        <f t="shared" si="20"/>
        <v>154.02000000000001</v>
      </c>
      <c r="J68" s="256">
        <f t="shared" si="20"/>
        <v>154.02000000000001</v>
      </c>
      <c r="K68" s="256">
        <f t="shared" si="20"/>
        <v>154.02000000000001</v>
      </c>
      <c r="L68" s="256">
        <f t="shared" si="20"/>
        <v>154.02000000000001</v>
      </c>
      <c r="M68" s="256">
        <f t="shared" si="20"/>
        <v>154.02000000000001</v>
      </c>
      <c r="N68" s="256">
        <f t="shared" si="20"/>
        <v>154.02000000000001</v>
      </c>
      <c r="O68" s="256">
        <f t="shared" si="20"/>
        <v>154.02000000000001</v>
      </c>
      <c r="P68" s="256">
        <f t="shared" si="20"/>
        <v>154.02000000000001</v>
      </c>
      <c r="Q68" s="256">
        <f t="shared" si="20"/>
        <v>154.02000000000001</v>
      </c>
      <c r="R68" s="256"/>
      <c r="S68" s="257"/>
      <c r="T68" s="180"/>
      <c r="U68" s="180"/>
      <c r="V68" s="180"/>
      <c r="W68" s="180"/>
      <c r="X68" s="180"/>
      <c r="Y68" s="180"/>
    </row>
    <row r="69" spans="3:25">
      <c r="C69" s="160"/>
      <c r="D69" s="160"/>
      <c r="E69" s="153" t="str">
        <f>+E19</f>
        <v>Unregulated Garbage</v>
      </c>
      <c r="F69" s="256">
        <f>+F68</f>
        <v>154.02000000000001</v>
      </c>
      <c r="G69" s="256">
        <f>+F69</f>
        <v>154.02000000000001</v>
      </c>
      <c r="H69" s="256">
        <f t="shared" si="20"/>
        <v>154.02000000000001</v>
      </c>
      <c r="I69" s="256">
        <f t="shared" si="20"/>
        <v>154.02000000000001</v>
      </c>
      <c r="J69" s="256">
        <f t="shared" si="20"/>
        <v>154.02000000000001</v>
      </c>
      <c r="K69" s="256">
        <f t="shared" si="20"/>
        <v>154.02000000000001</v>
      </c>
      <c r="L69" s="256">
        <f t="shared" si="20"/>
        <v>154.02000000000001</v>
      </c>
      <c r="M69" s="256">
        <f t="shared" si="20"/>
        <v>154.02000000000001</v>
      </c>
      <c r="N69" s="256">
        <f t="shared" si="20"/>
        <v>154.02000000000001</v>
      </c>
      <c r="O69" s="256">
        <f t="shared" si="20"/>
        <v>154.02000000000001</v>
      </c>
      <c r="P69" s="256">
        <f t="shared" si="20"/>
        <v>154.02000000000001</v>
      </c>
      <c r="Q69" s="256">
        <f t="shared" si="20"/>
        <v>154.02000000000001</v>
      </c>
      <c r="R69" s="256"/>
      <c r="S69" s="257"/>
      <c r="T69" s="180"/>
      <c r="U69" s="180"/>
      <c r="V69" s="180"/>
      <c r="W69" s="180"/>
      <c r="X69" s="180"/>
      <c r="Y69" s="180"/>
    </row>
    <row r="70" spans="3:25">
      <c r="C70" s="160"/>
      <c r="D70" s="160"/>
      <c r="E70" s="153" t="str">
        <f>+E21</f>
        <v>Regulated RCY (MF)</v>
      </c>
      <c r="F70" s="189">
        <v>116.77</v>
      </c>
      <c r="G70" s="256">
        <f>+F70</f>
        <v>116.77</v>
      </c>
      <c r="H70" s="256">
        <f t="shared" si="20"/>
        <v>116.77</v>
      </c>
      <c r="I70" s="256">
        <f t="shared" si="20"/>
        <v>116.77</v>
      </c>
      <c r="J70" s="256">
        <f t="shared" si="20"/>
        <v>116.77</v>
      </c>
      <c r="K70" s="256">
        <f t="shared" si="20"/>
        <v>116.77</v>
      </c>
      <c r="L70" s="256">
        <f t="shared" si="20"/>
        <v>116.77</v>
      </c>
      <c r="M70" s="256">
        <f t="shared" si="20"/>
        <v>116.77</v>
      </c>
      <c r="N70" s="256">
        <f t="shared" si="20"/>
        <v>116.77</v>
      </c>
      <c r="O70" s="256">
        <f t="shared" si="20"/>
        <v>116.77</v>
      </c>
      <c r="P70" s="256">
        <f t="shared" si="20"/>
        <v>116.77</v>
      </c>
      <c r="Q70" s="256">
        <f t="shared" si="20"/>
        <v>116.77</v>
      </c>
      <c r="R70" s="256"/>
      <c r="S70" s="257"/>
      <c r="T70" s="180"/>
      <c r="U70" s="180"/>
      <c r="V70" s="180"/>
      <c r="W70" s="180"/>
      <c r="X70" s="180"/>
      <c r="Y70" s="180"/>
    </row>
    <row r="71" spans="3:25">
      <c r="C71" s="160"/>
      <c r="D71" s="160"/>
      <c r="E71" s="153" t="str">
        <f>+E22</f>
        <v>Unregulated RCY / COGS</v>
      </c>
      <c r="F71" s="256">
        <f t="shared" ref="F71:P71" si="21">+F103/F22</f>
        <v>90.83407877846092</v>
      </c>
      <c r="G71" s="256">
        <f t="shared" si="21"/>
        <v>94.813979460072431</v>
      </c>
      <c r="H71" s="256">
        <f t="shared" si="21"/>
        <v>85.441517315071167</v>
      </c>
      <c r="I71" s="256">
        <f t="shared" si="21"/>
        <v>88.768333185658477</v>
      </c>
      <c r="J71" s="256">
        <f t="shared" si="21"/>
        <v>82.282174549000487</v>
      </c>
      <c r="K71" s="256">
        <f t="shared" si="21"/>
        <v>85.148886861505218</v>
      </c>
      <c r="L71" s="256">
        <f t="shared" si="21"/>
        <v>83.991728799139793</v>
      </c>
      <c r="M71" s="256">
        <f t="shared" si="21"/>
        <v>94.933054351215716</v>
      </c>
      <c r="N71" s="256">
        <f t="shared" si="21"/>
        <v>99.580739794537578</v>
      </c>
      <c r="O71" s="256">
        <f t="shared" si="21"/>
        <v>98.107115023151351</v>
      </c>
      <c r="P71" s="256">
        <f t="shared" si="21"/>
        <v>90.718234859232311</v>
      </c>
      <c r="Q71" s="256">
        <f>+Q103/Q22</f>
        <v>95.092920460858423</v>
      </c>
      <c r="R71" s="256"/>
      <c r="S71" s="257"/>
      <c r="T71" s="180"/>
      <c r="U71" s="180"/>
      <c r="V71" s="180"/>
      <c r="W71" s="180"/>
      <c r="X71" s="180"/>
      <c r="Y71" s="180"/>
    </row>
    <row r="72" spans="3:25">
      <c r="C72" s="160"/>
      <c r="D72" s="16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2"/>
      <c r="T72" s="180"/>
      <c r="U72" s="180"/>
      <c r="V72" s="180"/>
      <c r="W72" s="180"/>
      <c r="X72" s="180"/>
      <c r="Y72" s="180"/>
    </row>
    <row r="73" spans="3:25">
      <c r="C73" s="160"/>
      <c r="D73" s="160"/>
      <c r="E73" s="153" t="s">
        <v>213</v>
      </c>
      <c r="F73" s="256">
        <f t="shared" ref="F73:Q74" si="22">+F106/F28</f>
        <v>154.02000000000001</v>
      </c>
      <c r="G73" s="256">
        <f t="shared" si="22"/>
        <v>154.02000000000001</v>
      </c>
      <c r="H73" s="256">
        <f t="shared" si="22"/>
        <v>154.02000000000001</v>
      </c>
      <c r="I73" s="256">
        <f t="shared" si="22"/>
        <v>154.02000000000001</v>
      </c>
      <c r="J73" s="256">
        <f t="shared" si="22"/>
        <v>154.02000000000001</v>
      </c>
      <c r="K73" s="256">
        <f t="shared" si="22"/>
        <v>154.02000000000001</v>
      </c>
      <c r="L73" s="256">
        <f t="shared" si="22"/>
        <v>154.01999999999998</v>
      </c>
      <c r="M73" s="256">
        <f t="shared" si="22"/>
        <v>154.02000000000001</v>
      </c>
      <c r="N73" s="256">
        <f t="shared" si="22"/>
        <v>154.02000000000001</v>
      </c>
      <c r="O73" s="256">
        <f t="shared" si="22"/>
        <v>154.02000000000001</v>
      </c>
      <c r="P73" s="256">
        <f t="shared" si="22"/>
        <v>154.02000000000001</v>
      </c>
      <c r="Q73" s="256">
        <f t="shared" si="22"/>
        <v>154.02000000000001</v>
      </c>
      <c r="R73" s="180"/>
      <c r="S73" s="182"/>
      <c r="T73" s="180"/>
      <c r="U73" s="180"/>
      <c r="V73" s="180"/>
      <c r="W73" s="180"/>
      <c r="X73" s="180"/>
      <c r="Y73" s="180"/>
    </row>
    <row r="74" spans="3:25">
      <c r="C74" s="160"/>
      <c r="D74" s="160"/>
      <c r="E74" s="153" t="s">
        <v>214</v>
      </c>
      <c r="F74" s="256">
        <f t="shared" si="22"/>
        <v>132.1788444100473</v>
      </c>
      <c r="G74" s="256">
        <f t="shared" si="22"/>
        <v>128.59972892814557</v>
      </c>
      <c r="H74" s="256">
        <f t="shared" si="22"/>
        <v>128.29173202349602</v>
      </c>
      <c r="I74" s="256">
        <f t="shared" si="22"/>
        <v>123.48774961020962</v>
      </c>
      <c r="J74" s="256">
        <f t="shared" si="22"/>
        <v>124.14841945335398</v>
      </c>
      <c r="K74" s="256">
        <f t="shared" si="22"/>
        <v>129.20936354231327</v>
      </c>
      <c r="L74" s="256">
        <f t="shared" si="22"/>
        <v>130.3733786910407</v>
      </c>
      <c r="M74" s="256">
        <f t="shared" si="22"/>
        <v>131.43950243374795</v>
      </c>
      <c r="N74" s="256">
        <f t="shared" si="22"/>
        <v>131.5202532344999</v>
      </c>
      <c r="O74" s="256">
        <f t="shared" si="22"/>
        <v>133.62481520363943</v>
      </c>
      <c r="P74" s="256">
        <f t="shared" si="22"/>
        <v>128.32136956701544</v>
      </c>
      <c r="Q74" s="256">
        <f t="shared" si="22"/>
        <v>133.40140943845407</v>
      </c>
      <c r="R74" s="180"/>
      <c r="S74" s="182"/>
      <c r="T74" s="180"/>
      <c r="U74" s="180"/>
      <c r="V74" s="180"/>
      <c r="W74" s="180"/>
      <c r="X74" s="180"/>
      <c r="Y74" s="180"/>
    </row>
    <row r="75" spans="3:25">
      <c r="C75" s="160"/>
      <c r="D75" s="16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2"/>
      <c r="T75" s="180"/>
      <c r="U75" s="180"/>
      <c r="V75" s="180"/>
      <c r="W75" s="180"/>
      <c r="X75" s="180"/>
      <c r="Y75" s="180"/>
    </row>
    <row r="76" spans="3:25">
      <c r="C76" s="160"/>
      <c r="D76" s="160"/>
      <c r="E76" s="154" t="str">
        <f>+E32</f>
        <v>Commercial</v>
      </c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2"/>
      <c r="T76" s="180"/>
      <c r="U76" s="180"/>
      <c r="V76" s="180"/>
      <c r="W76" s="180"/>
      <c r="X76" s="180"/>
      <c r="Y76" s="180"/>
    </row>
    <row r="77" spans="3:25">
      <c r="C77" s="160"/>
      <c r="D77" s="160"/>
      <c r="E77" s="153" t="str">
        <f>+E33</f>
        <v>Regulated Garbage</v>
      </c>
      <c r="F77" s="256">
        <f>+F68</f>
        <v>154.02000000000001</v>
      </c>
      <c r="G77" s="256">
        <f>+F77</f>
        <v>154.02000000000001</v>
      </c>
      <c r="H77" s="256">
        <f t="shared" ref="H77:Q78" si="23">+G77</f>
        <v>154.02000000000001</v>
      </c>
      <c r="I77" s="256">
        <f t="shared" si="23"/>
        <v>154.02000000000001</v>
      </c>
      <c r="J77" s="256">
        <f t="shared" si="23"/>
        <v>154.02000000000001</v>
      </c>
      <c r="K77" s="256">
        <f t="shared" si="23"/>
        <v>154.02000000000001</v>
      </c>
      <c r="L77" s="256">
        <f t="shared" si="23"/>
        <v>154.02000000000001</v>
      </c>
      <c r="M77" s="256">
        <f t="shared" si="23"/>
        <v>154.02000000000001</v>
      </c>
      <c r="N77" s="256">
        <f t="shared" si="23"/>
        <v>154.02000000000001</v>
      </c>
      <c r="O77" s="256">
        <f t="shared" si="23"/>
        <v>154.02000000000001</v>
      </c>
      <c r="P77" s="256">
        <f t="shared" si="23"/>
        <v>154.02000000000001</v>
      </c>
      <c r="Q77" s="256">
        <f t="shared" si="23"/>
        <v>154.02000000000001</v>
      </c>
      <c r="R77" s="180"/>
      <c r="S77" s="182"/>
      <c r="T77" s="180"/>
      <c r="U77" s="180"/>
      <c r="V77" s="180"/>
      <c r="W77" s="180"/>
      <c r="X77" s="180"/>
      <c r="Y77" s="180"/>
    </row>
    <row r="78" spans="3:25">
      <c r="C78" s="160"/>
      <c r="D78" s="160"/>
      <c r="E78" s="153" t="str">
        <f>+E34</f>
        <v>Unregulated Garbage</v>
      </c>
      <c r="F78" s="256">
        <f>+F69</f>
        <v>154.02000000000001</v>
      </c>
      <c r="G78" s="256">
        <f>+F78</f>
        <v>154.02000000000001</v>
      </c>
      <c r="H78" s="256">
        <f t="shared" si="23"/>
        <v>154.02000000000001</v>
      </c>
      <c r="I78" s="256">
        <f t="shared" si="23"/>
        <v>154.02000000000001</v>
      </c>
      <c r="J78" s="256">
        <f t="shared" si="23"/>
        <v>154.02000000000001</v>
      </c>
      <c r="K78" s="256">
        <f t="shared" si="23"/>
        <v>154.02000000000001</v>
      </c>
      <c r="L78" s="256">
        <f t="shared" si="23"/>
        <v>154.02000000000001</v>
      </c>
      <c r="M78" s="256">
        <f t="shared" si="23"/>
        <v>154.02000000000001</v>
      </c>
      <c r="N78" s="256">
        <f t="shared" si="23"/>
        <v>154.02000000000001</v>
      </c>
      <c r="O78" s="256">
        <f t="shared" si="23"/>
        <v>154.02000000000001</v>
      </c>
      <c r="P78" s="256">
        <f t="shared" si="23"/>
        <v>154.02000000000001</v>
      </c>
      <c r="Q78" s="256">
        <f t="shared" si="23"/>
        <v>154.02000000000001</v>
      </c>
      <c r="R78" s="180"/>
      <c r="S78" s="182"/>
      <c r="T78" s="180"/>
      <c r="U78" s="180"/>
      <c r="V78" s="180"/>
      <c r="W78" s="180"/>
      <c r="X78" s="180"/>
      <c r="Y78" s="180"/>
    </row>
    <row r="79" spans="3:25">
      <c r="C79" s="160"/>
      <c r="D79" s="160"/>
      <c r="E79" s="153" t="str">
        <f>+E36</f>
        <v>Regulated RCY (MF)</v>
      </c>
      <c r="F79" s="258">
        <f>+F70</f>
        <v>116.77</v>
      </c>
      <c r="G79" s="256">
        <f t="shared" ref="G79:P79" si="24">+G70</f>
        <v>116.77</v>
      </c>
      <c r="H79" s="256">
        <f t="shared" si="24"/>
        <v>116.77</v>
      </c>
      <c r="I79" s="256">
        <f t="shared" si="24"/>
        <v>116.77</v>
      </c>
      <c r="J79" s="256">
        <f t="shared" si="24"/>
        <v>116.77</v>
      </c>
      <c r="K79" s="256">
        <f t="shared" si="24"/>
        <v>116.77</v>
      </c>
      <c r="L79" s="256">
        <f t="shared" si="24"/>
        <v>116.77</v>
      </c>
      <c r="M79" s="256">
        <f t="shared" si="24"/>
        <v>116.77</v>
      </c>
      <c r="N79" s="256">
        <f t="shared" si="24"/>
        <v>116.77</v>
      </c>
      <c r="O79" s="256">
        <f t="shared" si="24"/>
        <v>116.77</v>
      </c>
      <c r="P79" s="256">
        <f t="shared" si="24"/>
        <v>116.77</v>
      </c>
      <c r="Q79" s="256">
        <f>+Q70</f>
        <v>116.77</v>
      </c>
      <c r="R79" s="180"/>
      <c r="S79" s="182"/>
      <c r="T79" s="180"/>
      <c r="U79" s="180"/>
      <c r="V79" s="180"/>
      <c r="W79" s="180"/>
      <c r="X79" s="180"/>
      <c r="Y79" s="180"/>
    </row>
    <row r="80" spans="3:25">
      <c r="C80" s="160"/>
      <c r="D80" s="160"/>
      <c r="E80" s="153" t="str">
        <f>+E37</f>
        <v>Unregulated RCY / COGS</v>
      </c>
      <c r="F80" s="258">
        <v>116.77</v>
      </c>
      <c r="G80" s="256">
        <f t="shared" ref="G80:Q80" si="25">+F80</f>
        <v>116.77</v>
      </c>
      <c r="H80" s="256">
        <f t="shared" si="25"/>
        <v>116.77</v>
      </c>
      <c r="I80" s="256">
        <f t="shared" si="25"/>
        <v>116.77</v>
      </c>
      <c r="J80" s="256">
        <f t="shared" si="25"/>
        <v>116.77</v>
      </c>
      <c r="K80" s="256">
        <f t="shared" si="25"/>
        <v>116.77</v>
      </c>
      <c r="L80" s="256">
        <f t="shared" si="25"/>
        <v>116.77</v>
      </c>
      <c r="M80" s="256">
        <f t="shared" si="25"/>
        <v>116.77</v>
      </c>
      <c r="N80" s="256">
        <f t="shared" si="25"/>
        <v>116.77</v>
      </c>
      <c r="O80" s="256">
        <f t="shared" si="25"/>
        <v>116.77</v>
      </c>
      <c r="P80" s="256">
        <f t="shared" si="25"/>
        <v>116.77</v>
      </c>
      <c r="Q80" s="256">
        <f t="shared" si="25"/>
        <v>116.77</v>
      </c>
      <c r="R80" s="256"/>
      <c r="S80" s="182"/>
      <c r="T80" s="180"/>
      <c r="U80" s="180"/>
      <c r="V80" s="180"/>
      <c r="W80" s="180"/>
      <c r="X80" s="180"/>
      <c r="Y80" s="180"/>
    </row>
    <row r="81" spans="3:25">
      <c r="C81" s="160"/>
      <c r="D81" s="16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2"/>
      <c r="T81" s="180"/>
      <c r="U81" s="180"/>
      <c r="V81" s="180"/>
      <c r="W81" s="180"/>
      <c r="X81" s="180"/>
      <c r="Y81" s="180"/>
    </row>
    <row r="82" spans="3:25">
      <c r="C82" s="160"/>
      <c r="D82" s="160"/>
      <c r="E82" s="154" t="str">
        <f>+E43</f>
        <v>Residential</v>
      </c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2"/>
      <c r="T82" s="180"/>
      <c r="U82" s="180"/>
      <c r="V82" s="180"/>
      <c r="W82" s="180"/>
      <c r="X82" s="180"/>
      <c r="Y82" s="180"/>
    </row>
    <row r="83" spans="3:25">
      <c r="C83" s="160"/>
      <c r="D83" s="160"/>
      <c r="E83" s="153" t="str">
        <f>+E44</f>
        <v>Regulated Garbage</v>
      </c>
      <c r="F83" s="256">
        <f>+F68</f>
        <v>154.02000000000001</v>
      </c>
      <c r="G83" s="256">
        <f t="shared" ref="G83:Q88" si="26">+F83</f>
        <v>154.02000000000001</v>
      </c>
      <c r="H83" s="256">
        <f t="shared" si="26"/>
        <v>154.02000000000001</v>
      </c>
      <c r="I83" s="256">
        <f t="shared" si="26"/>
        <v>154.02000000000001</v>
      </c>
      <c r="J83" s="256">
        <f t="shared" si="26"/>
        <v>154.02000000000001</v>
      </c>
      <c r="K83" s="256">
        <f t="shared" si="26"/>
        <v>154.02000000000001</v>
      </c>
      <c r="L83" s="256">
        <f t="shared" si="26"/>
        <v>154.02000000000001</v>
      </c>
      <c r="M83" s="256">
        <f t="shared" si="26"/>
        <v>154.02000000000001</v>
      </c>
      <c r="N83" s="256">
        <f t="shared" si="26"/>
        <v>154.02000000000001</v>
      </c>
      <c r="O83" s="256">
        <f t="shared" si="26"/>
        <v>154.02000000000001</v>
      </c>
      <c r="P83" s="256">
        <f t="shared" si="26"/>
        <v>154.02000000000001</v>
      </c>
      <c r="Q83" s="256">
        <f t="shared" si="26"/>
        <v>154.02000000000001</v>
      </c>
      <c r="R83" s="180"/>
      <c r="S83" s="182"/>
      <c r="T83" s="180"/>
      <c r="U83" s="180"/>
      <c r="V83" s="180"/>
      <c r="W83" s="180"/>
      <c r="X83" s="180"/>
      <c r="Y83" s="180"/>
    </row>
    <row r="84" spans="3:25">
      <c r="C84" s="160"/>
      <c r="D84" s="160"/>
      <c r="E84" s="153" t="str">
        <f>+E45</f>
        <v>Unregulated Garbage</v>
      </c>
      <c r="F84" s="256">
        <f>+F69</f>
        <v>154.02000000000001</v>
      </c>
      <c r="G84" s="256">
        <f t="shared" si="26"/>
        <v>154.02000000000001</v>
      </c>
      <c r="H84" s="256">
        <f t="shared" si="26"/>
        <v>154.02000000000001</v>
      </c>
      <c r="I84" s="256">
        <f t="shared" si="26"/>
        <v>154.02000000000001</v>
      </c>
      <c r="J84" s="256">
        <f t="shared" si="26"/>
        <v>154.02000000000001</v>
      </c>
      <c r="K84" s="256">
        <f t="shared" si="26"/>
        <v>154.02000000000001</v>
      </c>
      <c r="L84" s="256">
        <f t="shared" si="26"/>
        <v>154.02000000000001</v>
      </c>
      <c r="M84" s="256">
        <f t="shared" si="26"/>
        <v>154.02000000000001</v>
      </c>
      <c r="N84" s="256">
        <f t="shared" si="26"/>
        <v>154.02000000000001</v>
      </c>
      <c r="O84" s="256">
        <f t="shared" si="26"/>
        <v>154.02000000000001</v>
      </c>
      <c r="P84" s="256">
        <f t="shared" si="26"/>
        <v>154.02000000000001</v>
      </c>
      <c r="Q84" s="256">
        <f>+P84</f>
        <v>154.02000000000001</v>
      </c>
      <c r="R84" s="180"/>
      <c r="S84" s="182"/>
      <c r="T84" s="180"/>
      <c r="U84" s="180"/>
      <c r="V84" s="180"/>
      <c r="W84" s="180"/>
      <c r="X84" s="180"/>
      <c r="Y84" s="180"/>
    </row>
    <row r="85" spans="3:25">
      <c r="C85" s="160"/>
      <c r="D85" s="160"/>
      <c r="E85" s="153" t="str">
        <f>+E47</f>
        <v>Regulated Yardwaste</v>
      </c>
      <c r="F85" s="189">
        <f>Y178</f>
        <v>62.360104277083394</v>
      </c>
      <c r="G85" s="189">
        <f>F85</f>
        <v>62.360104277083394</v>
      </c>
      <c r="H85" s="256">
        <f t="shared" si="26"/>
        <v>62.360104277083394</v>
      </c>
      <c r="I85" s="256">
        <f t="shared" si="26"/>
        <v>62.360104277083394</v>
      </c>
      <c r="J85" s="256">
        <f t="shared" si="26"/>
        <v>62.360104277083394</v>
      </c>
      <c r="K85" s="256">
        <f>J85</f>
        <v>62.360104277083394</v>
      </c>
      <c r="L85" s="256">
        <f t="shared" si="26"/>
        <v>62.360104277083394</v>
      </c>
      <c r="M85" s="259">
        <f>L85</f>
        <v>62.360104277083394</v>
      </c>
      <c r="N85" s="259">
        <f t="shared" si="26"/>
        <v>62.360104277083394</v>
      </c>
      <c r="O85" s="256">
        <f t="shared" si="26"/>
        <v>62.360104277083394</v>
      </c>
      <c r="P85" s="256">
        <f t="shared" si="26"/>
        <v>62.360104277083394</v>
      </c>
      <c r="Q85" s="256">
        <f>+P85</f>
        <v>62.360104277083394</v>
      </c>
      <c r="R85" s="180"/>
      <c r="S85" s="182"/>
      <c r="T85" s="180"/>
      <c r="U85" s="180"/>
      <c r="V85" s="180"/>
      <c r="W85" s="180"/>
      <c r="X85" s="180"/>
      <c r="Y85" s="180"/>
    </row>
    <row r="86" spans="3:25">
      <c r="C86" s="160"/>
      <c r="D86" s="160"/>
      <c r="E86" s="153" t="str">
        <f>+E48</f>
        <v>Unregulated Yardwaste</v>
      </c>
      <c r="F86" s="189">
        <f>F85</f>
        <v>62.360104277083394</v>
      </c>
      <c r="G86" s="189">
        <f>F86</f>
        <v>62.360104277083394</v>
      </c>
      <c r="H86" s="256">
        <f t="shared" si="26"/>
        <v>62.360104277083394</v>
      </c>
      <c r="I86" s="256">
        <f t="shared" si="26"/>
        <v>62.360104277083394</v>
      </c>
      <c r="J86" s="256">
        <f t="shared" si="26"/>
        <v>62.360104277083394</v>
      </c>
      <c r="K86" s="256">
        <f>J86</f>
        <v>62.360104277083394</v>
      </c>
      <c r="L86" s="256">
        <f t="shared" si="26"/>
        <v>62.360104277083394</v>
      </c>
      <c r="M86" s="259">
        <f>L86</f>
        <v>62.360104277083394</v>
      </c>
      <c r="N86" s="259">
        <f t="shared" si="26"/>
        <v>62.360104277083394</v>
      </c>
      <c r="O86" s="256">
        <f t="shared" si="26"/>
        <v>62.360104277083394</v>
      </c>
      <c r="P86" s="256">
        <f t="shared" si="26"/>
        <v>62.360104277083394</v>
      </c>
      <c r="Q86" s="256">
        <f>+P86</f>
        <v>62.360104277083394</v>
      </c>
      <c r="R86" s="180"/>
      <c r="S86" s="182"/>
      <c r="T86" s="180"/>
      <c r="U86" s="180"/>
      <c r="V86" s="180"/>
      <c r="W86" s="180"/>
      <c r="X86" s="180"/>
      <c r="Y86" s="180"/>
    </row>
    <row r="87" spans="3:25">
      <c r="C87" s="160"/>
      <c r="D87" s="160"/>
      <c r="E87" s="153" t="str">
        <f>+E50</f>
        <v>Regulated RCY</v>
      </c>
      <c r="F87" s="258">
        <v>114.46</v>
      </c>
      <c r="G87" s="256">
        <f t="shared" si="26"/>
        <v>114.46</v>
      </c>
      <c r="H87" s="256">
        <f t="shared" si="26"/>
        <v>114.46</v>
      </c>
      <c r="I87" s="256">
        <f t="shared" si="26"/>
        <v>114.46</v>
      </c>
      <c r="J87" s="256">
        <f t="shared" si="26"/>
        <v>114.46</v>
      </c>
      <c r="K87" s="256">
        <f t="shared" si="26"/>
        <v>114.46</v>
      </c>
      <c r="L87" s="256">
        <f t="shared" si="26"/>
        <v>114.46</v>
      </c>
      <c r="M87" s="256">
        <f t="shared" si="26"/>
        <v>114.46</v>
      </c>
      <c r="N87" s="256">
        <f t="shared" si="26"/>
        <v>114.46</v>
      </c>
      <c r="O87" s="256">
        <f t="shared" si="26"/>
        <v>114.46</v>
      </c>
      <c r="P87" s="256">
        <f t="shared" si="26"/>
        <v>114.46</v>
      </c>
      <c r="Q87" s="256">
        <f>+P87</f>
        <v>114.46</v>
      </c>
      <c r="R87" s="180"/>
      <c r="S87" s="182"/>
      <c r="T87" s="180"/>
      <c r="U87" s="180"/>
      <c r="V87" s="180"/>
      <c r="W87" s="180"/>
      <c r="X87" s="180"/>
      <c r="Y87" s="180"/>
    </row>
    <row r="88" spans="3:25">
      <c r="C88" s="160"/>
      <c r="D88" s="160"/>
      <c r="E88" s="153" t="str">
        <f>+E51</f>
        <v>Unregulated RCY</v>
      </c>
      <c r="F88" s="258">
        <f>+F87</f>
        <v>114.46</v>
      </c>
      <c r="G88" s="256">
        <f t="shared" si="26"/>
        <v>114.46</v>
      </c>
      <c r="H88" s="256">
        <f t="shared" si="26"/>
        <v>114.46</v>
      </c>
      <c r="I88" s="256">
        <f t="shared" si="26"/>
        <v>114.46</v>
      </c>
      <c r="J88" s="256">
        <f t="shared" si="26"/>
        <v>114.46</v>
      </c>
      <c r="K88" s="256">
        <f t="shared" si="26"/>
        <v>114.46</v>
      </c>
      <c r="L88" s="256">
        <f t="shared" si="26"/>
        <v>114.46</v>
      </c>
      <c r="M88" s="256">
        <f t="shared" si="26"/>
        <v>114.46</v>
      </c>
      <c r="N88" s="256">
        <f t="shared" si="26"/>
        <v>114.46</v>
      </c>
      <c r="O88" s="256">
        <f t="shared" si="26"/>
        <v>114.46</v>
      </c>
      <c r="P88" s="256">
        <f t="shared" si="26"/>
        <v>114.46</v>
      </c>
      <c r="Q88" s="256">
        <f>+P88</f>
        <v>114.46</v>
      </c>
      <c r="R88" s="180"/>
      <c r="S88" s="182"/>
      <c r="T88" s="180"/>
      <c r="U88" s="180"/>
      <c r="V88" s="180"/>
      <c r="W88" s="180"/>
      <c r="X88" s="180"/>
      <c r="Y88" s="180"/>
    </row>
    <row r="89" spans="3:25">
      <c r="C89" s="160"/>
      <c r="D89" s="16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2"/>
      <c r="T89" s="180"/>
      <c r="U89" s="180"/>
      <c r="V89" s="180"/>
      <c r="W89" s="180"/>
      <c r="X89" s="180"/>
      <c r="Y89" s="180"/>
    </row>
    <row r="90" spans="3:25" ht="15" thickBot="1">
      <c r="C90" s="160"/>
      <c r="D90" s="160"/>
      <c r="E90" s="161" t="s">
        <v>215</v>
      </c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1"/>
    </row>
    <row r="91" spans="3:25">
      <c r="C91" s="160"/>
      <c r="D91" s="16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2"/>
      <c r="T91" s="180"/>
      <c r="U91" s="180" t="s">
        <v>269</v>
      </c>
      <c r="V91" s="180"/>
      <c r="W91" s="180"/>
      <c r="X91" s="180"/>
      <c r="Y91" s="180"/>
    </row>
    <row r="92" spans="3:25">
      <c r="C92" s="160"/>
      <c r="D92" s="160"/>
      <c r="E92" s="153" t="s">
        <v>216</v>
      </c>
      <c r="F92" s="180">
        <f>'[7]Essbase P&amp;L'!P39</f>
        <v>151853.03999999998</v>
      </c>
      <c r="G92" s="180">
        <f>'[7]Essbase P&amp;L'!O39</f>
        <v>164404.88999999996</v>
      </c>
      <c r="H92" s="180">
        <f>'[7]Essbase P&amp;L'!N39</f>
        <v>210823.65000000002</v>
      </c>
      <c r="I92" s="180">
        <f>'[7]Essbase P&amp;L'!M39</f>
        <v>189594.59999999998</v>
      </c>
      <c r="J92" s="180">
        <f>'[7]Essbase P&amp;L'!L39</f>
        <v>330358.56999999983</v>
      </c>
      <c r="K92" s="180">
        <f>'[7]Essbase P&amp;L'!K39</f>
        <v>259106.69000000006</v>
      </c>
      <c r="L92" s="180">
        <f>'[7]Essbase P&amp;L'!J39</f>
        <v>182223.41999999998</v>
      </c>
      <c r="M92" s="180">
        <f>'[7]Essbase P&amp;L'!I39</f>
        <v>172555.94999999995</v>
      </c>
      <c r="N92" s="180">
        <f>'[7]Essbase P&amp;L'!H39</f>
        <v>145656.86999999988</v>
      </c>
      <c r="O92" s="180">
        <f>'[7]Essbase P&amp;L'!G39</f>
        <v>76749.109999999986</v>
      </c>
      <c r="P92" s="180">
        <f>'[7]Essbase P&amp;L'!F39</f>
        <v>277833.08</v>
      </c>
      <c r="Q92" s="180">
        <f>'[7]Essbase P&amp;L'!E39</f>
        <v>143679.29999999999</v>
      </c>
      <c r="R92" s="180"/>
      <c r="S92" s="164">
        <f>SUM(F92:R92)</f>
        <v>2304839.1699999995</v>
      </c>
      <c r="T92" s="180"/>
      <c r="U92" s="180">
        <f>'[7]Essbase P&amp;L'!D39-S92</f>
        <v>0</v>
      </c>
      <c r="V92" s="180"/>
      <c r="W92" s="180"/>
      <c r="X92" s="180"/>
      <c r="Y92" s="180"/>
    </row>
    <row r="93" spans="3:25">
      <c r="C93" s="160"/>
      <c r="D93" s="160"/>
      <c r="E93" s="165" t="s">
        <v>217</v>
      </c>
      <c r="F93" s="260">
        <f>-'[7]Essbase P&amp;L'!P20-'[7]Essbase P&amp;L'!P21-'[7]Essbase P&amp;L'!P22</f>
        <v>221214.39</v>
      </c>
      <c r="G93" s="260">
        <f>-'[7]Essbase P&amp;L'!O20-'[7]Essbase P&amp;L'!O21-'[7]Essbase P&amp;L'!O22</f>
        <v>189494.08999999997</v>
      </c>
      <c r="H93" s="260">
        <f>-'[7]Essbase P&amp;L'!N20-'[7]Essbase P&amp;L'!N21-'[7]Essbase P&amp;L'!N22</f>
        <v>234572.12</v>
      </c>
      <c r="I93" s="260">
        <f>-'[7]Essbase P&amp;L'!M20-'[7]Essbase P&amp;L'!M21-'[7]Essbase P&amp;L'!M22</f>
        <v>202746.3</v>
      </c>
      <c r="J93" s="260">
        <f>-'[7]Essbase P&amp;L'!L20-'[7]Essbase P&amp;L'!L21-'[7]Essbase P&amp;L'!L22</f>
        <v>219417.61000000004</v>
      </c>
      <c r="K93" s="260">
        <f>-'[7]Essbase P&amp;L'!K20-'[7]Essbase P&amp;L'!K21-'[7]Essbase P&amp;L'!K22</f>
        <v>214562.59999999998</v>
      </c>
      <c r="L93" s="260">
        <f>-'[7]Essbase P&amp;L'!J20-'[7]Essbase P&amp;L'!J21-'[7]Essbase P&amp;L'!J22</f>
        <v>202173.47</v>
      </c>
      <c r="M93" s="260">
        <f>-'[7]Essbase P&amp;L'!I20-'[7]Essbase P&amp;L'!I21-'[7]Essbase P&amp;L'!I22</f>
        <v>210885.10000000003</v>
      </c>
      <c r="N93" s="260">
        <f>-'[7]Essbase P&amp;L'!H20-'[7]Essbase P&amp;L'!H21-'[7]Essbase P&amp;L'!H22</f>
        <v>198340.66</v>
      </c>
      <c r="O93" s="260">
        <f>-'[7]Essbase P&amp;L'!G20-'[7]Essbase P&amp;L'!G21-'[7]Essbase P&amp;L'!G22</f>
        <v>195257.25</v>
      </c>
      <c r="P93" s="260">
        <f>-'[7]Essbase P&amp;L'!F20-'[7]Essbase P&amp;L'!F21-'[7]Essbase P&amp;L'!F22</f>
        <v>220861.41999999998</v>
      </c>
      <c r="Q93" s="260">
        <f>-'[7]Essbase P&amp;L'!E20-'[7]Essbase P&amp;L'!E21-'[7]Essbase P&amp;L'!E22</f>
        <v>215345.23000000004</v>
      </c>
      <c r="R93" s="248"/>
      <c r="S93" s="191">
        <f>SUM(F93:R93)</f>
        <v>2524870.2399999998</v>
      </c>
      <c r="T93" s="247"/>
      <c r="U93" s="247">
        <f>(('[7]Essbase P&amp;L'!D23*-1)-S93)</f>
        <v>4.6566128730773926E-10</v>
      </c>
      <c r="V93" s="247"/>
      <c r="W93" s="247"/>
      <c r="X93" s="247"/>
      <c r="Y93" s="247"/>
    </row>
    <row r="94" spans="3:25">
      <c r="C94" s="160"/>
      <c r="D94" s="160"/>
      <c r="E94" s="153" t="s">
        <v>17</v>
      </c>
      <c r="F94" s="180">
        <f t="shared" ref="F94:P94" si="27">SUM(F92:F93)</f>
        <v>373067.43</v>
      </c>
      <c r="G94" s="180">
        <f t="shared" si="27"/>
        <v>353898.97999999992</v>
      </c>
      <c r="H94" s="180">
        <f t="shared" si="27"/>
        <v>445395.77</v>
      </c>
      <c r="I94" s="180">
        <f t="shared" si="27"/>
        <v>392340.89999999997</v>
      </c>
      <c r="J94" s="180">
        <f t="shared" si="27"/>
        <v>549776.17999999993</v>
      </c>
      <c r="K94" s="180">
        <f t="shared" si="27"/>
        <v>473669.29000000004</v>
      </c>
      <c r="L94" s="180">
        <f t="shared" si="27"/>
        <v>384396.89</v>
      </c>
      <c r="M94" s="180">
        <f t="shared" si="27"/>
        <v>383441.05</v>
      </c>
      <c r="N94" s="180">
        <f t="shared" si="27"/>
        <v>343997.52999999991</v>
      </c>
      <c r="O94" s="180">
        <f t="shared" si="27"/>
        <v>272006.36</v>
      </c>
      <c r="P94" s="180">
        <f t="shared" si="27"/>
        <v>498694.5</v>
      </c>
      <c r="Q94" s="180">
        <f>SUM(Q92:Q93)</f>
        <v>359024.53</v>
      </c>
      <c r="R94" s="180"/>
      <c r="S94" s="164">
        <f>SUM(F94:R94)</f>
        <v>4829709.4099999992</v>
      </c>
      <c r="T94" s="180"/>
      <c r="U94" s="180"/>
      <c r="V94" s="180"/>
      <c r="W94" s="180"/>
      <c r="X94" s="180"/>
      <c r="Y94" s="180"/>
    </row>
    <row r="95" spans="3:25">
      <c r="C95" s="160"/>
      <c r="D95" s="16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2"/>
      <c r="T95" s="180"/>
      <c r="U95" s="180"/>
      <c r="V95" s="180"/>
      <c r="W95" s="180"/>
      <c r="X95" s="180"/>
      <c r="Y95" s="180"/>
    </row>
    <row r="96" spans="3:25">
      <c r="C96" s="160"/>
      <c r="D96" s="160"/>
      <c r="E96" s="153" t="s">
        <v>218</v>
      </c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2"/>
      <c r="T96" s="180"/>
      <c r="U96" s="180"/>
      <c r="V96" s="180"/>
      <c r="W96" s="180"/>
      <c r="X96" s="180"/>
      <c r="Y96" s="180"/>
    </row>
    <row r="97" spans="1:25">
      <c r="C97" s="160"/>
      <c r="D97" s="16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2"/>
      <c r="T97" s="180"/>
      <c r="U97" s="180"/>
      <c r="V97" s="180"/>
      <c r="W97" s="180"/>
      <c r="X97" s="180"/>
      <c r="Y97" s="180"/>
    </row>
    <row r="98" spans="1:25">
      <c r="C98" s="160"/>
      <c r="D98" s="160"/>
      <c r="E98" s="154" t="str">
        <f>+E67</f>
        <v>Roll-off / Industrial</v>
      </c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64"/>
      <c r="T98" s="180"/>
      <c r="U98" s="180"/>
      <c r="V98" s="180"/>
      <c r="W98" s="180"/>
      <c r="X98" s="180"/>
      <c r="Y98" s="180"/>
    </row>
    <row r="99" spans="1:25" s="262" customFormat="1">
      <c r="A99" s="261"/>
      <c r="B99" s="261"/>
      <c r="C99" s="261"/>
      <c r="D99" s="261"/>
      <c r="E99" s="262" t="str">
        <f>+E68</f>
        <v>Regulated Garbage</v>
      </c>
      <c r="F99" s="263">
        <f t="shared" ref="F99:Q99" si="28">+F18*F68</f>
        <v>8525.0069999999996</v>
      </c>
      <c r="G99" s="263">
        <f t="shared" si="28"/>
        <v>4532.8085999999994</v>
      </c>
      <c r="H99" s="263">
        <f t="shared" si="28"/>
        <v>6604.3775999999989</v>
      </c>
      <c r="I99" s="263">
        <f t="shared" si="28"/>
        <v>5547.800400000001</v>
      </c>
      <c r="J99" s="263">
        <f t="shared" si="28"/>
        <v>5584.7651999999998</v>
      </c>
      <c r="K99" s="263">
        <f t="shared" si="28"/>
        <v>6918.5784000000003</v>
      </c>
      <c r="L99" s="263">
        <f t="shared" si="28"/>
        <v>4358.7660000000005</v>
      </c>
      <c r="M99" s="263">
        <f t="shared" si="28"/>
        <v>4155.4596000000001</v>
      </c>
      <c r="N99" s="263">
        <f t="shared" si="28"/>
        <v>5980.5966000000017</v>
      </c>
      <c r="O99" s="263">
        <f t="shared" si="28"/>
        <v>5675.6369999999997</v>
      </c>
      <c r="P99" s="263">
        <f t="shared" si="28"/>
        <v>5059.5570000000007</v>
      </c>
      <c r="Q99" s="263">
        <f t="shared" si="28"/>
        <v>5573.9838000000009</v>
      </c>
      <c r="R99" s="263"/>
      <c r="S99" s="264">
        <f t="shared" ref="S99:S104" si="29">SUM(F99:R99)</f>
        <v>68517.337200000009</v>
      </c>
      <c r="T99" s="263"/>
      <c r="U99" s="263"/>
      <c r="V99" s="263"/>
      <c r="W99" s="263"/>
      <c r="X99" s="263"/>
      <c r="Y99" s="263"/>
    </row>
    <row r="100" spans="1:25">
      <c r="C100" s="160"/>
      <c r="D100" s="160"/>
      <c r="E100" s="192" t="s">
        <v>219</v>
      </c>
      <c r="F100" s="265">
        <f>-SUMIFS(INDEX('[7]Renton IND'!$B$4:$M$14,0,MATCH(Disposal!F$3,'[7]Renton IND'!$B$2:$N$2,0)),'[7]Renton IND'!$A$4:$A$14,"MSW")*F68</f>
        <v>-160185.42060000001</v>
      </c>
      <c r="G100" s="265">
        <f>-SUMIFS(INDEX('[7]Renton IND'!$B$4:$M$14,0,MATCH(Disposal!G$3,'[7]Renton IND'!$B$2:$N$2,0)),'[7]Renton IND'!$A$4:$A$14,"MSW")*G68</f>
        <v>-134123.69639999999</v>
      </c>
      <c r="H100" s="265">
        <f>-SUMIFS(INDEX('[7]Renton IND'!$B$4:$M$14,0,MATCH(Disposal!H$3,'[7]Renton IND'!$B$2:$N$2,0)),'[7]Renton IND'!$A$4:$A$14,"MSW")*H68</f>
        <v>-158381.84640000004</v>
      </c>
      <c r="I100" s="265">
        <f>-SUMIFS(INDEX('[7]Renton IND'!$B$4:$M$14,0,MATCH(Disposal!I$3,'[7]Renton IND'!$B$2:$N$2,0)),'[7]Renton IND'!$A$4:$A$14,"MSW")*I68</f>
        <v>-146268.17340000009</v>
      </c>
      <c r="J100" s="265">
        <f>-SUMIFS(INDEX('[7]Renton IND'!$B$4:$M$14,0,MATCH(Disposal!J$3,'[7]Renton IND'!$B$2:$N$2,0)),'[7]Renton IND'!$A$4:$A$14,"MSW")*J68</f>
        <v>-150794.82120000015</v>
      </c>
      <c r="K100" s="265">
        <f>-SUMIFS(INDEX('[7]Renton IND'!$B$4:$M$14,0,MATCH(Disposal!K$3,'[7]Renton IND'!$B$2:$N$2,0)),'[7]Renton IND'!$A$4:$A$14,"MSW")*K68</f>
        <v>-165345.09059999997</v>
      </c>
      <c r="L100" s="265">
        <f>-SUMIFS(INDEX('[7]Renton IND'!$B$4:$M$14,0,MATCH(Disposal!L$3,'[7]Renton IND'!$B$2:$N$2,0)),'[7]Renton IND'!$A$4:$A$14,"MSW")*L68</f>
        <v>-148655.4834</v>
      </c>
      <c r="M100" s="265">
        <f>-SUMIFS(INDEX('[7]Renton IND'!$B$4:$M$14,0,MATCH(Disposal!M$3,'[7]Renton IND'!$B$2:$N$2,0)),'[7]Renton IND'!$A$4:$A$14,"MSW")*M68</f>
        <v>-172768.85460000008</v>
      </c>
      <c r="N100" s="265">
        <f>-SUMIFS(INDEX('[7]Renton IND'!$B$4:$M$14,0,MATCH(Disposal!N$3,'[7]Renton IND'!$B$2:$N$2,0)),'[7]Renton IND'!$A$4:$A$14,"MSW")*N68</f>
        <v>-155640.29039999997</v>
      </c>
      <c r="O100" s="265">
        <f>-SUMIFS(INDEX('[7]Renton IND'!$B$4:$M$14,0,MATCH(Disposal!O$3,'[7]Renton IND'!$B$2:$N$2,0)),'[7]Renton IND'!$A$4:$A$14,"MSW")*O68</f>
        <v>-155055.01439999996</v>
      </c>
      <c r="P100" s="265">
        <f>-SUMIFS(INDEX('[7]Renton IND'!$B$4:$M$14,0,MATCH(Disposal!P$3,'[7]Renton IND'!$B$2:$N$2,0)),'[7]Renton IND'!$A$4:$A$14,"MSW")*P68</f>
        <v>-153220.63620000004</v>
      </c>
      <c r="Q100" s="265">
        <f>-SUMIFS(INDEX('[7]Renton IND'!$B$4:$M$14,0,MATCH(Disposal!Q$3,'[7]Renton IND'!$B$2:$N$2,0)),'[7]Renton IND'!$A$4:$A$14,"MSW")*Q68</f>
        <v>-158808.48179999989</v>
      </c>
      <c r="R100" s="265"/>
      <c r="S100" s="266">
        <f t="shared" si="29"/>
        <v>-1859247.8094000004</v>
      </c>
      <c r="T100" s="247"/>
      <c r="U100" s="247"/>
      <c r="V100" s="247"/>
      <c r="W100" s="247"/>
      <c r="X100" s="247"/>
      <c r="Y100" s="247"/>
    </row>
    <row r="101" spans="1:25">
      <c r="C101" s="160"/>
      <c r="D101" s="160"/>
      <c r="E101" s="153" t="str">
        <f>+E69</f>
        <v>Unregulated Garbage</v>
      </c>
      <c r="F101" s="180">
        <f>+F19*F69</f>
        <v>161331.32940000002</v>
      </c>
      <c r="G101" s="180">
        <f t="shared" ref="G101:Q101" si="30">+G19*G69</f>
        <v>134736.69600000003</v>
      </c>
      <c r="H101" s="180">
        <f t="shared" si="30"/>
        <v>159259.7604</v>
      </c>
      <c r="I101" s="180">
        <f t="shared" si="30"/>
        <v>147769.86840000001</v>
      </c>
      <c r="J101" s="180">
        <f t="shared" si="30"/>
        <v>152666.16420000003</v>
      </c>
      <c r="K101" s="180">
        <f t="shared" si="30"/>
        <v>166304.63520000002</v>
      </c>
      <c r="L101" s="180">
        <f t="shared" si="30"/>
        <v>148655.48340000003</v>
      </c>
      <c r="M101" s="180">
        <f t="shared" si="30"/>
        <v>174935.916</v>
      </c>
      <c r="N101" s="180">
        <f t="shared" si="30"/>
        <v>160108.4106</v>
      </c>
      <c r="O101" s="180">
        <f t="shared" si="30"/>
        <v>158877.79080000002</v>
      </c>
      <c r="P101" s="180">
        <f t="shared" si="30"/>
        <v>154446.6354</v>
      </c>
      <c r="Q101" s="180">
        <f t="shared" si="30"/>
        <v>159959.01120000001</v>
      </c>
      <c r="R101" s="180"/>
      <c r="S101" s="164">
        <f t="shared" si="29"/>
        <v>1879051.7010000004</v>
      </c>
      <c r="T101" s="180"/>
      <c r="U101" s="180"/>
      <c r="V101" s="180"/>
      <c r="W101" s="180"/>
      <c r="X101" s="180"/>
      <c r="Y101" s="180"/>
    </row>
    <row r="102" spans="1:25" s="262" customFormat="1">
      <c r="A102" s="261"/>
      <c r="B102" s="261"/>
      <c r="C102" s="261"/>
      <c r="D102" s="261"/>
      <c r="E102" s="262" t="str">
        <f>+E70</f>
        <v>Regulated RCY (MF)</v>
      </c>
      <c r="F102" s="263">
        <f>+F21*F70</f>
        <v>328.12370000000004</v>
      </c>
      <c r="G102" s="263">
        <f t="shared" ref="G102:Q102" si="31">+G21*G70</f>
        <v>1069.6132</v>
      </c>
      <c r="H102" s="263">
        <f t="shared" si="31"/>
        <v>1237.7619999999997</v>
      </c>
      <c r="I102" s="263">
        <f t="shared" si="31"/>
        <v>687.7752999999999</v>
      </c>
      <c r="J102" s="263">
        <f t="shared" si="31"/>
        <v>1513.3392000000001</v>
      </c>
      <c r="K102" s="263">
        <f t="shared" si="31"/>
        <v>777.68819999999994</v>
      </c>
      <c r="L102" s="263">
        <f t="shared" si="31"/>
        <v>575.67609999999991</v>
      </c>
      <c r="M102" s="263">
        <f t="shared" si="31"/>
        <v>624.71949999999981</v>
      </c>
      <c r="N102" s="263">
        <f t="shared" si="31"/>
        <v>852.42099999999994</v>
      </c>
      <c r="O102" s="263">
        <f t="shared" si="31"/>
        <v>453.06759999999997</v>
      </c>
      <c r="P102" s="263">
        <f t="shared" si="31"/>
        <v>1475.9728</v>
      </c>
      <c r="Q102" s="263">
        <f t="shared" si="31"/>
        <v>541.81280000000004</v>
      </c>
      <c r="R102" s="263"/>
      <c r="S102" s="264">
        <f t="shared" si="29"/>
        <v>10137.971399999999</v>
      </c>
      <c r="T102" s="263"/>
      <c r="U102" s="263"/>
      <c r="V102" s="263"/>
      <c r="W102" s="263"/>
      <c r="X102" s="263"/>
      <c r="Y102" s="263"/>
    </row>
    <row r="103" spans="1:25">
      <c r="A103" s="160" t="str">
        <f>A23</f>
        <v>I</v>
      </c>
      <c r="B103" s="160" t="str">
        <f>B23</f>
        <v>RCY</v>
      </c>
      <c r="C103" s="160" t="str">
        <f>C23</f>
        <v>YW</v>
      </c>
      <c r="D103" s="160"/>
      <c r="E103" s="165" t="str">
        <f>+E71</f>
        <v>Unregulated RCY / COGS</v>
      </c>
      <c r="F103" s="190">
        <f>SUMIFS('[7]Summary Disposal Data'!$K:$K,'[7]Summary Disposal Data'!$E:$E,F$4,'[7]Summary Disposal Data'!$G:$G,$A103,'[7]Summary Disposal Data'!$B:$B,$B103)+SUMIFS('[7]Summary Disposal Data'!$I:$I,'[7]Summary Disposal Data'!$E:$E,F$4,'[7]Summary Disposal Data'!$G:$G,$A103,'[7]Summary Disposal Data'!$B:$B,$C103)</f>
        <v>67221.760000000009</v>
      </c>
      <c r="G103" s="190">
        <f>SUMIFS('[7]Summary Disposal Data'!$K:$K,'[7]Summary Disposal Data'!$E:$E,G$4,'[7]Summary Disposal Data'!$G:$G,$A103,'[7]Summary Disposal Data'!$B:$B,$B103)+SUMIFS('[7]Summary Disposal Data'!$I:$I,'[7]Summary Disposal Data'!$E:$E,G$4,'[7]Summary Disposal Data'!$G:$G,$A103,'[7]Summary Disposal Data'!$B:$B,$C103)</f>
        <v>78825.5</v>
      </c>
      <c r="H103" s="190">
        <f>SUMIFS('[7]Summary Disposal Data'!$K:$K,'[7]Summary Disposal Data'!$E:$E,H$4,'[7]Summary Disposal Data'!$G:$G,$A103,'[7]Summary Disposal Data'!$B:$B,$B103)+SUMIFS('[7]Summary Disposal Data'!$I:$I,'[7]Summary Disposal Data'!$E:$E,H$4,'[7]Summary Disposal Data'!$G:$G,$A103,'[7]Summary Disposal Data'!$B:$B,$C103)</f>
        <v>87957.77</v>
      </c>
      <c r="I103" s="190">
        <f>SUMIFS('[7]Summary Disposal Data'!$K:$K,'[7]Summary Disposal Data'!$E:$E,I$4,'[7]Summary Disposal Data'!$G:$G,$A103,'[7]Summary Disposal Data'!$B:$B,$B103)+SUMIFS('[7]Summary Disposal Data'!$I:$I,'[7]Summary Disposal Data'!$E:$E,I$4,'[7]Summary Disposal Data'!$G:$G,$A103,'[7]Summary Disposal Data'!$B:$B,$C103)</f>
        <v>91167.83</v>
      </c>
      <c r="J103" s="190">
        <f>SUMIFS('[7]Summary Disposal Data'!$K:$K,'[7]Summary Disposal Data'!$E:$E,J$4,'[7]Summary Disposal Data'!$G:$G,$A103,'[7]Summary Disposal Data'!$B:$B,$B103)+SUMIFS('[7]Summary Disposal Data'!$I:$I,'[7]Summary Disposal Data'!$E:$E,J$4,'[7]Summary Disposal Data'!$G:$G,$A103,'[7]Summary Disposal Data'!$B:$B,$C103)</f>
        <v>84380.37</v>
      </c>
      <c r="K103" s="190">
        <f>SUMIFS('[7]Summary Disposal Data'!$K:$K,'[7]Summary Disposal Data'!$E:$E,K$4,'[7]Summary Disposal Data'!$G:$G,$A103,'[7]Summary Disposal Data'!$B:$B,$B103)+SUMIFS('[7]Summary Disposal Data'!$I:$I,'[7]Summary Disposal Data'!$E:$E,K$4,'[7]Summary Disposal Data'!$G:$G,$A103,'[7]Summary Disposal Data'!$B:$B,$C103)</f>
        <v>81198.829999999987</v>
      </c>
      <c r="L103" s="190">
        <f>SUMIFS('[7]Summary Disposal Data'!$K:$K,'[7]Summary Disposal Data'!$E:$E,L$4,'[7]Summary Disposal Data'!$G:$G,$A103,'[7]Summary Disposal Data'!$B:$B,$B103)+SUMIFS('[7]Summary Disposal Data'!$I:$I,'[7]Summary Disposal Data'!$E:$E,L$4,'[7]Summary Disposal Data'!$G:$G,$A103,'[7]Summary Disposal Data'!$B:$B,$C103)</f>
        <v>71083.040000000008</v>
      </c>
      <c r="M103" s="190">
        <f>SUMIFS('[7]Summary Disposal Data'!$K:$K,'[7]Summary Disposal Data'!$E:$E,M$4,'[7]Summary Disposal Data'!$G:$G,$A103,'[7]Summary Disposal Data'!$B:$B,$B103)+SUMIFS('[7]Summary Disposal Data'!$I:$I,'[7]Summary Disposal Data'!$E:$E,M$4,'[7]Summary Disposal Data'!$G:$G,$A103,'[7]Summary Disposal Data'!$B:$B,$C103)</f>
        <v>94372.000000000015</v>
      </c>
      <c r="N103" s="190">
        <f>SUMIFS('[7]Summary Disposal Data'!$K:$K,'[7]Summary Disposal Data'!$E:$E,N$4,'[7]Summary Disposal Data'!$G:$G,$A103,'[7]Summary Disposal Data'!$B:$B,$B103)+SUMIFS('[7]Summary Disposal Data'!$I:$I,'[7]Summary Disposal Data'!$E:$E,N$4,'[7]Summary Disposal Data'!$G:$G,$A103,'[7]Summary Disposal Data'!$B:$B,$C103)</f>
        <v>91989.699999999983</v>
      </c>
      <c r="O103" s="190">
        <f>SUMIFS('[7]Summary Disposal Data'!$K:$K,'[7]Summary Disposal Data'!$E:$E,O$4,'[7]Summary Disposal Data'!$G:$G,$A103,'[7]Summary Disposal Data'!$B:$B,$B103)+SUMIFS('[7]Summary Disposal Data'!$I:$I,'[7]Summary Disposal Data'!$E:$E,O$4,'[7]Summary Disposal Data'!$G:$G,$A103,'[7]Summary Disposal Data'!$B:$B,$C103)</f>
        <v>85600.42</v>
      </c>
      <c r="P103" s="190">
        <f>SUMIFS('[7]Summary Disposal Data'!$K:$K,'[7]Summary Disposal Data'!$E:$E,P$4,'[7]Summary Disposal Data'!$G:$G,$A103,'[7]Summary Disposal Data'!$B:$B,$B103)+SUMIFS('[7]Summary Disposal Data'!$I:$I,'[7]Summary Disposal Data'!$E:$E,P$4,'[7]Summary Disposal Data'!$G:$G,$A103,'[7]Summary Disposal Data'!$B:$B,$C103)</f>
        <v>90803.51</v>
      </c>
      <c r="Q103" s="190">
        <f>SUMIFS('[7]Summary Disposal Data'!$K:$K,'[7]Summary Disposal Data'!$E:$E,Q$4,'[7]Summary Disposal Data'!$G:$G,$A103,'[7]Summary Disposal Data'!$B:$B,$B103)+SUMIFS('[7]Summary Disposal Data'!$I:$I,'[7]Summary Disposal Data'!$E:$E,Q$4,'[7]Summary Disposal Data'!$G:$G,$A103,'[7]Summary Disposal Data'!$B:$B,$C103)</f>
        <v>78738.84</v>
      </c>
      <c r="R103" s="190"/>
      <c r="S103" s="191">
        <f t="shared" si="29"/>
        <v>1003339.5700000001</v>
      </c>
      <c r="T103" s="180"/>
      <c r="U103" s="180"/>
      <c r="V103" s="180"/>
      <c r="W103" s="180"/>
      <c r="X103" s="180"/>
      <c r="Y103" s="180"/>
    </row>
    <row r="104" spans="1:25">
      <c r="C104" s="160"/>
      <c r="D104" s="160"/>
      <c r="E104" s="153" t="str">
        <f>+E25</f>
        <v>Total Roll-off / Industrial</v>
      </c>
      <c r="F104" s="180">
        <f>SUM(F99:F103)</f>
        <v>77220.799500000023</v>
      </c>
      <c r="G104" s="180">
        <f t="shared" ref="G104:Q104" si="32">SUM(G98:G103)</f>
        <v>85040.92140000005</v>
      </c>
      <c r="H104" s="180">
        <f t="shared" si="32"/>
        <v>96677.823599999974</v>
      </c>
      <c r="I104" s="180">
        <f t="shared" si="32"/>
        <v>98905.100699999923</v>
      </c>
      <c r="J104" s="180">
        <f t="shared" si="32"/>
        <v>93349.817399999869</v>
      </c>
      <c r="K104" s="180">
        <f t="shared" si="32"/>
        <v>89854.641200000042</v>
      </c>
      <c r="L104" s="180">
        <f t="shared" si="32"/>
        <v>76017.482100000037</v>
      </c>
      <c r="M104" s="180">
        <f t="shared" si="32"/>
        <v>101319.24049999994</v>
      </c>
      <c r="N104" s="180">
        <f t="shared" si="32"/>
        <v>103290.83780000001</v>
      </c>
      <c r="O104" s="180">
        <f t="shared" si="32"/>
        <v>95551.901000000042</v>
      </c>
      <c r="P104" s="180">
        <f t="shared" si="32"/>
        <v>98565.038999999961</v>
      </c>
      <c r="Q104" s="180">
        <f t="shared" si="32"/>
        <v>86005.166000000099</v>
      </c>
      <c r="R104" s="180"/>
      <c r="S104" s="164">
        <f t="shared" si="29"/>
        <v>1101798.7702000001</v>
      </c>
      <c r="T104" s="180"/>
      <c r="U104" s="180"/>
      <c r="V104" s="180"/>
      <c r="W104" s="180"/>
      <c r="X104" s="180"/>
      <c r="Y104" s="180"/>
    </row>
    <row r="105" spans="1:25">
      <c r="C105" s="160"/>
      <c r="D105" s="16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2"/>
      <c r="T105" s="180"/>
      <c r="U105" s="180"/>
      <c r="V105" s="180"/>
      <c r="W105" s="180"/>
      <c r="X105" s="180"/>
      <c r="Y105" s="180"/>
    </row>
    <row r="106" spans="1:25">
      <c r="A106" s="160" t="str">
        <f>A18</f>
        <v>I</v>
      </c>
      <c r="B106" s="160" t="str">
        <f>+B18</f>
        <v>MSW</v>
      </c>
      <c r="C106" s="160">
        <f>C18</f>
        <v>20</v>
      </c>
      <c r="D106" s="160"/>
      <c r="E106" s="153" t="s">
        <v>220</v>
      </c>
      <c r="F106" s="180">
        <f>'[7]Revenue Lookup'!D133</f>
        <v>8525.0069999999996</v>
      </c>
      <c r="G106" s="180">
        <f>'[7]Revenue Lookup'!E133</f>
        <v>4532.8085999999994</v>
      </c>
      <c r="H106" s="180">
        <f>'[7]Revenue Lookup'!F133</f>
        <v>6604.3775999999989</v>
      </c>
      <c r="I106" s="180">
        <f>'[7]Revenue Lookup'!G133</f>
        <v>5547.800400000001</v>
      </c>
      <c r="J106" s="180">
        <f>'[7]Revenue Lookup'!H133</f>
        <v>5584.7651999999998</v>
      </c>
      <c r="K106" s="180">
        <f>'[7]Revenue Lookup'!I133</f>
        <v>6918.5784000000003</v>
      </c>
      <c r="L106" s="180">
        <f>'[7]Revenue Lookup'!J133</f>
        <v>4358.7660000000005</v>
      </c>
      <c r="M106" s="180">
        <f>'[7]Revenue Lookup'!K133</f>
        <v>4155.4596000000001</v>
      </c>
      <c r="N106" s="180">
        <f>'[7]Revenue Lookup'!L133</f>
        <v>5980.5966000000017</v>
      </c>
      <c r="O106" s="180">
        <f>'[7]Revenue Lookup'!M133</f>
        <v>5675.6369999999997</v>
      </c>
      <c r="P106" s="180">
        <f>'[7]Revenue Lookup'!N133</f>
        <v>5059.5570000000007</v>
      </c>
      <c r="Q106" s="180">
        <f>'[7]Revenue Lookup'!O133</f>
        <v>5573.9838000000009</v>
      </c>
      <c r="R106" s="180"/>
      <c r="S106" s="164">
        <f>SUM(F106:R106)</f>
        <v>68517.337200000009</v>
      </c>
      <c r="T106" s="180"/>
      <c r="U106" s="180"/>
      <c r="V106" s="180"/>
      <c r="W106" s="180"/>
      <c r="X106" s="180"/>
      <c r="Y106" s="180"/>
    </row>
    <row r="107" spans="1:25">
      <c r="C107" s="160"/>
      <c r="D107" s="160"/>
      <c r="E107" s="153" t="s">
        <v>221</v>
      </c>
      <c r="F107" s="180">
        <f>+F108-F106</f>
        <v>228855.77300000002</v>
      </c>
      <c r="G107" s="180">
        <f t="shared" ref="G107:Q107" si="33">+G108-G106</f>
        <v>214041.39140000005</v>
      </c>
      <c r="H107" s="180">
        <f t="shared" si="33"/>
        <v>253350.51240000001</v>
      </c>
      <c r="I107" s="180">
        <f t="shared" si="33"/>
        <v>235228.1096</v>
      </c>
      <c r="J107" s="180">
        <f t="shared" si="33"/>
        <v>242689.05479999998</v>
      </c>
      <c r="K107" s="180">
        <f t="shared" si="33"/>
        <v>249787.5416</v>
      </c>
      <c r="L107" s="180">
        <f t="shared" si="33"/>
        <v>227647.56399999998</v>
      </c>
      <c r="M107" s="180">
        <f t="shared" si="33"/>
        <v>269765.12039999996</v>
      </c>
      <c r="N107" s="180">
        <f t="shared" si="33"/>
        <v>252305.82339999996</v>
      </c>
      <c r="O107" s="180">
        <f t="shared" si="33"/>
        <v>248201.41300000003</v>
      </c>
      <c r="P107" s="180">
        <f t="shared" si="33"/>
        <v>248235.12300000002</v>
      </c>
      <c r="Q107" s="180">
        <f t="shared" si="33"/>
        <v>238154.86620000008</v>
      </c>
      <c r="R107" s="180"/>
      <c r="S107" s="164">
        <f>SUM(F107:R107)</f>
        <v>2908262.2927999999</v>
      </c>
      <c r="T107" s="180"/>
      <c r="U107" s="180"/>
      <c r="V107" s="180"/>
      <c r="W107" s="180"/>
      <c r="X107" s="180"/>
      <c r="Y107" s="180"/>
    </row>
    <row r="108" spans="1:25">
      <c r="A108" s="160" t="str">
        <f>A106</f>
        <v>I</v>
      </c>
      <c r="C108" s="160"/>
      <c r="D108" s="160"/>
      <c r="E108" s="233" t="str">
        <f>+E30</f>
        <v>Total Roll-off / Industrial Pass Thru Disp.</v>
      </c>
      <c r="F108" s="234">
        <f>SUMIFS('[7]Summary Disposal Data'!$M:$M,'[7]Summary Disposal Data'!$E:$E,F$4,'[7]Summary Disposal Data'!$G:$G,$A108)</f>
        <v>237380.78000000003</v>
      </c>
      <c r="G108" s="234">
        <f>SUMIFS('[7]Summary Disposal Data'!$M:$M,'[7]Summary Disposal Data'!$E:$E,G$4,'[7]Summary Disposal Data'!$G:$G,$A108)</f>
        <v>218574.20000000004</v>
      </c>
      <c r="H108" s="234">
        <f>SUMIFS('[7]Summary Disposal Data'!$M:$M,'[7]Summary Disposal Data'!$E:$E,H$4,'[7]Summary Disposal Data'!$G:$G,$A108)</f>
        <v>259954.89</v>
      </c>
      <c r="I108" s="234">
        <f>SUMIFS('[7]Summary Disposal Data'!$M:$M,'[7]Summary Disposal Data'!$E:$E,I$4,'[7]Summary Disposal Data'!$G:$G,$A108)</f>
        <v>240775.91</v>
      </c>
      <c r="J108" s="234">
        <f>SUMIFS('[7]Summary Disposal Data'!$M:$M,'[7]Summary Disposal Data'!$E:$E,J$4,'[7]Summary Disposal Data'!$G:$G,$A108)</f>
        <v>248273.81999999998</v>
      </c>
      <c r="K108" s="234">
        <f>SUMIFS('[7]Summary Disposal Data'!$M:$M,'[7]Summary Disposal Data'!$E:$E,K$4,'[7]Summary Disposal Data'!$G:$G,$A108)</f>
        <v>256706.12</v>
      </c>
      <c r="L108" s="234">
        <f>SUMIFS('[7]Summary Disposal Data'!$M:$M,'[7]Summary Disposal Data'!$E:$E,L$4,'[7]Summary Disposal Data'!$G:$G,$A108)</f>
        <v>232006.33</v>
      </c>
      <c r="M108" s="234">
        <f>SUMIFS('[7]Summary Disposal Data'!$M:$M,'[7]Summary Disposal Data'!$E:$E,M$4,'[7]Summary Disposal Data'!$G:$G,$A108)</f>
        <v>273920.57999999996</v>
      </c>
      <c r="N108" s="234">
        <f>SUMIFS('[7]Summary Disposal Data'!$M:$M,'[7]Summary Disposal Data'!$E:$E,N$4,'[7]Summary Disposal Data'!$G:$G,$A108)</f>
        <v>258286.41999999995</v>
      </c>
      <c r="O108" s="234">
        <f>SUMIFS('[7]Summary Disposal Data'!$M:$M,'[7]Summary Disposal Data'!$E:$E,O$4,'[7]Summary Disposal Data'!$G:$G,$A108)</f>
        <v>253877.05000000002</v>
      </c>
      <c r="P108" s="234">
        <f>SUMIFS('[7]Summary Disposal Data'!$M:$M,'[7]Summary Disposal Data'!$E:$E,P$4,'[7]Summary Disposal Data'!$G:$G,$A108)</f>
        <v>253294.68000000002</v>
      </c>
      <c r="Q108" s="234">
        <f>SUMIFS('[7]Summary Disposal Data'!$M:$M,'[7]Summary Disposal Data'!$E:$E,Q$4,'[7]Summary Disposal Data'!$G:$G,$A108)</f>
        <v>243728.85000000006</v>
      </c>
      <c r="R108" s="234"/>
      <c r="S108" s="235">
        <f>SUM(F108:R108)</f>
        <v>2976779.6300000004</v>
      </c>
      <c r="T108" s="180"/>
      <c r="U108" s="180"/>
      <c r="V108" s="180"/>
      <c r="W108" s="180"/>
      <c r="X108" s="180"/>
      <c r="Y108" s="180"/>
    </row>
    <row r="109" spans="1:25">
      <c r="C109" s="160"/>
      <c r="D109" s="16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267"/>
      <c r="T109" s="180"/>
      <c r="U109" s="180"/>
      <c r="V109" s="180"/>
      <c r="W109" s="180"/>
      <c r="X109" s="180"/>
      <c r="Y109" s="180"/>
    </row>
    <row r="110" spans="1:25">
      <c r="C110" s="160"/>
      <c r="D110" s="160"/>
      <c r="E110" s="154" t="str">
        <f>+E76</f>
        <v>Commercial</v>
      </c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2"/>
      <c r="T110" s="180"/>
      <c r="U110" s="180"/>
      <c r="V110" s="180"/>
      <c r="W110" s="180"/>
      <c r="X110" s="180"/>
      <c r="Y110" s="180"/>
    </row>
    <row r="111" spans="1:25" s="262" customFormat="1">
      <c r="A111" s="261"/>
      <c r="B111" s="261"/>
      <c r="C111" s="261"/>
      <c r="D111" s="261"/>
      <c r="E111" s="262" t="str">
        <f>+E77</f>
        <v>Regulated Garbage</v>
      </c>
      <c r="F111" s="263">
        <f>+F33*F77</f>
        <v>10308.752467382661</v>
      </c>
      <c r="G111" s="263">
        <f t="shared" ref="G111:Q111" si="34">+G33*G77</f>
        <v>9687.9316076709456</v>
      </c>
      <c r="H111" s="263">
        <f t="shared" si="34"/>
        <v>10662.492240758847</v>
      </c>
      <c r="I111" s="263">
        <f t="shared" si="34"/>
        <v>8898.0185377134094</v>
      </c>
      <c r="J111" s="263">
        <f t="shared" si="34"/>
        <v>10702.796393547264</v>
      </c>
      <c r="K111" s="263">
        <f t="shared" si="34"/>
        <v>10002.164887473595</v>
      </c>
      <c r="L111" s="263">
        <f t="shared" si="34"/>
        <v>7150.9684596867301</v>
      </c>
      <c r="M111" s="263">
        <f t="shared" si="34"/>
        <v>9125.0179409165776</v>
      </c>
      <c r="N111" s="263">
        <f t="shared" si="34"/>
        <v>10541.829569994512</v>
      </c>
      <c r="O111" s="263">
        <f t="shared" si="34"/>
        <v>10545.096074968018</v>
      </c>
      <c r="P111" s="263">
        <f t="shared" si="34"/>
        <v>10724.3499078061</v>
      </c>
      <c r="Q111" s="263">
        <f t="shared" si="34"/>
        <v>11117.098593845354</v>
      </c>
      <c r="R111" s="263"/>
      <c r="S111" s="264">
        <f t="shared" ref="S111:S116" si="35">SUM(F111:R111)</f>
        <v>119466.51668176401</v>
      </c>
      <c r="T111" s="263"/>
      <c r="U111" s="263"/>
      <c r="V111" s="263"/>
      <c r="W111" s="263"/>
      <c r="X111" s="263"/>
      <c r="Y111" s="263"/>
    </row>
    <row r="112" spans="1:25">
      <c r="C112" s="160"/>
      <c r="D112" s="160"/>
      <c r="E112" s="192" t="s">
        <v>219</v>
      </c>
      <c r="F112" s="247">
        <f>(-SUMIFS(INDEX('[7]4183 Com-MF-Resi Tons'!$D$76:$P$91,0,MATCH(Disposal!F$3,'[7]4183 Com-MF-Resi Tons'!$D$3:$P$3,0)),'[7]4183 Com-MF-Resi Tons'!$B$76:$B$91,"COMM",'[7]4183 Com-MF-Resi Tons'!$C$76:$C$91,"MSW")-SUMIFS(INDEX('[7]4183 Com-MF-Resi Tons'!$D$76:$P$91,0,MATCH(Disposal!F$3,'[7]4183 Com-MF-Resi Tons'!$D$3:$P$3,0)),'[7]4183 Com-MF-Resi Tons'!$B$76:$B$91,"MF",'[7]4183 Com-MF-Resi Tons'!$C$76:$C$91,"MSW"))*F77</f>
        <v>-297025.45759527571</v>
      </c>
      <c r="G112" s="247">
        <f>(-SUMIFS(INDEX('[7]4183 Com-MF-Resi Tons'!$D$76:$P$91,0,MATCH(Disposal!G$3,'[7]4183 Com-MF-Resi Tons'!$D$3:$P$3,0)),'[7]4183 Com-MF-Resi Tons'!$B$76:$B$91,"COMM",'[7]4183 Com-MF-Resi Tons'!$C$76:$C$91,"MSW")-SUMIFS(INDEX('[7]4183 Com-MF-Resi Tons'!$D$76:$P$91,0,MATCH(Disposal!G$3,'[7]4183 Com-MF-Resi Tons'!$D$3:$P$3,0)),'[7]4183 Com-MF-Resi Tons'!$B$76:$B$91,"MF",'[7]4183 Com-MF-Resi Tons'!$C$76:$C$91,"MSW"))*G77</f>
        <v>-245804.8486667689</v>
      </c>
      <c r="H112" s="247">
        <f>(-SUMIFS(INDEX('[7]4183 Com-MF-Resi Tons'!$D$76:$P$91,0,MATCH(Disposal!H$3,'[7]4183 Com-MF-Resi Tons'!$D$3:$P$3,0)),'[7]4183 Com-MF-Resi Tons'!$B$76:$B$91,"COMM",'[7]4183 Com-MF-Resi Tons'!$C$76:$C$91,"MSW")-SUMIFS(INDEX('[7]4183 Com-MF-Resi Tons'!$D$76:$P$91,0,MATCH(Disposal!H$3,'[7]4183 Com-MF-Resi Tons'!$D$3:$P$3,0)),'[7]4183 Com-MF-Resi Tons'!$B$76:$B$91,"MF",'[7]4183 Com-MF-Resi Tons'!$C$76:$C$91,"MSW"))*H77</f>
        <v>-302774.42879506981</v>
      </c>
      <c r="I112" s="247">
        <f>(-SUMIFS(INDEX('[7]4183 Com-MF-Resi Tons'!$D$76:$P$91,0,MATCH(Disposal!I$3,'[7]4183 Com-MF-Resi Tons'!$D$3:$P$3,0)),'[7]4183 Com-MF-Resi Tons'!$B$76:$B$91,"COMM",'[7]4183 Com-MF-Resi Tons'!$C$76:$C$91,"MSW")-SUMIFS(INDEX('[7]4183 Com-MF-Resi Tons'!$D$76:$P$91,0,MATCH(Disposal!I$3,'[7]4183 Com-MF-Resi Tons'!$D$3:$P$3,0)),'[7]4183 Com-MF-Resi Tons'!$B$76:$B$91,"MF",'[7]4183 Com-MF-Resi Tons'!$C$76:$C$91,"MSW"))*I77</f>
        <v>-267189.90570623364</v>
      </c>
      <c r="J112" s="247">
        <f>(-SUMIFS(INDEX('[7]4183 Com-MF-Resi Tons'!$D$76:$P$91,0,MATCH(Disposal!J$3,'[7]4183 Com-MF-Resi Tons'!$D$3:$P$3,0)),'[7]4183 Com-MF-Resi Tons'!$B$76:$B$91,"COMM",'[7]4183 Com-MF-Resi Tons'!$C$76:$C$91,"MSW")-SUMIFS(INDEX('[7]4183 Com-MF-Resi Tons'!$D$76:$P$91,0,MATCH(Disposal!J$3,'[7]4183 Com-MF-Resi Tons'!$D$3:$P$3,0)),'[7]4183 Com-MF-Resi Tons'!$B$76:$B$91,"MF",'[7]4183 Com-MF-Resi Tons'!$C$76:$C$91,"MSW"))*J77</f>
        <v>-290570.53800132271</v>
      </c>
      <c r="K112" s="247">
        <f>(-SUMIFS(INDEX('[7]4183 Com-MF-Resi Tons'!$D$76:$P$91,0,MATCH(Disposal!K$3,'[7]4183 Com-MF-Resi Tons'!$D$3:$P$3,0)),'[7]4183 Com-MF-Resi Tons'!$B$76:$B$91,"COMM",'[7]4183 Com-MF-Resi Tons'!$C$76:$C$91,"MSW")-SUMIFS(INDEX('[7]4183 Com-MF-Resi Tons'!$D$76:$P$91,0,MATCH(Disposal!K$3,'[7]4183 Com-MF-Resi Tons'!$D$3:$P$3,0)),'[7]4183 Com-MF-Resi Tons'!$B$76:$B$91,"MF",'[7]4183 Com-MF-Resi Tons'!$C$76:$C$91,"MSW"))*K77</f>
        <v>-296099.90325539786</v>
      </c>
      <c r="L112" s="247">
        <f>(-SUMIFS(INDEX('[7]4183 Com-MF-Resi Tons'!$D$76:$P$91,0,MATCH(Disposal!L$3,'[7]4183 Com-MF-Resi Tons'!$D$3:$P$3,0)),'[7]4183 Com-MF-Resi Tons'!$B$76:$B$91,"COMM",'[7]4183 Com-MF-Resi Tons'!$C$76:$C$91,"MSW")-SUMIFS(INDEX('[7]4183 Com-MF-Resi Tons'!$D$76:$P$91,0,MATCH(Disposal!L$3,'[7]4183 Com-MF-Resi Tons'!$D$3:$P$3,0)),'[7]4183 Com-MF-Resi Tons'!$B$76:$B$91,"MF",'[7]4183 Com-MF-Resi Tons'!$C$76:$C$91,"MSW"))*L77</f>
        <v>-258746.73335983764</v>
      </c>
      <c r="M112" s="247">
        <f>(-SUMIFS(INDEX('[7]4183 Com-MF-Resi Tons'!$D$76:$P$91,0,MATCH(Disposal!M$3,'[7]4183 Com-MF-Resi Tons'!$D$3:$P$3,0)),'[7]4183 Com-MF-Resi Tons'!$B$76:$B$91,"COMM",'[7]4183 Com-MF-Resi Tons'!$C$76:$C$91,"MSW")-SUMIFS(INDEX('[7]4183 Com-MF-Resi Tons'!$D$76:$P$91,0,MATCH(Disposal!M$3,'[7]4183 Com-MF-Resi Tons'!$D$3:$P$3,0)),'[7]4183 Com-MF-Resi Tons'!$B$76:$B$91,"MF",'[7]4183 Com-MF-Resi Tons'!$C$76:$C$91,"MSW"))*M77</f>
        <v>-299076.74865716201</v>
      </c>
      <c r="N112" s="247">
        <f>(-SUMIFS(INDEX('[7]4183 Com-MF-Resi Tons'!$D$76:$P$91,0,MATCH(Disposal!N$3,'[7]4183 Com-MF-Resi Tons'!$D$3:$P$3,0)),'[7]4183 Com-MF-Resi Tons'!$B$76:$B$91,"COMM",'[7]4183 Com-MF-Resi Tons'!$C$76:$C$91,"MSW")-SUMIFS(INDEX('[7]4183 Com-MF-Resi Tons'!$D$76:$P$91,0,MATCH(Disposal!N$3,'[7]4183 Com-MF-Resi Tons'!$D$3:$P$3,0)),'[7]4183 Com-MF-Resi Tons'!$B$76:$B$91,"MF",'[7]4183 Com-MF-Resi Tons'!$C$76:$C$91,"MSW"))*N77</f>
        <v>-283206.29674394638</v>
      </c>
      <c r="O112" s="247">
        <f>(-SUMIFS(INDEX('[7]4183 Com-MF-Resi Tons'!$D$76:$P$91,0,MATCH(Disposal!O$3,'[7]4183 Com-MF-Resi Tons'!$D$3:$P$3,0)),'[7]4183 Com-MF-Resi Tons'!$B$76:$B$91,"COMM",'[7]4183 Com-MF-Resi Tons'!$C$76:$C$91,"MSW")-SUMIFS(INDEX('[7]4183 Com-MF-Resi Tons'!$D$76:$P$91,0,MATCH(Disposal!O$3,'[7]4183 Com-MF-Resi Tons'!$D$3:$P$3,0)),'[7]4183 Com-MF-Resi Tons'!$B$76:$B$91,"MF",'[7]4183 Com-MF-Resi Tons'!$C$76:$C$91,"MSW"))*O77</f>
        <v>-267403.54856112093</v>
      </c>
      <c r="P112" s="247">
        <f>(-SUMIFS(INDEX('[7]4183 Com-MF-Resi Tons'!$D$76:$P$91,0,MATCH(Disposal!P$3,'[7]4183 Com-MF-Resi Tons'!$D$3:$P$3,0)),'[7]4183 Com-MF-Resi Tons'!$B$76:$B$91,"COMM",'[7]4183 Com-MF-Resi Tons'!$C$76:$C$91,"MSW")-SUMIFS(INDEX('[7]4183 Com-MF-Resi Tons'!$D$76:$P$91,0,MATCH(Disposal!P$3,'[7]4183 Com-MF-Resi Tons'!$D$3:$P$3,0)),'[7]4183 Com-MF-Resi Tons'!$B$76:$B$91,"MF",'[7]4183 Com-MF-Resi Tons'!$C$76:$C$91,"MSW"))*P77</f>
        <v>-291579.10187570442</v>
      </c>
      <c r="Q112" s="247">
        <f>(-SUMIFS(INDEX('[7]4183 Com-MF-Resi Tons'!$D$76:$P$91,0,MATCH(Disposal!Q$3,'[7]4183 Com-MF-Resi Tons'!$D$3:$P$3,0)),'[7]4183 Com-MF-Resi Tons'!$B$76:$B$91,"COMM",'[7]4183 Com-MF-Resi Tons'!$C$76:$C$91,"MSW")-SUMIFS(INDEX('[7]4183 Com-MF-Resi Tons'!$D$76:$P$91,0,MATCH(Disposal!Q$3,'[7]4183 Com-MF-Resi Tons'!$D$3:$P$3,0)),'[7]4183 Com-MF-Resi Tons'!$B$76:$B$91,"MF",'[7]4183 Com-MF-Resi Tons'!$C$76:$C$91,"MSW"))*Q77</f>
        <v>-284252.64921289042</v>
      </c>
      <c r="R112" s="247"/>
      <c r="S112" s="164">
        <f t="shared" si="35"/>
        <v>-3383730.1604307303</v>
      </c>
      <c r="T112" s="247"/>
      <c r="U112" s="247"/>
      <c r="V112" s="247"/>
      <c r="W112" s="247"/>
      <c r="X112" s="247"/>
      <c r="Y112" s="247"/>
    </row>
    <row r="113" spans="1:25">
      <c r="C113" s="160"/>
      <c r="D113" s="160"/>
      <c r="E113" s="153" t="str">
        <f>+E78</f>
        <v>Unregulated Garbage</v>
      </c>
      <c r="F113" s="180">
        <f>+F34*F78</f>
        <v>297025.45759527571</v>
      </c>
      <c r="G113" s="180">
        <f t="shared" ref="G113:Q113" si="36">+G34*G78</f>
        <v>245804.8486667689</v>
      </c>
      <c r="H113" s="180">
        <f t="shared" si="36"/>
        <v>302774.42879506981</v>
      </c>
      <c r="I113" s="180">
        <f t="shared" si="36"/>
        <v>267189.90570623364</v>
      </c>
      <c r="J113" s="180">
        <f t="shared" si="36"/>
        <v>290570.53800132271</v>
      </c>
      <c r="K113" s="180">
        <f t="shared" si="36"/>
        <v>296099.90325539786</v>
      </c>
      <c r="L113" s="180">
        <f t="shared" si="36"/>
        <v>258746.73335983764</v>
      </c>
      <c r="M113" s="180">
        <f t="shared" si="36"/>
        <v>299076.74865716201</v>
      </c>
      <c r="N113" s="180">
        <f t="shared" si="36"/>
        <v>283206.29674394638</v>
      </c>
      <c r="O113" s="180">
        <f t="shared" si="36"/>
        <v>267403.54856112093</v>
      </c>
      <c r="P113" s="180">
        <f t="shared" si="36"/>
        <v>291579.10187570442</v>
      </c>
      <c r="Q113" s="180">
        <f t="shared" si="36"/>
        <v>284252.64921289042</v>
      </c>
      <c r="R113" s="180"/>
      <c r="S113" s="164">
        <f t="shared" si="35"/>
        <v>3383730.1604307303</v>
      </c>
      <c r="T113" s="180"/>
      <c r="U113" s="180"/>
      <c r="V113" s="180"/>
      <c r="W113" s="180"/>
      <c r="X113" s="180"/>
      <c r="Y113" s="180"/>
    </row>
    <row r="114" spans="1:25" s="262" customFormat="1">
      <c r="A114" s="261"/>
      <c r="B114" s="261"/>
      <c r="C114" s="261"/>
      <c r="D114" s="261"/>
      <c r="E114" s="262" t="str">
        <f>+E79</f>
        <v>Regulated RCY (MF)</v>
      </c>
      <c r="F114" s="263">
        <f>+F36*F79</f>
        <v>6519.5079384357541</v>
      </c>
      <c r="G114" s="263">
        <f t="shared" ref="G114:Q114" si="37">+G36*G79</f>
        <v>4693.7524881604795</v>
      </c>
      <c r="H114" s="263">
        <f t="shared" si="37"/>
        <v>7615.089027026961</v>
      </c>
      <c r="I114" s="263">
        <f t="shared" si="37"/>
        <v>4251.733534230304</v>
      </c>
      <c r="J114" s="263">
        <f t="shared" si="37"/>
        <v>5163.5363139976434</v>
      </c>
      <c r="K114" s="263">
        <f t="shared" si="37"/>
        <v>5061.5039086173647</v>
      </c>
      <c r="L114" s="263">
        <f t="shared" si="37"/>
        <v>6261.277862646124</v>
      </c>
      <c r="M114" s="263">
        <f t="shared" si="37"/>
        <v>4971.3190753501858</v>
      </c>
      <c r="N114" s="263">
        <f t="shared" si="37"/>
        <v>3998.4776988799085</v>
      </c>
      <c r="O114" s="263">
        <f t="shared" si="37"/>
        <v>4111.5825878948344</v>
      </c>
      <c r="P114" s="263">
        <f t="shared" si="37"/>
        <v>4583.3283237260139</v>
      </c>
      <c r="Q114" s="263">
        <f t="shared" si="37"/>
        <v>4900.2987027963436</v>
      </c>
      <c r="R114" s="263"/>
      <c r="S114" s="264">
        <f t="shared" si="35"/>
        <v>62131.407461761919</v>
      </c>
      <c r="T114" s="263"/>
      <c r="U114" s="263"/>
      <c r="V114" s="263"/>
      <c r="W114" s="263"/>
      <c r="X114" s="263"/>
      <c r="Y114" s="263"/>
    </row>
    <row r="115" spans="1:25">
      <c r="C115" s="160"/>
      <c r="D115" s="160"/>
      <c r="E115" s="165" t="str">
        <f>+E80</f>
        <v>Unregulated RCY / COGS</v>
      </c>
      <c r="F115" s="190">
        <f t="shared" ref="F115:Q115" si="38">+F37*F80</f>
        <v>69497.182049150797</v>
      </c>
      <c r="G115" s="190">
        <f t="shared" si="38"/>
        <v>51048.791861717669</v>
      </c>
      <c r="H115" s="190">
        <f t="shared" si="38"/>
        <v>70836.408559715404</v>
      </c>
      <c r="I115" s="190">
        <f t="shared" si="38"/>
        <v>57530.521160982935</v>
      </c>
      <c r="J115" s="190">
        <f t="shared" si="38"/>
        <v>61832.688827923295</v>
      </c>
      <c r="K115" s="190">
        <f t="shared" si="38"/>
        <v>64334.388474549836</v>
      </c>
      <c r="L115" s="190">
        <f t="shared" si="38"/>
        <v>54021.452438531574</v>
      </c>
      <c r="M115" s="190">
        <f t="shared" si="38"/>
        <v>58627.04714809014</v>
      </c>
      <c r="N115" s="190">
        <f t="shared" si="38"/>
        <v>58079.430398638506</v>
      </c>
      <c r="O115" s="190">
        <f t="shared" si="38"/>
        <v>55798.427607038131</v>
      </c>
      <c r="P115" s="190">
        <f t="shared" si="38"/>
        <v>63962.584601347276</v>
      </c>
      <c r="Q115" s="190">
        <f t="shared" si="38"/>
        <v>65514.215068167759</v>
      </c>
      <c r="R115" s="190"/>
      <c r="S115" s="191">
        <f t="shared" si="35"/>
        <v>731083.13819585345</v>
      </c>
      <c r="T115" s="180"/>
      <c r="U115" s="180"/>
      <c r="V115" s="180"/>
      <c r="W115" s="180"/>
      <c r="X115" s="180"/>
      <c r="Y115" s="180"/>
    </row>
    <row r="116" spans="1:25">
      <c r="C116" s="160"/>
      <c r="D116" s="160"/>
      <c r="E116" s="153" t="str">
        <f>+E39</f>
        <v>Total Commercial per Disposal Report</v>
      </c>
      <c r="F116" s="180">
        <f>SUM(F111:F115)</f>
        <v>86325.44245496919</v>
      </c>
      <c r="G116" s="180">
        <f t="shared" ref="G116:Q116" si="39">SUM(G110:G115)</f>
        <v>65430.47595754909</v>
      </c>
      <c r="H116" s="180">
        <f t="shared" si="39"/>
        <v>89113.989827501209</v>
      </c>
      <c r="I116" s="180">
        <f t="shared" si="39"/>
        <v>70680.273232926658</v>
      </c>
      <c r="J116" s="180">
        <f t="shared" si="39"/>
        <v>77699.0215354682</v>
      </c>
      <c r="K116" s="180">
        <f t="shared" si="39"/>
        <v>79398.057270640769</v>
      </c>
      <c r="L116" s="180">
        <f t="shared" si="39"/>
        <v>67433.698760864427</v>
      </c>
      <c r="M116" s="180">
        <f t="shared" si="39"/>
        <v>72723.384164356918</v>
      </c>
      <c r="N116" s="180">
        <f t="shared" si="39"/>
        <v>72619.737667512949</v>
      </c>
      <c r="O116" s="180">
        <f t="shared" si="39"/>
        <v>70455.106269900993</v>
      </c>
      <c r="P116" s="180">
        <f t="shared" si="39"/>
        <v>79270.26283287938</v>
      </c>
      <c r="Q116" s="180">
        <f t="shared" si="39"/>
        <v>81531.61236480948</v>
      </c>
      <c r="R116" s="180"/>
      <c r="S116" s="164">
        <f t="shared" si="35"/>
        <v>912681.06233937922</v>
      </c>
      <c r="T116" s="180"/>
      <c r="U116" s="180"/>
      <c r="V116" s="180"/>
      <c r="W116" s="180"/>
      <c r="X116" s="180"/>
      <c r="Y116" s="180"/>
    </row>
    <row r="117" spans="1:25">
      <c r="C117" s="160"/>
      <c r="D117" s="16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2"/>
      <c r="T117" s="180"/>
      <c r="U117" s="180"/>
      <c r="V117" s="180"/>
      <c r="W117" s="180"/>
      <c r="X117" s="180"/>
      <c r="Y117" s="180"/>
    </row>
    <row r="118" spans="1:25">
      <c r="C118" s="160"/>
      <c r="D118" s="160"/>
      <c r="E118" s="154" t="str">
        <f>+E82</f>
        <v>Residential</v>
      </c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2"/>
      <c r="T118" s="180"/>
      <c r="W118" s="180"/>
      <c r="X118" s="180"/>
      <c r="Y118" s="180"/>
    </row>
    <row r="119" spans="1:25" s="262" customFormat="1">
      <c r="A119" s="261"/>
      <c r="B119" s="261"/>
      <c r="C119" s="261"/>
      <c r="D119" s="261"/>
      <c r="E119" s="262" t="str">
        <f>+E83</f>
        <v>Regulated Garbage</v>
      </c>
      <c r="F119" s="263">
        <f t="shared" ref="F119:Q119" si="40">+F44*F83</f>
        <v>55857.75187194196</v>
      </c>
      <c r="G119" s="263">
        <f t="shared" si="40"/>
        <v>46873.827383856085</v>
      </c>
      <c r="H119" s="263">
        <f t="shared" si="40"/>
        <v>57161.427281094679</v>
      </c>
      <c r="I119" s="263">
        <f t="shared" si="40"/>
        <v>48748.116212464942</v>
      </c>
      <c r="J119" s="263">
        <f t="shared" si="40"/>
        <v>53611.75620939018</v>
      </c>
      <c r="K119" s="263">
        <f t="shared" si="40"/>
        <v>58489.624493178228</v>
      </c>
      <c r="L119" s="263">
        <f t="shared" si="40"/>
        <v>52350.393206457848</v>
      </c>
      <c r="M119" s="263">
        <f t="shared" si="40"/>
        <v>60029.769215693705</v>
      </c>
      <c r="N119" s="263">
        <f t="shared" si="40"/>
        <v>55242.93987953</v>
      </c>
      <c r="O119" s="263">
        <f t="shared" si="40"/>
        <v>51733.151461251364</v>
      </c>
      <c r="P119" s="263">
        <f t="shared" si="40"/>
        <v>57755.717131980025</v>
      </c>
      <c r="Q119" s="263">
        <f t="shared" si="40"/>
        <v>48757.633609871424</v>
      </c>
      <c r="R119" s="263"/>
      <c r="S119" s="264">
        <f t="shared" ref="S119:S126" si="41">SUM(F119:R119)</f>
        <v>646612.10795671027</v>
      </c>
      <c r="T119" s="263"/>
      <c r="U119" s="263"/>
      <c r="V119" s="263"/>
      <c r="W119" s="263"/>
      <c r="X119" s="263"/>
      <c r="Y119" s="263"/>
    </row>
    <row r="120" spans="1:25">
      <c r="C120" s="160"/>
      <c r="D120" s="160"/>
      <c r="E120" s="192" t="s">
        <v>219</v>
      </c>
      <c r="F120" s="247">
        <f>(-SUMIFS(INDEX('[7]4183 Com-MF-Resi Tons'!$D$76:$P$91,0,MATCH(Disposal!F$3,'[7]4183 Com-MF-Resi Tons'!$D$3:$P$3,0)),'[7]4183 Com-MF-Resi Tons'!$B$76:$B$91,"RES",'[7]4183 Com-MF-Resi Tons'!$C$76:$C$91,"MSW"))*F83</f>
        <v>-164227.74461995903</v>
      </c>
      <c r="G120" s="247">
        <f>(-SUMIFS(INDEX('[7]4183 Com-MF-Resi Tons'!$D$76:$P$91,0,MATCH(Disposal!G$3,'[7]4183 Com-MF-Resi Tons'!$D$3:$P$3,0)),'[7]4183 Com-MF-Resi Tons'!$B$76:$B$91,"RES",'[7]4183 Com-MF-Resi Tons'!$C$76:$C$91,"MSW"))*G83</f>
        <v>-128114.95106890082</v>
      </c>
      <c r="H120" s="247">
        <f>(-SUMIFS(INDEX('[7]4183 Com-MF-Resi Tons'!$D$76:$P$91,0,MATCH(Disposal!H$3,'[7]4183 Com-MF-Resi Tons'!$D$3:$P$3,0)),'[7]4183 Com-MF-Resi Tons'!$B$76:$B$91,"RES",'[7]4183 Com-MF-Resi Tons'!$C$76:$C$91,"MSW"))*H83</f>
        <v>-143937.68631782985</v>
      </c>
      <c r="I120" s="247">
        <f>(-SUMIFS(INDEX('[7]4183 Com-MF-Resi Tons'!$D$76:$P$91,0,MATCH(Disposal!I$3,'[7]4183 Com-MF-Resi Tons'!$D$3:$P$3,0)),'[7]4183 Com-MF-Resi Tons'!$B$76:$B$91,"RES",'[7]4183 Com-MF-Resi Tons'!$C$76:$C$91,"MSW"))*I83</f>
        <v>-136013.2595935674</v>
      </c>
      <c r="J120" s="247">
        <f>(-SUMIFS(INDEX('[7]4183 Com-MF-Resi Tons'!$D$76:$P$91,0,MATCH(Disposal!J$3,'[7]4183 Com-MF-Resi Tons'!$D$3:$P$3,0)),'[7]4183 Com-MF-Resi Tons'!$B$76:$B$91,"RES",'[7]4183 Com-MF-Resi Tons'!$C$76:$C$91,"MSW"))*J83</f>
        <v>-144851.78849375801</v>
      </c>
      <c r="K120" s="247">
        <f>(-SUMIFS(INDEX('[7]4183 Com-MF-Resi Tons'!$D$76:$P$91,0,MATCH(Disposal!K$3,'[7]4183 Com-MF-Resi Tons'!$D$3:$P$3,0)),'[7]4183 Com-MF-Resi Tons'!$B$76:$B$91,"RES",'[7]4183 Com-MF-Resi Tons'!$C$76:$C$91,"MSW"))*K83</f>
        <v>-148794.20114744696</v>
      </c>
      <c r="L120" s="247">
        <f>(-SUMIFS(INDEX('[7]4183 Com-MF-Resi Tons'!$D$76:$P$91,0,MATCH(Disposal!L$3,'[7]4183 Com-MF-Resi Tons'!$D$3:$P$3,0)),'[7]4183 Com-MF-Resi Tons'!$B$76:$B$91,"RES",'[7]4183 Com-MF-Resi Tons'!$C$76:$C$91,"MSW"))*L83</f>
        <v>-144648.54254733981</v>
      </c>
      <c r="M120" s="247">
        <f>(-SUMIFS(INDEX('[7]4183 Com-MF-Resi Tons'!$D$76:$P$91,0,MATCH(Disposal!M$3,'[7]4183 Com-MF-Resi Tons'!$D$3:$P$3,0)),'[7]4183 Com-MF-Resi Tons'!$B$76:$B$91,"RES",'[7]4183 Com-MF-Resi Tons'!$C$76:$C$91,"MSW"))*M83</f>
        <v>-151129.92860447071</v>
      </c>
      <c r="N120" s="247">
        <f>(-SUMIFS(INDEX('[7]4183 Com-MF-Resi Tons'!$D$76:$P$91,0,MATCH(Disposal!N$3,'[7]4183 Com-MF-Resi Tons'!$D$3:$P$3,0)),'[7]4183 Com-MF-Resi Tons'!$B$76:$B$91,"RES",'[7]4183 Com-MF-Resi Tons'!$C$76:$C$91,"MSW"))*N83</f>
        <v>-148047.60895646995</v>
      </c>
      <c r="O120" s="247">
        <f>(-SUMIFS(INDEX('[7]4183 Com-MF-Resi Tons'!$D$76:$P$91,0,MATCH(Disposal!O$3,'[7]4183 Com-MF-Resi Tons'!$D$3:$P$3,0)),'[7]4183 Com-MF-Resi Tons'!$B$76:$B$91,"RES",'[7]4183 Com-MF-Resi Tons'!$C$76:$C$91,"MSW"))*O83</f>
        <v>-135321.97926495213</v>
      </c>
      <c r="P120" s="247">
        <f>(-SUMIFS(INDEX('[7]4183 Com-MF-Resi Tons'!$D$76:$P$91,0,MATCH(Disposal!P$3,'[7]4183 Com-MF-Resi Tons'!$D$3:$P$3,0)),'[7]4183 Com-MF-Resi Tons'!$B$76:$B$91,"RES",'[7]4183 Com-MF-Resi Tons'!$C$76:$C$91,"MSW"))*P83</f>
        <v>-137729.13010571382</v>
      </c>
      <c r="Q120" s="247">
        <f>(-SUMIFS(INDEX('[7]4183 Com-MF-Resi Tons'!$D$76:$P$91,0,MATCH(Disposal!Q$3,'[7]4183 Com-MF-Resi Tons'!$D$3:$P$3,0)),'[7]4183 Com-MF-Resi Tons'!$B$76:$B$91,"RES",'[7]4183 Com-MF-Resi Tons'!$C$76:$C$91,"MSW"))*Q83</f>
        <v>-141581.10995591572</v>
      </c>
      <c r="R120" s="247"/>
      <c r="S120" s="164">
        <f t="shared" si="41"/>
        <v>-1724397.9306763243</v>
      </c>
      <c r="T120" s="247"/>
      <c r="U120" s="247"/>
      <c r="V120" s="247"/>
      <c r="W120" s="247"/>
      <c r="X120" s="247"/>
      <c r="Y120" s="247"/>
    </row>
    <row r="121" spans="1:25">
      <c r="C121" s="160"/>
      <c r="D121" s="160"/>
      <c r="E121" s="153" t="str">
        <f>+E84</f>
        <v>Unregulated Garbage</v>
      </c>
      <c r="F121" s="180">
        <f t="shared" ref="F121:Q121" si="42">+F45*F84</f>
        <v>164227.74461995903</v>
      </c>
      <c r="G121" s="180">
        <f t="shared" si="42"/>
        <v>128114.95106890082</v>
      </c>
      <c r="H121" s="180">
        <f t="shared" si="42"/>
        <v>143937.68631782985</v>
      </c>
      <c r="I121" s="180">
        <f t="shared" si="42"/>
        <v>136013.2595935674</v>
      </c>
      <c r="J121" s="180">
        <f t="shared" si="42"/>
        <v>144851.78849375801</v>
      </c>
      <c r="K121" s="180">
        <f t="shared" si="42"/>
        <v>148794.20114744696</v>
      </c>
      <c r="L121" s="180">
        <f t="shared" si="42"/>
        <v>144648.54254733981</v>
      </c>
      <c r="M121" s="180">
        <f t="shared" si="42"/>
        <v>151129.92860447071</v>
      </c>
      <c r="N121" s="180">
        <f t="shared" si="42"/>
        <v>148047.60895646995</v>
      </c>
      <c r="O121" s="180">
        <f t="shared" si="42"/>
        <v>135321.97926495213</v>
      </c>
      <c r="P121" s="180">
        <f t="shared" si="42"/>
        <v>137729.13010571382</v>
      </c>
      <c r="Q121" s="180">
        <f t="shared" si="42"/>
        <v>141581.10995591572</v>
      </c>
      <c r="R121" s="180"/>
      <c r="S121" s="164">
        <f t="shared" si="41"/>
        <v>1724397.9306763243</v>
      </c>
      <c r="T121" s="180"/>
      <c r="U121" s="180"/>
      <c r="V121" s="180"/>
      <c r="W121" s="180"/>
      <c r="X121" s="180"/>
      <c r="Y121" s="180"/>
    </row>
    <row r="122" spans="1:25" s="262" customFormat="1">
      <c r="A122" s="261"/>
      <c r="B122" s="261"/>
      <c r="C122" s="261"/>
      <c r="D122" s="261"/>
      <c r="E122" s="262" t="str">
        <f>+E85</f>
        <v>Regulated Yardwaste</v>
      </c>
      <c r="F122" s="263">
        <f>+F47*F85</f>
        <v>5457.2233006997776</v>
      </c>
      <c r="G122" s="263">
        <f t="shared" ref="G122:Q122" si="43">+G47*G85</f>
        <v>5948.3703327729918</v>
      </c>
      <c r="H122" s="263">
        <f t="shared" si="43"/>
        <v>7444.5590574875332</v>
      </c>
      <c r="I122" s="263">
        <f t="shared" si="43"/>
        <v>11119.348299040625</v>
      </c>
      <c r="J122" s="263">
        <f t="shared" si="43"/>
        <v>16071.640827213463</v>
      </c>
      <c r="K122" s="263">
        <f t="shared" si="43"/>
        <v>21746.2423507569</v>
      </c>
      <c r="L122" s="263">
        <f t="shared" si="43"/>
        <v>11711.527174817867</v>
      </c>
      <c r="M122" s="263">
        <f t="shared" si="43"/>
        <v>8397.4047277609097</v>
      </c>
      <c r="N122" s="263">
        <f t="shared" si="43"/>
        <v>7162.3932341185418</v>
      </c>
      <c r="O122" s="263">
        <f t="shared" si="43"/>
        <v>7164.3605384831199</v>
      </c>
      <c r="P122" s="263">
        <f t="shared" si="43"/>
        <v>10987.148451947802</v>
      </c>
      <c r="Q122" s="263">
        <f t="shared" si="43"/>
        <v>7254.0783038709633</v>
      </c>
      <c r="R122" s="263"/>
      <c r="S122" s="264">
        <f t="shared" si="41"/>
        <v>120464.29659897048</v>
      </c>
      <c r="T122" s="263"/>
      <c r="U122" s="263"/>
      <c r="V122" s="263"/>
      <c r="W122" s="263"/>
      <c r="X122" s="263"/>
      <c r="Y122" s="263"/>
    </row>
    <row r="123" spans="1:25">
      <c r="C123" s="160"/>
      <c r="D123" s="160"/>
      <c r="E123" s="153" t="str">
        <f>+E86</f>
        <v>Unregulated Yardwaste</v>
      </c>
      <c r="F123" s="180">
        <f t="shared" ref="F123:Q123" si="44">+F48*F86</f>
        <v>46737.92445772139</v>
      </c>
      <c r="G123" s="180">
        <f t="shared" si="44"/>
        <v>44576.106657378281</v>
      </c>
      <c r="H123" s="180">
        <f t="shared" si="44"/>
        <v>66332.103150282754</v>
      </c>
      <c r="I123" s="180">
        <f t="shared" si="44"/>
        <v>88058.559929411495</v>
      </c>
      <c r="J123" s="180">
        <f t="shared" si="44"/>
        <v>114064.97617352923</v>
      </c>
      <c r="K123" s="180">
        <f t="shared" si="44"/>
        <v>127265.53767932634</v>
      </c>
      <c r="L123" s="180">
        <f t="shared" si="44"/>
        <v>88611.122719756851</v>
      </c>
      <c r="M123" s="180">
        <f t="shared" si="44"/>
        <v>69832.430872567158</v>
      </c>
      <c r="N123" s="180">
        <f t="shared" si="44"/>
        <v>63851.127494296954</v>
      </c>
      <c r="O123" s="180">
        <f t="shared" si="44"/>
        <v>54458.789245072614</v>
      </c>
      <c r="P123" s="180">
        <f t="shared" si="44"/>
        <v>78212.481614702643</v>
      </c>
      <c r="Q123" s="180">
        <f t="shared" si="44"/>
        <v>57709.072878854175</v>
      </c>
      <c r="R123" s="180"/>
      <c r="S123" s="164">
        <f t="shared" si="41"/>
        <v>899710.23287289985</v>
      </c>
      <c r="T123" s="180"/>
      <c r="U123" s="180"/>
      <c r="V123" s="180"/>
      <c r="W123" s="180"/>
      <c r="X123" s="180"/>
      <c r="Y123" s="180"/>
    </row>
    <row r="124" spans="1:25" s="262" customFormat="1">
      <c r="A124" s="261"/>
      <c r="B124" s="261"/>
      <c r="C124" s="261"/>
      <c r="D124" s="261"/>
      <c r="E124" s="262" t="str">
        <f>+E87</f>
        <v>Regulated RCY</v>
      </c>
      <c r="F124" s="263">
        <f>+F50*F87</f>
        <v>16903.557333526362</v>
      </c>
      <c r="G124" s="263">
        <f t="shared" ref="G124:Q124" si="45">+G50*G87</f>
        <v>12540.707770377325</v>
      </c>
      <c r="H124" s="263">
        <f t="shared" si="45"/>
        <v>19129.983195268025</v>
      </c>
      <c r="I124" s="263">
        <f t="shared" si="45"/>
        <v>13049.34831992999</v>
      </c>
      <c r="J124" s="263">
        <f t="shared" si="45"/>
        <v>13020.900836203527</v>
      </c>
      <c r="K124" s="263">
        <f t="shared" si="45"/>
        <v>11518.870948445305</v>
      </c>
      <c r="L124" s="263">
        <f t="shared" si="45"/>
        <v>13931.208185089334</v>
      </c>
      <c r="M124" s="263">
        <f t="shared" si="45"/>
        <v>16641.53590788753</v>
      </c>
      <c r="N124" s="263">
        <f t="shared" si="45"/>
        <v>15370.821558261498</v>
      </c>
      <c r="O124" s="263">
        <f t="shared" si="45"/>
        <v>12215.969204764848</v>
      </c>
      <c r="P124" s="263">
        <f t="shared" si="45"/>
        <v>12031.525352086263</v>
      </c>
      <c r="Q124" s="263">
        <f t="shared" si="45"/>
        <v>9529.3617851819472</v>
      </c>
      <c r="R124" s="263"/>
      <c r="S124" s="264">
        <f t="shared" si="41"/>
        <v>165883.79039702195</v>
      </c>
      <c r="T124" s="263"/>
      <c r="U124" s="263"/>
      <c r="V124" s="263"/>
      <c r="W124" s="263"/>
      <c r="X124" s="263"/>
      <c r="Y124" s="263"/>
    </row>
    <row r="125" spans="1:25">
      <c r="C125" s="160"/>
      <c r="D125" s="160"/>
      <c r="E125" s="165" t="str">
        <f>+E88</f>
        <v>Unregulated RCY</v>
      </c>
      <c r="F125" s="190">
        <f t="shared" ref="F125:Q125" si="46">+F51*F88</f>
        <v>89971.779245484751</v>
      </c>
      <c r="G125" s="190">
        <f t="shared" si="46"/>
        <v>69033.14382603296</v>
      </c>
      <c r="H125" s="190">
        <f t="shared" si="46"/>
        <v>77924.712433818713</v>
      </c>
      <c r="I125" s="190">
        <f t="shared" si="46"/>
        <v>68341.910768324859</v>
      </c>
      <c r="J125" s="190">
        <f t="shared" si="46"/>
        <v>72169.599110801966</v>
      </c>
      <c r="K125" s="190">
        <f t="shared" si="46"/>
        <v>73973.016546395229</v>
      </c>
      <c r="L125" s="190">
        <f t="shared" si="46"/>
        <v>68252.449734480397</v>
      </c>
      <c r="M125" s="190">
        <f t="shared" si="46"/>
        <v>70455.883562640709</v>
      </c>
      <c r="N125" s="190">
        <f t="shared" si="46"/>
        <v>68058.238942597382</v>
      </c>
      <c r="O125" s="190">
        <f t="shared" si="46"/>
        <v>63188.525798650786</v>
      </c>
      <c r="P125" s="190">
        <f t="shared" si="46"/>
        <v>70989.185461007888</v>
      </c>
      <c r="Q125" s="190">
        <f t="shared" si="46"/>
        <v>73102.33893637819</v>
      </c>
      <c r="R125" s="190"/>
      <c r="S125" s="191">
        <f t="shared" si="41"/>
        <v>865460.78436661395</v>
      </c>
      <c r="T125" s="180"/>
      <c r="U125" s="180"/>
      <c r="V125" s="180"/>
      <c r="W125" s="180"/>
      <c r="X125" s="180"/>
      <c r="Y125" s="180"/>
    </row>
    <row r="126" spans="1:25">
      <c r="C126" s="160"/>
      <c r="D126" s="160"/>
      <c r="E126" s="153" t="str">
        <f>+E53</f>
        <v>Total Residential per Disposal Report</v>
      </c>
      <c r="F126" s="180">
        <f>SUM(F119:F125)</f>
        <v>214928.23620937424</v>
      </c>
      <c r="G126" s="180">
        <f t="shared" ref="G126:Q126" si="47">SUM(G119:G125)</f>
        <v>178972.15597041766</v>
      </c>
      <c r="H126" s="180">
        <f t="shared" si="47"/>
        <v>227992.78511795169</v>
      </c>
      <c r="I126" s="180">
        <f t="shared" si="47"/>
        <v>229317.28352917192</v>
      </c>
      <c r="J126" s="180">
        <f t="shared" si="47"/>
        <v>268938.87315713835</v>
      </c>
      <c r="K126" s="180">
        <f t="shared" si="47"/>
        <v>292993.29201810202</v>
      </c>
      <c r="L126" s="180">
        <f t="shared" si="47"/>
        <v>234856.70102060231</v>
      </c>
      <c r="M126" s="180">
        <f t="shared" si="47"/>
        <v>225357.02428655</v>
      </c>
      <c r="N126" s="180">
        <f t="shared" si="47"/>
        <v>209685.52110880436</v>
      </c>
      <c r="O126" s="180">
        <f t="shared" si="47"/>
        <v>188760.79624822273</v>
      </c>
      <c r="P126" s="180">
        <f t="shared" si="47"/>
        <v>229976.05801172461</v>
      </c>
      <c r="Q126" s="180">
        <f t="shared" si="47"/>
        <v>196352.48551415669</v>
      </c>
      <c r="R126" s="180"/>
      <c r="S126" s="164">
        <f t="shared" si="41"/>
        <v>2698131.2121922164</v>
      </c>
      <c r="T126" s="180"/>
      <c r="U126" s="180"/>
      <c r="V126" s="180"/>
      <c r="W126" s="180"/>
      <c r="X126" s="180"/>
      <c r="Y126" s="180"/>
    </row>
    <row r="127" spans="1:25">
      <c r="C127" s="160"/>
      <c r="D127" s="16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2"/>
      <c r="T127" s="180"/>
      <c r="U127" s="180"/>
      <c r="V127" s="180"/>
      <c r="W127" s="180"/>
      <c r="X127" s="180"/>
      <c r="Y127" s="180"/>
    </row>
    <row r="128" spans="1:25">
      <c r="C128" s="160"/>
      <c r="D128" s="160"/>
      <c r="E128" s="153" t="s">
        <v>222</v>
      </c>
      <c r="F128" s="180">
        <f>SUM(F99,F102,F111,F114,F119,F122,F124)</f>
        <v>103899.92361198652</v>
      </c>
      <c r="G128" s="180">
        <f t="shared" ref="G128:P128" si="48">SUM(G99,G102,G111,G114,G119,G122,G124)</f>
        <v>85347.011382837823</v>
      </c>
      <c r="H128" s="180">
        <f t="shared" si="48"/>
        <v>109855.69040163605</v>
      </c>
      <c r="I128" s="180">
        <f t="shared" si="48"/>
        <v>92302.140603379274</v>
      </c>
      <c r="J128" s="180">
        <f t="shared" si="48"/>
        <v>105668.73498035206</v>
      </c>
      <c r="K128" s="180">
        <f t="shared" si="48"/>
        <v>114514.67318847138</v>
      </c>
      <c r="L128" s="180">
        <f t="shared" si="48"/>
        <v>96339.816988697901</v>
      </c>
      <c r="M128" s="180">
        <f t="shared" si="48"/>
        <v>103945.22596760892</v>
      </c>
      <c r="N128" s="180">
        <f t="shared" si="48"/>
        <v>99149.479540784465</v>
      </c>
      <c r="O128" s="180">
        <f t="shared" si="48"/>
        <v>91898.864467362175</v>
      </c>
      <c r="P128" s="180">
        <f t="shared" si="48"/>
        <v>102617.5989675462</v>
      </c>
      <c r="Q128" s="180">
        <f>SUM(Q99,Q102,Q111,Q114,Q119,Q122,Q124)</f>
        <v>87674.267595566023</v>
      </c>
      <c r="R128" s="180"/>
      <c r="S128" s="164">
        <f>SUM(F128:R128)</f>
        <v>1193213.427696229</v>
      </c>
      <c r="T128" s="180"/>
      <c r="U128" s="180"/>
      <c r="V128" s="180"/>
      <c r="W128" s="180"/>
      <c r="X128" s="180"/>
      <c r="Y128" s="180"/>
    </row>
    <row r="129" spans="3:25">
      <c r="C129" s="160"/>
      <c r="D129" s="16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2"/>
      <c r="T129" s="180"/>
      <c r="U129" s="180"/>
      <c r="V129" s="180"/>
      <c r="W129" s="180"/>
      <c r="X129" s="180"/>
      <c r="Y129" s="180"/>
    </row>
    <row r="130" spans="3:25">
      <c r="C130" s="160"/>
      <c r="D130" s="160"/>
      <c r="E130" s="153" t="s">
        <v>223</v>
      </c>
      <c r="F130" s="180">
        <f>+F104+F116+F126</f>
        <v>378474.47816434345</v>
      </c>
      <c r="G130" s="180">
        <f t="shared" ref="G130:Q130" si="49">+G104+G116+G126</f>
        <v>329443.55332796683</v>
      </c>
      <c r="H130" s="180">
        <f t="shared" si="49"/>
        <v>413784.59854545287</v>
      </c>
      <c r="I130" s="180">
        <f t="shared" si="49"/>
        <v>398902.65746209852</v>
      </c>
      <c r="J130" s="180">
        <f t="shared" si="49"/>
        <v>439987.71209260641</v>
      </c>
      <c r="K130" s="180">
        <f t="shared" si="49"/>
        <v>462245.99048874283</v>
      </c>
      <c r="L130" s="180">
        <f t="shared" si="49"/>
        <v>378307.88188146678</v>
      </c>
      <c r="M130" s="180">
        <f t="shared" si="49"/>
        <v>399399.64895090688</v>
      </c>
      <c r="N130" s="180">
        <f t="shared" si="49"/>
        <v>385596.09657631733</v>
      </c>
      <c r="O130" s="180">
        <f t="shared" si="49"/>
        <v>354767.80351812381</v>
      </c>
      <c r="P130" s="180">
        <f t="shared" si="49"/>
        <v>407811.35984460393</v>
      </c>
      <c r="Q130" s="180">
        <f t="shared" si="49"/>
        <v>363889.26387896627</v>
      </c>
      <c r="R130" s="180"/>
      <c r="S130" s="180">
        <f>+S104+S116+S126</f>
        <v>4712611.0447315956</v>
      </c>
      <c r="T130" s="180"/>
      <c r="U130" s="180"/>
      <c r="V130" s="180"/>
      <c r="W130" s="180"/>
      <c r="X130" s="180"/>
      <c r="Y130" s="180"/>
    </row>
    <row r="131" spans="3:25">
      <c r="C131" s="160"/>
      <c r="D131" s="160"/>
      <c r="E131" s="252" t="s">
        <v>200</v>
      </c>
      <c r="F131" s="253">
        <f>+F130/F94-1</f>
        <v>1.4493487583044917E-2</v>
      </c>
      <c r="G131" s="253">
        <f t="shared" ref="G131:Q131" si="50">+G130/G94-1</f>
        <v>-6.9102845880011032E-2</v>
      </c>
      <c r="H131" s="253">
        <f t="shared" si="50"/>
        <v>-7.0973218839835761E-2</v>
      </c>
      <c r="I131" s="253">
        <f t="shared" si="50"/>
        <v>1.6724632741828671E-2</v>
      </c>
      <c r="J131" s="253">
        <f t="shared" si="50"/>
        <v>-0.1996966618440863</v>
      </c>
      <c r="K131" s="253">
        <f t="shared" si="50"/>
        <v>-2.4116614170315298E-2</v>
      </c>
      <c r="L131" s="253">
        <f t="shared" si="50"/>
        <v>-1.5840419828925367E-2</v>
      </c>
      <c r="M131" s="253">
        <f t="shared" si="50"/>
        <v>4.1619432637446829E-2</v>
      </c>
      <c r="N131" s="253">
        <f t="shared" si="50"/>
        <v>0.12092693391233778</v>
      </c>
      <c r="O131" s="253">
        <f t="shared" si="50"/>
        <v>0.30426289855179789</v>
      </c>
      <c r="P131" s="253">
        <f t="shared" si="50"/>
        <v>-0.18224211447167771</v>
      </c>
      <c r="Q131" s="253">
        <f t="shared" si="50"/>
        <v>1.3549864904680131E-2</v>
      </c>
      <c r="R131" s="253"/>
      <c r="S131" s="253">
        <f>+S130/S94-1</f>
        <v>-2.4245426655680191E-2</v>
      </c>
      <c r="T131" s="180"/>
      <c r="U131" s="180"/>
      <c r="V131" s="180"/>
      <c r="W131" s="180"/>
      <c r="X131" s="180"/>
      <c r="Y131" s="180"/>
    </row>
    <row r="132" spans="3:25">
      <c r="C132" s="160"/>
      <c r="D132" s="16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2"/>
      <c r="T132" s="180"/>
      <c r="U132" s="180"/>
      <c r="V132" s="180"/>
      <c r="W132" s="180"/>
      <c r="X132" s="180"/>
      <c r="Y132" s="180"/>
    </row>
    <row r="133" spans="3:25">
      <c r="C133" s="160"/>
      <c r="D133" s="16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2"/>
      <c r="T133" s="180"/>
      <c r="U133" s="180"/>
      <c r="V133" s="180"/>
      <c r="W133" s="180"/>
      <c r="X133" s="180"/>
      <c r="Y133" s="180"/>
    </row>
    <row r="134" spans="3:25"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2"/>
      <c r="T134" s="180"/>
      <c r="U134" s="180"/>
      <c r="V134" s="180"/>
      <c r="W134" s="180"/>
      <c r="X134" s="180"/>
      <c r="Y134" s="180"/>
    </row>
    <row r="135" spans="3:25"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2"/>
      <c r="T135" s="180"/>
      <c r="U135" s="180"/>
      <c r="V135" s="180"/>
      <c r="W135" s="180"/>
      <c r="X135" s="180"/>
      <c r="Y135" s="180"/>
    </row>
    <row r="136" spans="3:25"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2"/>
      <c r="T136" s="180"/>
      <c r="U136" s="180"/>
      <c r="V136" s="180"/>
      <c r="W136" s="180"/>
      <c r="X136" s="180"/>
      <c r="Y136" s="180"/>
    </row>
    <row r="137" spans="3:25"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2"/>
      <c r="T137" s="180"/>
      <c r="U137" s="180"/>
      <c r="V137" s="180"/>
      <c r="W137" s="180"/>
      <c r="X137" s="180"/>
      <c r="Y137" s="180"/>
    </row>
    <row r="138" spans="3:25"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2"/>
      <c r="T138" s="180"/>
      <c r="U138" s="180"/>
      <c r="V138" s="180"/>
      <c r="W138" s="180"/>
      <c r="X138" s="180"/>
      <c r="Y138" s="180"/>
    </row>
    <row r="139" spans="3:25"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2"/>
      <c r="T139" s="180"/>
      <c r="U139" s="180"/>
      <c r="V139" s="180"/>
      <c r="W139" s="180"/>
      <c r="X139" s="180"/>
      <c r="Y139" s="180"/>
    </row>
    <row r="140" spans="3:25"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2"/>
      <c r="T140" s="180"/>
      <c r="U140" s="180"/>
      <c r="V140" s="180"/>
      <c r="W140" s="180"/>
      <c r="X140" s="180"/>
      <c r="Y140" s="180"/>
    </row>
    <row r="141" spans="3:25"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2"/>
      <c r="T141" s="180"/>
      <c r="U141" s="180"/>
      <c r="V141" s="180"/>
      <c r="W141" s="180"/>
      <c r="X141" s="180"/>
      <c r="Y141" s="180"/>
    </row>
    <row r="142" spans="3:25"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2"/>
      <c r="T142" s="180"/>
      <c r="U142" s="180"/>
      <c r="V142" s="180"/>
      <c r="W142" s="268">
        <v>44866</v>
      </c>
      <c r="X142" s="180"/>
      <c r="Y142" s="180"/>
    </row>
    <row r="143" spans="3:25"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2"/>
      <c r="T143" s="180"/>
      <c r="U143" s="180"/>
      <c r="V143" s="180"/>
      <c r="W143" s="269" t="s">
        <v>270</v>
      </c>
      <c r="X143" s="269" t="s">
        <v>271</v>
      </c>
      <c r="Y143" s="180"/>
    </row>
    <row r="144" spans="3:25"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2"/>
      <c r="T144" s="180"/>
      <c r="U144" s="180"/>
      <c r="V144" s="180"/>
      <c r="W144" s="270">
        <v>1248.1500000000001</v>
      </c>
      <c r="X144" s="271">
        <v>72692.259999999995</v>
      </c>
      <c r="Y144" s="180"/>
    </row>
    <row r="145" spans="6:25"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2"/>
      <c r="T145" s="180"/>
      <c r="U145" s="180"/>
      <c r="V145" s="180"/>
      <c r="W145" s="270">
        <v>620.99</v>
      </c>
      <c r="X145" s="271">
        <v>42916.62</v>
      </c>
      <c r="Y145" s="180"/>
    </row>
    <row r="146" spans="6:25"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2"/>
      <c r="T146" s="180"/>
      <c r="U146" s="180"/>
      <c r="V146" s="180"/>
      <c r="W146" s="180">
        <f>SUM(W144:W145)</f>
        <v>1869.14</v>
      </c>
      <c r="X146" s="271">
        <f>SUM(X144:X145)</f>
        <v>115608.88</v>
      </c>
      <c r="Y146" s="271">
        <f>X146/W146</f>
        <v>61.851375498892537</v>
      </c>
    </row>
    <row r="147" spans="6:25"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2"/>
      <c r="T147" s="180"/>
      <c r="U147" s="180"/>
      <c r="V147" s="180"/>
      <c r="W147" s="180"/>
      <c r="X147" s="180"/>
      <c r="Y147" s="180"/>
    </row>
    <row r="148" spans="6:25"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2"/>
      <c r="T148" s="180"/>
      <c r="U148" s="180"/>
      <c r="V148" s="180"/>
      <c r="W148" s="180"/>
      <c r="X148" s="180"/>
      <c r="Y148" s="180"/>
    </row>
    <row r="149" spans="6:25"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2"/>
      <c r="T149" s="180"/>
      <c r="U149" s="180"/>
      <c r="V149" s="180"/>
      <c r="W149" s="180"/>
      <c r="X149" s="180"/>
      <c r="Y149" s="180"/>
    </row>
    <row r="150" spans="6:25"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2"/>
      <c r="T150" s="180"/>
      <c r="U150" s="180"/>
      <c r="V150" s="180"/>
      <c r="W150" s="180"/>
      <c r="X150" s="180"/>
      <c r="Y150" s="180"/>
    </row>
    <row r="151" spans="6:25"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2"/>
      <c r="T151" s="180"/>
      <c r="U151" s="180"/>
      <c r="V151" s="180"/>
      <c r="W151" s="180"/>
      <c r="X151" s="180"/>
      <c r="Y151" s="180"/>
    </row>
    <row r="152" spans="6:25"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2"/>
      <c r="T152" s="180"/>
      <c r="U152" s="180"/>
      <c r="V152" s="180"/>
      <c r="W152" s="180"/>
      <c r="X152" s="180"/>
      <c r="Y152" s="180"/>
    </row>
    <row r="153" spans="6:25"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2"/>
      <c r="T153" s="180"/>
      <c r="U153" s="180"/>
      <c r="V153" s="180"/>
      <c r="W153" s="180"/>
      <c r="X153" s="180"/>
      <c r="Y153" s="180"/>
    </row>
    <row r="154" spans="6:25"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2"/>
      <c r="T154" s="180"/>
      <c r="U154" s="180"/>
      <c r="V154" s="180"/>
      <c r="W154" s="180"/>
      <c r="X154" s="180"/>
      <c r="Y154" s="180"/>
    </row>
    <row r="155" spans="6:25"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2"/>
      <c r="T155" s="180"/>
      <c r="U155" s="180"/>
      <c r="V155" s="180"/>
      <c r="W155" s="180"/>
      <c r="X155" s="180"/>
      <c r="Y155" s="180"/>
    </row>
    <row r="156" spans="6:25"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2"/>
      <c r="T156" s="180"/>
      <c r="U156" s="180"/>
      <c r="V156" s="180"/>
      <c r="W156" s="268">
        <v>44562</v>
      </c>
      <c r="X156" s="180"/>
      <c r="Y156" s="180"/>
    </row>
    <row r="157" spans="6:25"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2"/>
      <c r="T157" s="180"/>
      <c r="U157" s="180"/>
      <c r="V157" s="180"/>
      <c r="W157" s="269" t="s">
        <v>270</v>
      </c>
      <c r="X157" s="269" t="s">
        <v>271</v>
      </c>
      <c r="Y157" s="180"/>
    </row>
    <row r="158" spans="6:25"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2"/>
      <c r="T158" s="180"/>
      <c r="U158" s="180"/>
      <c r="V158" s="180"/>
      <c r="W158" s="180">
        <v>366.52</v>
      </c>
      <c r="X158" s="180">
        <v>21346.12</v>
      </c>
      <c r="Y158" s="180"/>
    </row>
    <row r="159" spans="6:25"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  <c r="R159" s="180"/>
      <c r="S159" s="182"/>
      <c r="T159" s="180"/>
      <c r="U159" s="180"/>
      <c r="V159" s="180"/>
      <c r="W159" s="180">
        <v>393.17</v>
      </c>
      <c r="X159" s="180">
        <v>27171.98</v>
      </c>
      <c r="Y159" s="180"/>
    </row>
    <row r="160" spans="6:25"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  <c r="R160" s="180"/>
      <c r="S160" s="182"/>
      <c r="T160" s="180"/>
      <c r="U160" s="180"/>
      <c r="V160" s="180"/>
      <c r="W160" s="180">
        <f>SUM(W158:W159)</f>
        <v>759.69</v>
      </c>
      <c r="X160" s="271">
        <f>SUM(X158:X159)</f>
        <v>48518.1</v>
      </c>
      <c r="Y160" s="271">
        <f>X160/W160</f>
        <v>63.865655727994309</v>
      </c>
    </row>
    <row r="161" spans="6:25"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  <c r="R161" s="180"/>
      <c r="S161" s="182"/>
      <c r="T161" s="180"/>
      <c r="U161" s="180"/>
      <c r="V161" s="180"/>
      <c r="W161" s="180"/>
      <c r="X161" s="180"/>
      <c r="Y161" s="180"/>
    </row>
    <row r="162" spans="6:25"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180"/>
      <c r="S162" s="182"/>
      <c r="T162" s="180"/>
      <c r="U162" s="180"/>
      <c r="V162" s="180"/>
      <c r="W162" s="180"/>
      <c r="X162" s="180"/>
      <c r="Y162" s="180"/>
    </row>
    <row r="163" spans="6:25"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180"/>
      <c r="S163" s="182"/>
      <c r="T163" s="180"/>
      <c r="U163" s="180"/>
      <c r="V163" s="180"/>
      <c r="W163" s="180"/>
      <c r="X163" s="180"/>
      <c r="Y163" s="180"/>
    </row>
    <row r="164" spans="6:25"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  <c r="R164" s="180"/>
      <c r="S164" s="182"/>
      <c r="T164" s="180"/>
      <c r="U164" s="180"/>
      <c r="V164" s="180"/>
      <c r="W164" s="180"/>
      <c r="X164" s="180"/>
      <c r="Y164" s="180"/>
    </row>
    <row r="165" spans="6:25"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  <c r="S165" s="182"/>
      <c r="T165" s="180"/>
      <c r="U165" s="180"/>
      <c r="V165" s="180"/>
      <c r="W165" s="180"/>
      <c r="X165" s="180"/>
      <c r="Y165" s="180"/>
    </row>
    <row r="166" spans="6:25"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  <c r="R166" s="180"/>
      <c r="S166" s="182"/>
      <c r="T166" s="180"/>
      <c r="U166" s="180"/>
      <c r="V166" s="180"/>
      <c r="W166" s="180"/>
      <c r="X166" s="180"/>
      <c r="Y166" s="180"/>
    </row>
    <row r="167" spans="6:25"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  <c r="S167" s="182"/>
      <c r="T167" s="180"/>
      <c r="U167" s="180"/>
      <c r="V167" s="180"/>
      <c r="W167" s="180"/>
      <c r="X167" s="180"/>
      <c r="Y167" s="180"/>
    </row>
    <row r="168" spans="6:25"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  <c r="R168" s="180"/>
      <c r="S168" s="182"/>
      <c r="T168" s="180"/>
      <c r="U168" s="180"/>
      <c r="V168" s="180"/>
      <c r="W168" s="180"/>
      <c r="X168" s="180"/>
      <c r="Y168" s="180"/>
    </row>
    <row r="169" spans="6:25"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  <c r="S169" s="182"/>
      <c r="T169" s="180"/>
      <c r="U169" s="180"/>
      <c r="V169" s="180"/>
      <c r="W169" s="180"/>
      <c r="X169" s="180"/>
      <c r="Y169" s="180"/>
    </row>
    <row r="170" spans="6:25"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  <c r="R170" s="180"/>
      <c r="S170" s="182"/>
      <c r="T170" s="180"/>
      <c r="U170" s="180"/>
      <c r="V170" s="180"/>
      <c r="W170" s="180"/>
      <c r="X170" s="180"/>
      <c r="Y170" s="180"/>
    </row>
    <row r="171" spans="6:25"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  <c r="R171" s="180"/>
      <c r="S171" s="182"/>
      <c r="T171" s="180"/>
      <c r="U171" s="180"/>
      <c r="V171" s="180"/>
      <c r="W171" s="180"/>
      <c r="X171" s="180"/>
      <c r="Y171" s="180"/>
    </row>
    <row r="172" spans="6:25"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  <c r="R172" s="180"/>
      <c r="S172" s="182"/>
      <c r="T172" s="180"/>
      <c r="U172" s="180"/>
      <c r="V172" s="180"/>
      <c r="W172" s="180"/>
      <c r="X172" s="180"/>
      <c r="Y172" s="180"/>
    </row>
    <row r="173" spans="6:25"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  <c r="R173" s="180"/>
      <c r="S173" s="182"/>
      <c r="T173" s="180"/>
      <c r="U173" s="180"/>
      <c r="V173" s="180"/>
      <c r="W173" s="180"/>
      <c r="X173" s="180"/>
      <c r="Y173" s="180"/>
    </row>
    <row r="174" spans="6:25"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  <c r="R174" s="180"/>
      <c r="S174" s="182"/>
      <c r="T174" s="180"/>
      <c r="U174" s="180"/>
      <c r="V174" s="180"/>
      <c r="W174" s="268">
        <v>44682</v>
      </c>
      <c r="X174" s="180"/>
      <c r="Y174" s="180"/>
    </row>
    <row r="175" spans="6:25">
      <c r="F175" s="180"/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  <c r="R175" s="180"/>
      <c r="S175" s="182"/>
      <c r="T175" s="180"/>
      <c r="U175" s="180"/>
      <c r="V175" s="180"/>
      <c r="W175" s="269" t="s">
        <v>270</v>
      </c>
      <c r="X175" s="269" t="s">
        <v>271</v>
      </c>
      <c r="Y175" s="180"/>
    </row>
    <row r="176" spans="6:25">
      <c r="F176" s="180"/>
      <c r="G176" s="180"/>
      <c r="H176" s="180"/>
      <c r="I176" s="180"/>
      <c r="J176" s="180"/>
      <c r="K176" s="180"/>
      <c r="L176" s="180"/>
      <c r="M176" s="180"/>
      <c r="N176" s="180"/>
      <c r="O176" s="180"/>
      <c r="P176" s="180"/>
      <c r="Q176" s="180"/>
      <c r="R176" s="180"/>
      <c r="S176" s="182"/>
      <c r="T176" s="180"/>
      <c r="U176" s="180"/>
      <c r="V176" s="180"/>
      <c r="W176" s="180">
        <v>1657.86</v>
      </c>
      <c r="X176" s="180">
        <v>96553.77</v>
      </c>
      <c r="Y176" s="180"/>
    </row>
    <row r="177" spans="6:25"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  <c r="R177" s="180"/>
      <c r="S177" s="182"/>
      <c r="T177" s="180"/>
      <c r="U177" s="180"/>
      <c r="V177" s="180"/>
      <c r="W177" s="180">
        <v>1011.95</v>
      </c>
      <c r="X177" s="180">
        <v>69935.86</v>
      </c>
      <c r="Y177" s="180"/>
    </row>
    <row r="178" spans="6:25">
      <c r="F178" s="180"/>
      <c r="G178" s="180"/>
      <c r="H178" s="180"/>
      <c r="I178" s="180"/>
      <c r="J178" s="180"/>
      <c r="K178" s="180"/>
      <c r="L178" s="180"/>
      <c r="M178" s="180"/>
      <c r="N178" s="180"/>
      <c r="O178" s="180"/>
      <c r="P178" s="180"/>
      <c r="Q178" s="180"/>
      <c r="R178" s="180"/>
      <c r="S178" s="182"/>
      <c r="T178" s="180"/>
      <c r="U178" s="180"/>
      <c r="V178" s="180"/>
      <c r="W178" s="180">
        <f>SUM(W176:W177)</f>
        <v>2669.81</v>
      </c>
      <c r="X178" s="271">
        <f>SUM(X176:X177)</f>
        <v>166489.63</v>
      </c>
      <c r="Y178" s="271">
        <f>X178/W178</f>
        <v>62.360104277083394</v>
      </c>
    </row>
    <row r="179" spans="6:25">
      <c r="F179" s="180"/>
      <c r="G179" s="180"/>
      <c r="H179" s="180"/>
      <c r="I179" s="180"/>
      <c r="J179" s="180"/>
      <c r="K179" s="180"/>
      <c r="L179" s="180"/>
      <c r="M179" s="180"/>
      <c r="N179" s="180"/>
      <c r="O179" s="180"/>
      <c r="P179" s="180"/>
      <c r="Q179" s="180"/>
      <c r="R179" s="180"/>
      <c r="S179" s="182"/>
      <c r="T179" s="180"/>
      <c r="U179" s="180"/>
      <c r="V179" s="180"/>
      <c r="W179" s="180"/>
      <c r="X179" s="180"/>
      <c r="Y179" s="180"/>
    </row>
    <row r="180" spans="6:25">
      <c r="F180" s="180"/>
      <c r="G180" s="180"/>
      <c r="H180" s="180"/>
      <c r="I180" s="180"/>
      <c r="J180" s="180"/>
      <c r="K180" s="180"/>
      <c r="L180" s="180"/>
      <c r="M180" s="180"/>
      <c r="N180" s="180"/>
      <c r="O180" s="180"/>
      <c r="P180" s="180"/>
      <c r="Q180" s="180"/>
      <c r="R180" s="180"/>
      <c r="S180" s="182"/>
      <c r="T180" s="180"/>
      <c r="U180" s="180"/>
      <c r="V180" s="180"/>
      <c r="W180" s="180"/>
      <c r="X180" s="180"/>
      <c r="Y180" s="180"/>
    </row>
    <row r="181" spans="6:25">
      <c r="F181" s="180"/>
      <c r="G181" s="180"/>
      <c r="H181" s="180"/>
      <c r="I181" s="180"/>
      <c r="J181" s="180"/>
      <c r="K181" s="180"/>
      <c r="L181" s="180"/>
      <c r="M181" s="180"/>
      <c r="N181" s="180"/>
      <c r="O181" s="180"/>
      <c r="P181" s="180"/>
      <c r="Q181" s="180"/>
      <c r="R181" s="180"/>
      <c r="S181" s="182"/>
      <c r="T181" s="180"/>
      <c r="U181" s="180"/>
      <c r="V181" s="180"/>
      <c r="W181" s="180"/>
      <c r="X181" s="180"/>
      <c r="Y181" s="180"/>
    </row>
    <row r="182" spans="6:25">
      <c r="F182" s="180"/>
      <c r="G182" s="180"/>
      <c r="H182" s="180"/>
      <c r="I182" s="180"/>
      <c r="J182" s="180"/>
      <c r="K182" s="180"/>
      <c r="L182" s="180"/>
      <c r="M182" s="180"/>
      <c r="N182" s="180"/>
      <c r="O182" s="180"/>
      <c r="P182" s="180"/>
      <c r="Q182" s="180"/>
      <c r="R182" s="180"/>
      <c r="S182" s="182"/>
      <c r="T182" s="180"/>
      <c r="U182" s="180"/>
      <c r="V182" s="180"/>
      <c r="W182" s="180"/>
      <c r="X182" s="180"/>
      <c r="Y182" s="180"/>
    </row>
    <row r="183" spans="6:25">
      <c r="F183" s="180"/>
      <c r="G183" s="180"/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  <c r="R183" s="180"/>
      <c r="S183" s="182"/>
      <c r="T183" s="180"/>
      <c r="U183" s="180"/>
      <c r="V183" s="180"/>
      <c r="W183" s="180"/>
      <c r="X183" s="180"/>
      <c r="Y183" s="180"/>
    </row>
    <row r="184" spans="6:25">
      <c r="F184" s="180"/>
      <c r="G184" s="180"/>
      <c r="H184" s="180"/>
      <c r="I184" s="180"/>
      <c r="J184" s="180"/>
      <c r="K184" s="180"/>
      <c r="L184" s="180"/>
      <c r="M184" s="180"/>
      <c r="N184" s="180"/>
      <c r="O184" s="180"/>
      <c r="P184" s="180"/>
      <c r="Q184" s="180"/>
      <c r="R184" s="180"/>
      <c r="S184" s="182"/>
      <c r="T184" s="180"/>
      <c r="U184" s="180"/>
      <c r="V184" s="180"/>
      <c r="W184" s="180"/>
      <c r="X184" s="180"/>
      <c r="Y184" s="180"/>
    </row>
    <row r="185" spans="6:25">
      <c r="F185" s="180"/>
      <c r="G185" s="180"/>
      <c r="H185" s="180"/>
      <c r="I185" s="180"/>
      <c r="J185" s="180"/>
      <c r="K185" s="180"/>
      <c r="L185" s="180"/>
      <c r="M185" s="180"/>
      <c r="N185" s="180"/>
      <c r="O185" s="180"/>
      <c r="P185" s="180"/>
      <c r="Q185" s="180"/>
      <c r="R185" s="180"/>
      <c r="S185" s="182"/>
      <c r="T185" s="180"/>
      <c r="U185" s="180"/>
      <c r="V185" s="180"/>
      <c r="W185" s="180"/>
      <c r="X185" s="180"/>
      <c r="Y185" s="180"/>
    </row>
    <row r="186" spans="6:25"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  <c r="R186" s="180"/>
      <c r="S186" s="182"/>
      <c r="T186" s="180"/>
      <c r="U186" s="180"/>
      <c r="V186" s="180"/>
      <c r="W186" s="180"/>
      <c r="X186" s="180"/>
      <c r="Y186" s="180"/>
    </row>
    <row r="187" spans="6:25">
      <c r="F187" s="180"/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80"/>
      <c r="R187" s="180"/>
      <c r="S187" s="182"/>
      <c r="T187" s="180"/>
      <c r="U187" s="180"/>
      <c r="V187" s="180"/>
      <c r="W187" s="180"/>
      <c r="X187" s="180"/>
      <c r="Y187" s="180"/>
    </row>
    <row r="188" spans="6:25">
      <c r="F188" s="180"/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  <c r="R188" s="180"/>
      <c r="S188" s="182"/>
      <c r="T188" s="180"/>
      <c r="U188" s="180"/>
      <c r="V188" s="180"/>
      <c r="W188" s="180"/>
      <c r="X188" s="180"/>
      <c r="Y188" s="180"/>
    </row>
    <row r="189" spans="6:25"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  <c r="R189" s="180"/>
      <c r="S189" s="182"/>
      <c r="T189" s="180"/>
      <c r="U189" s="180"/>
      <c r="V189" s="180"/>
      <c r="W189" s="180"/>
      <c r="X189" s="180"/>
      <c r="Y189" s="180"/>
    </row>
    <row r="190" spans="6:25">
      <c r="F190" s="180"/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  <c r="S190" s="182"/>
      <c r="T190" s="180"/>
      <c r="U190" s="180"/>
      <c r="V190" s="180"/>
      <c r="W190" s="180"/>
      <c r="X190" s="180"/>
      <c r="Y190" s="180"/>
    </row>
    <row r="191" spans="6:25"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  <c r="R191" s="180"/>
      <c r="S191" s="182"/>
      <c r="T191" s="180"/>
      <c r="U191" s="180"/>
      <c r="V191" s="180"/>
      <c r="W191" s="180"/>
      <c r="X191" s="180"/>
      <c r="Y191" s="180"/>
    </row>
    <row r="192" spans="6:25"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  <c r="R192" s="180"/>
      <c r="S192" s="182"/>
      <c r="T192" s="180"/>
      <c r="U192" s="180"/>
      <c r="V192" s="180"/>
      <c r="W192" s="180"/>
      <c r="X192" s="180"/>
      <c r="Y192" s="180"/>
    </row>
    <row r="193" spans="6:25"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  <c r="R193" s="180"/>
      <c r="S193" s="182"/>
      <c r="T193" s="180"/>
      <c r="U193" s="180"/>
      <c r="V193" s="180"/>
      <c r="W193" s="180"/>
      <c r="X193" s="180"/>
      <c r="Y193" s="180"/>
    </row>
    <row r="194" spans="6:25">
      <c r="F194" s="180"/>
      <c r="G194" s="180"/>
      <c r="H194" s="180"/>
      <c r="I194" s="180"/>
      <c r="J194" s="180"/>
      <c r="K194" s="180"/>
      <c r="L194" s="180"/>
      <c r="M194" s="180"/>
      <c r="N194" s="180"/>
      <c r="O194" s="180"/>
      <c r="P194" s="180"/>
      <c r="Q194" s="180"/>
      <c r="R194" s="180"/>
      <c r="S194" s="182"/>
      <c r="T194" s="180"/>
      <c r="U194" s="180"/>
      <c r="V194" s="180"/>
      <c r="W194" s="180"/>
      <c r="X194" s="180"/>
      <c r="Y194" s="180"/>
    </row>
    <row r="195" spans="6:25"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R195" s="180"/>
      <c r="S195" s="182"/>
      <c r="T195" s="180"/>
      <c r="U195" s="180"/>
      <c r="V195" s="180"/>
      <c r="W195" s="180"/>
      <c r="X195" s="180"/>
      <c r="Y195" s="180"/>
    </row>
    <row r="196" spans="6:25"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  <c r="R196" s="180"/>
      <c r="S196" s="182"/>
      <c r="T196" s="180"/>
      <c r="U196" s="180"/>
      <c r="V196" s="180"/>
      <c r="W196" s="180"/>
      <c r="X196" s="180"/>
      <c r="Y196" s="180"/>
    </row>
    <row r="197" spans="6:25"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  <c r="R197" s="180"/>
      <c r="S197" s="182"/>
      <c r="T197" s="180"/>
      <c r="U197" s="180"/>
      <c r="V197" s="180"/>
      <c r="W197" s="180"/>
      <c r="X197" s="180"/>
      <c r="Y197" s="180"/>
    </row>
    <row r="198" spans="6:25">
      <c r="F198" s="180"/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Q198" s="180"/>
      <c r="R198" s="180"/>
      <c r="S198" s="182"/>
      <c r="T198" s="180"/>
      <c r="U198" s="180"/>
      <c r="V198" s="180"/>
      <c r="W198" s="180"/>
      <c r="X198" s="180"/>
      <c r="Y198" s="180"/>
    </row>
    <row r="199" spans="6:25">
      <c r="F199" s="180"/>
      <c r="G199" s="180"/>
      <c r="H199" s="180"/>
      <c r="I199" s="180"/>
      <c r="J199" s="180"/>
      <c r="K199" s="180"/>
      <c r="L199" s="180"/>
      <c r="M199" s="180"/>
      <c r="N199" s="180"/>
      <c r="O199" s="180"/>
      <c r="P199" s="180"/>
      <c r="Q199" s="180"/>
      <c r="R199" s="180"/>
      <c r="S199" s="182"/>
      <c r="T199" s="180"/>
      <c r="U199" s="180"/>
      <c r="V199" s="180"/>
      <c r="W199" s="180"/>
      <c r="X199" s="180"/>
      <c r="Y199" s="180"/>
    </row>
    <row r="200" spans="6:25"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  <c r="R200" s="180"/>
      <c r="S200" s="182"/>
      <c r="T200" s="180"/>
      <c r="U200" s="180"/>
      <c r="V200" s="180"/>
      <c r="W200" s="180"/>
      <c r="X200" s="180"/>
      <c r="Y200" s="180"/>
    </row>
    <row r="201" spans="6:25">
      <c r="F201" s="180"/>
      <c r="G201" s="180"/>
      <c r="H201" s="180"/>
      <c r="I201" s="180"/>
      <c r="J201" s="180"/>
      <c r="K201" s="180"/>
      <c r="L201" s="180"/>
      <c r="M201" s="180"/>
      <c r="N201" s="180"/>
      <c r="O201" s="180"/>
      <c r="P201" s="180"/>
      <c r="Q201" s="180"/>
      <c r="R201" s="180"/>
      <c r="S201" s="182"/>
      <c r="T201" s="180"/>
      <c r="U201" s="180"/>
      <c r="V201" s="180"/>
      <c r="W201" s="180"/>
      <c r="X201" s="180"/>
      <c r="Y201" s="180"/>
    </row>
    <row r="202" spans="6:25">
      <c r="F202" s="180"/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80"/>
      <c r="R202" s="180"/>
      <c r="S202" s="182"/>
      <c r="T202" s="180"/>
      <c r="U202" s="180"/>
      <c r="V202" s="180"/>
      <c r="W202" s="180"/>
      <c r="X202" s="180"/>
      <c r="Y202" s="180"/>
    </row>
    <row r="203" spans="6:25">
      <c r="F203" s="180"/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  <c r="R203" s="180"/>
      <c r="S203" s="182"/>
      <c r="T203" s="180"/>
      <c r="U203" s="180"/>
      <c r="V203" s="180"/>
      <c r="W203" s="180"/>
      <c r="X203" s="180"/>
      <c r="Y203" s="180"/>
    </row>
    <row r="204" spans="6:25">
      <c r="F204" s="180"/>
      <c r="G204" s="180"/>
      <c r="H204" s="180"/>
      <c r="I204" s="180"/>
      <c r="J204" s="180"/>
      <c r="K204" s="180"/>
      <c r="L204" s="180"/>
      <c r="M204" s="180"/>
      <c r="N204" s="180"/>
      <c r="O204" s="180"/>
      <c r="P204" s="180"/>
      <c r="Q204" s="180"/>
      <c r="R204" s="180"/>
      <c r="S204" s="182"/>
      <c r="T204" s="180"/>
      <c r="U204" s="180"/>
      <c r="V204" s="180"/>
      <c r="W204" s="180"/>
      <c r="X204" s="180"/>
      <c r="Y204" s="180"/>
    </row>
    <row r="205" spans="6:25">
      <c r="F205" s="180"/>
      <c r="G205" s="180"/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  <c r="R205" s="180"/>
      <c r="S205" s="182"/>
      <c r="T205" s="180"/>
      <c r="U205" s="180"/>
      <c r="V205" s="180"/>
      <c r="W205" s="180"/>
      <c r="X205" s="180"/>
      <c r="Y205" s="180"/>
    </row>
    <row r="206" spans="6:25">
      <c r="F206" s="180"/>
      <c r="G206" s="180"/>
      <c r="H206" s="180"/>
      <c r="I206" s="180"/>
      <c r="J206" s="180"/>
      <c r="K206" s="180"/>
      <c r="L206" s="180"/>
      <c r="M206" s="180"/>
      <c r="N206" s="180"/>
      <c r="O206" s="180"/>
      <c r="P206" s="180"/>
      <c r="Q206" s="180"/>
      <c r="R206" s="180"/>
      <c r="S206" s="182"/>
      <c r="T206" s="180"/>
      <c r="U206" s="180"/>
      <c r="V206" s="180"/>
      <c r="W206" s="180"/>
      <c r="X206" s="180"/>
      <c r="Y206" s="180"/>
    </row>
    <row r="207" spans="6:25">
      <c r="F207" s="180"/>
      <c r="G207" s="180"/>
      <c r="H207" s="180"/>
      <c r="I207" s="180"/>
      <c r="J207" s="180"/>
      <c r="K207" s="180"/>
      <c r="L207" s="180"/>
      <c r="M207" s="180"/>
      <c r="N207" s="180"/>
      <c r="O207" s="180"/>
      <c r="P207" s="180"/>
      <c r="Q207" s="180"/>
      <c r="R207" s="180"/>
      <c r="S207" s="182"/>
      <c r="T207" s="180"/>
      <c r="U207" s="180"/>
      <c r="V207" s="180"/>
      <c r="W207" s="180"/>
      <c r="X207" s="180"/>
      <c r="Y207" s="180"/>
    </row>
    <row r="208" spans="6:25">
      <c r="F208" s="180"/>
      <c r="G208" s="180"/>
      <c r="H208" s="180"/>
      <c r="I208" s="180"/>
      <c r="J208" s="180"/>
      <c r="K208" s="180"/>
      <c r="L208" s="180"/>
      <c r="M208" s="180"/>
      <c r="N208" s="180"/>
      <c r="O208" s="180"/>
      <c r="P208" s="180"/>
      <c r="Q208" s="180"/>
      <c r="R208" s="180"/>
      <c r="S208" s="182"/>
      <c r="T208" s="180"/>
      <c r="U208" s="180"/>
      <c r="V208" s="180"/>
      <c r="W208" s="180"/>
      <c r="X208" s="180"/>
      <c r="Y208" s="180"/>
    </row>
    <row r="209" spans="6:25">
      <c r="F209" s="180"/>
      <c r="G209" s="180"/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  <c r="R209" s="180"/>
      <c r="S209" s="182"/>
      <c r="T209" s="180"/>
      <c r="U209" s="180"/>
      <c r="V209" s="180"/>
      <c r="W209" s="180"/>
      <c r="X209" s="180"/>
      <c r="Y209" s="180"/>
    </row>
    <row r="210" spans="6:25">
      <c r="F210" s="180"/>
      <c r="G210" s="180"/>
      <c r="H210" s="180"/>
      <c r="I210" s="180"/>
      <c r="J210" s="180"/>
      <c r="K210" s="180"/>
      <c r="L210" s="180"/>
      <c r="M210" s="180"/>
      <c r="N210" s="180"/>
      <c r="O210" s="180"/>
      <c r="P210" s="180"/>
      <c r="Q210" s="180"/>
      <c r="R210" s="180"/>
      <c r="S210" s="182"/>
      <c r="T210" s="180"/>
      <c r="U210" s="180"/>
      <c r="V210" s="180"/>
      <c r="W210" s="180"/>
      <c r="X210" s="180"/>
      <c r="Y210" s="180"/>
    </row>
    <row r="211" spans="6:25">
      <c r="F211" s="180"/>
      <c r="G211" s="180"/>
      <c r="H211" s="180"/>
      <c r="I211" s="180"/>
      <c r="J211" s="180"/>
      <c r="K211" s="180"/>
      <c r="L211" s="180"/>
      <c r="M211" s="180"/>
      <c r="N211" s="180"/>
      <c r="O211" s="180"/>
      <c r="P211" s="180"/>
      <c r="Q211" s="180"/>
      <c r="R211" s="180"/>
      <c r="S211" s="182"/>
      <c r="T211" s="180"/>
      <c r="U211" s="180"/>
      <c r="V211" s="180"/>
      <c r="W211" s="180"/>
      <c r="X211" s="180"/>
      <c r="Y211" s="180"/>
    </row>
    <row r="212" spans="6:25">
      <c r="F212" s="180"/>
      <c r="G212" s="180"/>
      <c r="H212" s="180"/>
      <c r="I212" s="180"/>
      <c r="J212" s="180"/>
      <c r="K212" s="180"/>
      <c r="L212" s="180"/>
      <c r="M212" s="180"/>
      <c r="N212" s="180"/>
      <c r="O212" s="180"/>
      <c r="P212" s="180"/>
      <c r="Q212" s="180"/>
      <c r="R212" s="180"/>
      <c r="S212" s="182"/>
      <c r="T212" s="180"/>
      <c r="U212" s="180"/>
      <c r="V212" s="180"/>
      <c r="W212" s="180"/>
      <c r="X212" s="180"/>
      <c r="Y212" s="180"/>
    </row>
    <row r="213" spans="6:25">
      <c r="F213" s="180"/>
      <c r="G213" s="180"/>
      <c r="H213" s="180"/>
      <c r="I213" s="180"/>
      <c r="J213" s="180"/>
      <c r="K213" s="180"/>
      <c r="L213" s="180"/>
      <c r="M213" s="180"/>
      <c r="N213" s="180"/>
      <c r="O213" s="180"/>
      <c r="P213" s="180"/>
      <c r="Q213" s="180"/>
      <c r="R213" s="180"/>
      <c r="S213" s="182"/>
      <c r="T213" s="180"/>
      <c r="U213" s="180"/>
      <c r="V213" s="180"/>
      <c r="W213" s="180"/>
      <c r="X213" s="180"/>
      <c r="Y213" s="180"/>
    </row>
    <row r="214" spans="6:25">
      <c r="F214" s="180"/>
      <c r="G214" s="180"/>
      <c r="H214" s="180"/>
      <c r="I214" s="180"/>
      <c r="J214" s="180"/>
      <c r="K214" s="180"/>
      <c r="L214" s="180"/>
      <c r="M214" s="180"/>
      <c r="N214" s="180"/>
      <c r="O214" s="180"/>
      <c r="P214" s="180"/>
      <c r="Q214" s="180"/>
      <c r="R214" s="180"/>
      <c r="S214" s="182"/>
      <c r="T214" s="180"/>
      <c r="U214" s="180"/>
      <c r="V214" s="180"/>
      <c r="W214" s="180"/>
      <c r="X214" s="180"/>
      <c r="Y214" s="180"/>
    </row>
    <row r="215" spans="6:25">
      <c r="F215" s="180"/>
      <c r="G215" s="180"/>
      <c r="H215" s="180"/>
      <c r="I215" s="180"/>
      <c r="J215" s="180"/>
      <c r="K215" s="180"/>
      <c r="L215" s="180"/>
      <c r="M215" s="180"/>
      <c r="N215" s="180"/>
      <c r="O215" s="180"/>
      <c r="P215" s="180"/>
      <c r="Q215" s="180"/>
      <c r="R215" s="180"/>
      <c r="S215" s="182"/>
      <c r="T215" s="180"/>
      <c r="U215" s="180"/>
      <c r="V215" s="180"/>
      <c r="W215" s="180"/>
      <c r="X215" s="180"/>
      <c r="Y215" s="180"/>
    </row>
    <row r="216" spans="6:25">
      <c r="F216" s="180"/>
      <c r="G216" s="180"/>
      <c r="H216" s="180"/>
      <c r="I216" s="180"/>
      <c r="J216" s="180"/>
      <c r="K216" s="180"/>
      <c r="L216" s="180"/>
      <c r="M216" s="180"/>
      <c r="N216" s="180"/>
      <c r="O216" s="180"/>
      <c r="P216" s="180"/>
      <c r="Q216" s="180"/>
      <c r="R216" s="180"/>
      <c r="S216" s="182"/>
      <c r="T216" s="180"/>
      <c r="U216" s="180"/>
      <c r="V216" s="180"/>
      <c r="W216" s="180"/>
      <c r="X216" s="180"/>
      <c r="Y216" s="180"/>
    </row>
    <row r="217" spans="6:25">
      <c r="F217" s="180"/>
      <c r="G217" s="180"/>
      <c r="H217" s="180"/>
      <c r="I217" s="180"/>
      <c r="J217" s="180"/>
      <c r="K217" s="180"/>
      <c r="L217" s="180"/>
      <c r="M217" s="180"/>
      <c r="N217" s="180"/>
      <c r="O217" s="180"/>
      <c r="P217" s="180"/>
      <c r="Q217" s="180"/>
      <c r="R217" s="180"/>
      <c r="S217" s="182"/>
      <c r="T217" s="180"/>
      <c r="U217" s="180"/>
      <c r="V217" s="180"/>
      <c r="W217" s="180"/>
      <c r="X217" s="180"/>
      <c r="Y217" s="180"/>
    </row>
    <row r="218" spans="6:25">
      <c r="F218" s="180"/>
      <c r="G218" s="180"/>
      <c r="H218" s="180"/>
      <c r="I218" s="180"/>
      <c r="J218" s="180"/>
      <c r="K218" s="180"/>
      <c r="L218" s="180"/>
      <c r="M218" s="180"/>
      <c r="N218" s="180"/>
      <c r="O218" s="180"/>
      <c r="P218" s="180"/>
      <c r="Q218" s="180"/>
      <c r="R218" s="180"/>
      <c r="S218" s="182"/>
      <c r="T218" s="180"/>
      <c r="U218" s="180"/>
      <c r="V218" s="180"/>
      <c r="W218" s="180"/>
      <c r="X218" s="180"/>
      <c r="Y218" s="180"/>
    </row>
    <row r="219" spans="6:25">
      <c r="F219" s="180"/>
      <c r="G219" s="180"/>
      <c r="H219" s="180"/>
      <c r="I219" s="180"/>
      <c r="J219" s="180"/>
      <c r="K219" s="180"/>
      <c r="L219" s="180"/>
      <c r="M219" s="180"/>
      <c r="N219" s="180"/>
      <c r="O219" s="180"/>
      <c r="P219" s="180"/>
      <c r="Q219" s="180"/>
      <c r="R219" s="180"/>
      <c r="S219" s="182"/>
      <c r="T219" s="180"/>
      <c r="U219" s="180"/>
      <c r="V219" s="180"/>
      <c r="W219" s="180"/>
      <c r="X219" s="180"/>
      <c r="Y219" s="180"/>
    </row>
    <row r="220" spans="6:25">
      <c r="F220" s="180"/>
      <c r="G220" s="180"/>
      <c r="H220" s="180"/>
      <c r="I220" s="180"/>
      <c r="J220" s="180"/>
      <c r="K220" s="180"/>
      <c r="L220" s="180"/>
      <c r="M220" s="180"/>
      <c r="N220" s="180"/>
      <c r="O220" s="180"/>
      <c r="P220" s="180"/>
      <c r="Q220" s="180"/>
      <c r="R220" s="180"/>
      <c r="S220" s="182"/>
      <c r="T220" s="180"/>
      <c r="U220" s="180"/>
      <c r="V220" s="180"/>
      <c r="W220" s="180"/>
      <c r="X220" s="180"/>
      <c r="Y220" s="180"/>
    </row>
    <row r="221" spans="6:25"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  <c r="R221" s="180"/>
      <c r="S221" s="182"/>
      <c r="T221" s="180"/>
      <c r="U221" s="180"/>
      <c r="V221" s="180"/>
      <c r="W221" s="180"/>
      <c r="X221" s="180"/>
      <c r="Y221" s="180"/>
    </row>
    <row r="222" spans="6:25">
      <c r="F222" s="180"/>
      <c r="G222" s="180"/>
      <c r="H222" s="180"/>
      <c r="I222" s="180"/>
      <c r="J222" s="180"/>
      <c r="K222" s="180"/>
      <c r="L222" s="180"/>
      <c r="M222" s="180"/>
      <c r="N222" s="180"/>
      <c r="O222" s="180"/>
      <c r="P222" s="180"/>
      <c r="Q222" s="180"/>
      <c r="R222" s="180"/>
      <c r="S222" s="182"/>
      <c r="T222" s="180"/>
      <c r="U222" s="180"/>
      <c r="V222" s="180"/>
      <c r="W222" s="180"/>
      <c r="X222" s="180"/>
      <c r="Y222" s="180"/>
    </row>
    <row r="223" spans="6:25">
      <c r="F223" s="180"/>
      <c r="G223" s="180"/>
      <c r="H223" s="180"/>
      <c r="I223" s="180"/>
      <c r="J223" s="180"/>
      <c r="K223" s="180"/>
      <c r="L223" s="180"/>
      <c r="M223" s="180"/>
      <c r="N223" s="180"/>
      <c r="O223" s="180"/>
      <c r="P223" s="180"/>
      <c r="Q223" s="180"/>
      <c r="R223" s="180"/>
      <c r="S223" s="182"/>
      <c r="T223" s="180"/>
      <c r="U223" s="180"/>
      <c r="V223" s="180"/>
      <c r="W223" s="180"/>
      <c r="X223" s="180"/>
      <c r="Y223" s="180"/>
    </row>
    <row r="224" spans="6:25">
      <c r="F224" s="180"/>
      <c r="G224" s="180"/>
      <c r="H224" s="180"/>
      <c r="I224" s="180"/>
      <c r="J224" s="180"/>
      <c r="K224" s="180"/>
      <c r="L224" s="180"/>
      <c r="M224" s="180"/>
      <c r="N224" s="180"/>
      <c r="O224" s="180"/>
      <c r="P224" s="180"/>
      <c r="Q224" s="180"/>
      <c r="R224" s="180"/>
      <c r="S224" s="182"/>
      <c r="T224" s="180"/>
      <c r="U224" s="180"/>
      <c r="V224" s="180"/>
      <c r="W224" s="180"/>
      <c r="X224" s="180"/>
      <c r="Y224" s="180"/>
    </row>
    <row r="225" spans="6:25">
      <c r="F225" s="180"/>
      <c r="G225" s="180"/>
      <c r="H225" s="180"/>
      <c r="I225" s="180"/>
      <c r="J225" s="180"/>
      <c r="K225" s="180"/>
      <c r="L225" s="180"/>
      <c r="M225" s="180"/>
      <c r="N225" s="180"/>
      <c r="O225" s="180"/>
      <c r="P225" s="180"/>
      <c r="Q225" s="180"/>
      <c r="R225" s="180"/>
      <c r="S225" s="182"/>
      <c r="T225" s="180"/>
      <c r="U225" s="180"/>
      <c r="V225" s="180"/>
      <c r="W225" s="180"/>
      <c r="X225" s="180"/>
      <c r="Y225" s="180"/>
    </row>
    <row r="226" spans="6:25">
      <c r="F226" s="180"/>
      <c r="G226" s="180"/>
      <c r="H226" s="180"/>
      <c r="I226" s="180"/>
      <c r="J226" s="180"/>
      <c r="K226" s="180"/>
      <c r="L226" s="180"/>
      <c r="M226" s="180"/>
      <c r="N226" s="180"/>
      <c r="O226" s="180"/>
      <c r="P226" s="180"/>
      <c r="Q226" s="180"/>
      <c r="R226" s="180"/>
      <c r="S226" s="182"/>
      <c r="T226" s="180"/>
      <c r="U226" s="180"/>
      <c r="V226" s="180"/>
      <c r="W226" s="180"/>
      <c r="X226" s="180"/>
      <c r="Y226" s="180"/>
    </row>
    <row r="227" spans="6:25">
      <c r="F227" s="180"/>
      <c r="G227" s="180"/>
      <c r="H227" s="180"/>
      <c r="I227" s="180"/>
      <c r="J227" s="180"/>
      <c r="K227" s="180"/>
      <c r="L227" s="180"/>
      <c r="M227" s="180"/>
      <c r="N227" s="180"/>
      <c r="O227" s="180"/>
      <c r="P227" s="180"/>
      <c r="Q227" s="180"/>
      <c r="R227" s="180"/>
      <c r="S227" s="182"/>
      <c r="T227" s="180"/>
      <c r="U227" s="180"/>
      <c r="V227" s="180"/>
      <c r="W227" s="180"/>
      <c r="X227" s="180"/>
      <c r="Y227" s="180"/>
    </row>
    <row r="228" spans="6:25">
      <c r="F228" s="180"/>
      <c r="G228" s="180"/>
      <c r="H228" s="180"/>
      <c r="I228" s="180"/>
      <c r="J228" s="180"/>
      <c r="K228" s="180"/>
      <c r="L228" s="180"/>
      <c r="M228" s="180"/>
      <c r="N228" s="180"/>
      <c r="O228" s="180"/>
      <c r="P228" s="180"/>
      <c r="Q228" s="180"/>
      <c r="R228" s="180"/>
      <c r="S228" s="182"/>
      <c r="T228" s="180"/>
      <c r="U228" s="180"/>
      <c r="V228" s="180"/>
      <c r="W228" s="180"/>
      <c r="X228" s="180"/>
      <c r="Y228" s="180"/>
    </row>
    <row r="229" spans="6:25">
      <c r="F229" s="180"/>
      <c r="G229" s="180"/>
      <c r="H229" s="180"/>
      <c r="I229" s="180"/>
      <c r="J229" s="180"/>
      <c r="K229" s="180"/>
      <c r="L229" s="180"/>
      <c r="M229" s="180"/>
      <c r="N229" s="180"/>
      <c r="O229" s="180"/>
      <c r="P229" s="180"/>
      <c r="Q229" s="180"/>
      <c r="R229" s="180"/>
      <c r="S229" s="182"/>
      <c r="T229" s="180"/>
      <c r="U229" s="180"/>
      <c r="V229" s="180"/>
      <c r="W229" s="180"/>
      <c r="X229" s="180"/>
      <c r="Y229" s="180"/>
    </row>
    <row r="230" spans="6:25">
      <c r="F230" s="180"/>
      <c r="G230" s="180"/>
      <c r="H230" s="180"/>
      <c r="I230" s="180"/>
      <c r="J230" s="180"/>
      <c r="K230" s="180"/>
      <c r="L230" s="180"/>
      <c r="M230" s="180"/>
      <c r="N230" s="180"/>
      <c r="O230" s="180"/>
      <c r="P230" s="180"/>
      <c r="Q230" s="180"/>
      <c r="R230" s="180"/>
      <c r="S230" s="182"/>
      <c r="T230" s="180"/>
      <c r="U230" s="180"/>
      <c r="V230" s="180"/>
      <c r="W230" s="180"/>
      <c r="X230" s="180"/>
      <c r="Y230" s="180"/>
    </row>
    <row r="231" spans="6:25">
      <c r="F231" s="180"/>
      <c r="G231" s="180"/>
      <c r="H231" s="180"/>
      <c r="I231" s="180"/>
      <c r="J231" s="180"/>
      <c r="K231" s="180"/>
      <c r="L231" s="180"/>
      <c r="M231" s="180"/>
      <c r="N231" s="180"/>
      <c r="O231" s="180"/>
      <c r="P231" s="180"/>
      <c r="Q231" s="180"/>
      <c r="R231" s="180"/>
      <c r="S231" s="182"/>
      <c r="T231" s="180"/>
      <c r="U231" s="180"/>
      <c r="V231" s="180"/>
      <c r="W231" s="180"/>
      <c r="X231" s="180"/>
      <c r="Y231" s="180"/>
    </row>
    <row r="232" spans="6:25">
      <c r="F232" s="180"/>
      <c r="G232" s="180"/>
      <c r="H232" s="180"/>
      <c r="I232" s="180"/>
      <c r="J232" s="180"/>
      <c r="K232" s="180"/>
      <c r="L232" s="180"/>
      <c r="M232" s="180"/>
      <c r="N232" s="180"/>
      <c r="O232" s="180"/>
      <c r="P232" s="180"/>
      <c r="Q232" s="180"/>
      <c r="R232" s="180"/>
      <c r="S232" s="182"/>
      <c r="T232" s="180"/>
      <c r="U232" s="180"/>
      <c r="V232" s="180"/>
      <c r="W232" s="180"/>
      <c r="X232" s="180"/>
      <c r="Y232" s="180"/>
    </row>
    <row r="233" spans="6:25">
      <c r="F233" s="180"/>
      <c r="G233" s="180"/>
      <c r="H233" s="180"/>
      <c r="I233" s="180"/>
      <c r="J233" s="180"/>
      <c r="K233" s="180"/>
      <c r="L233" s="180"/>
      <c r="M233" s="180"/>
      <c r="N233" s="180"/>
      <c r="O233" s="180"/>
      <c r="P233" s="180"/>
      <c r="Q233" s="180"/>
      <c r="R233" s="180"/>
      <c r="S233" s="182"/>
      <c r="T233" s="180"/>
      <c r="U233" s="180"/>
      <c r="V233" s="180"/>
      <c r="W233" s="180"/>
      <c r="X233" s="180"/>
      <c r="Y233" s="180"/>
    </row>
    <row r="234" spans="6:25">
      <c r="F234" s="180"/>
      <c r="G234" s="180"/>
      <c r="H234" s="180"/>
      <c r="I234" s="180"/>
      <c r="J234" s="180"/>
      <c r="K234" s="180"/>
      <c r="L234" s="180"/>
      <c r="M234" s="180"/>
      <c r="N234" s="180"/>
      <c r="O234" s="180"/>
      <c r="P234" s="180"/>
      <c r="Q234" s="180"/>
      <c r="R234" s="180"/>
      <c r="S234" s="182"/>
      <c r="T234" s="180"/>
      <c r="U234" s="180"/>
      <c r="V234" s="180"/>
      <c r="W234" s="180"/>
      <c r="X234" s="180"/>
      <c r="Y234" s="180"/>
    </row>
    <row r="235" spans="6:25">
      <c r="F235" s="180"/>
      <c r="G235" s="180"/>
      <c r="H235" s="180"/>
      <c r="I235" s="180"/>
      <c r="J235" s="180"/>
      <c r="K235" s="180"/>
      <c r="L235" s="180"/>
      <c r="M235" s="180"/>
      <c r="N235" s="180"/>
      <c r="O235" s="180"/>
      <c r="P235" s="180"/>
      <c r="Q235" s="180"/>
      <c r="R235" s="180"/>
      <c r="S235" s="182"/>
      <c r="T235" s="180"/>
      <c r="U235" s="180"/>
      <c r="V235" s="180"/>
      <c r="W235" s="180"/>
      <c r="X235" s="180"/>
      <c r="Y235" s="180"/>
    </row>
    <row r="236" spans="6:25">
      <c r="F236" s="180"/>
      <c r="G236" s="180"/>
      <c r="H236" s="180"/>
      <c r="I236" s="180"/>
      <c r="J236" s="180"/>
      <c r="K236" s="180"/>
      <c r="L236" s="180"/>
      <c r="M236" s="180"/>
      <c r="N236" s="180"/>
      <c r="O236" s="180"/>
      <c r="P236" s="180"/>
      <c r="Q236" s="180"/>
      <c r="R236" s="180"/>
      <c r="S236" s="182"/>
      <c r="T236" s="180"/>
      <c r="U236" s="180"/>
      <c r="V236" s="180"/>
      <c r="W236" s="180"/>
      <c r="X236" s="180"/>
      <c r="Y236" s="180"/>
    </row>
    <row r="237" spans="6:25">
      <c r="F237" s="180"/>
      <c r="G237" s="180"/>
      <c r="H237" s="180"/>
      <c r="I237" s="180"/>
      <c r="J237" s="180"/>
      <c r="K237" s="180"/>
      <c r="L237" s="180"/>
      <c r="M237" s="180"/>
      <c r="N237" s="180"/>
      <c r="O237" s="180"/>
      <c r="P237" s="180"/>
      <c r="Q237" s="180"/>
      <c r="R237" s="180"/>
      <c r="S237" s="182"/>
      <c r="T237" s="180"/>
      <c r="U237" s="180"/>
      <c r="V237" s="180"/>
      <c r="W237" s="180"/>
      <c r="X237" s="180"/>
      <c r="Y237" s="180"/>
    </row>
    <row r="238" spans="6:25">
      <c r="F238" s="180"/>
      <c r="G238" s="180"/>
      <c r="H238" s="180"/>
      <c r="I238" s="180"/>
      <c r="J238" s="180"/>
      <c r="K238" s="180"/>
      <c r="L238" s="180"/>
      <c r="M238" s="180"/>
      <c r="N238" s="180"/>
      <c r="O238" s="180"/>
      <c r="P238" s="180"/>
      <c r="Q238" s="180"/>
      <c r="R238" s="180"/>
      <c r="S238" s="182"/>
      <c r="T238" s="180"/>
      <c r="U238" s="180"/>
      <c r="V238" s="180"/>
      <c r="W238" s="180"/>
      <c r="X238" s="180"/>
      <c r="Y238" s="180"/>
    </row>
    <row r="239" spans="6:25">
      <c r="F239" s="180"/>
      <c r="G239" s="180"/>
      <c r="H239" s="180"/>
      <c r="I239" s="180"/>
      <c r="J239" s="180"/>
      <c r="K239" s="180"/>
      <c r="L239" s="180"/>
      <c r="M239" s="180"/>
      <c r="N239" s="180"/>
      <c r="O239" s="180"/>
      <c r="P239" s="180"/>
      <c r="Q239" s="180"/>
      <c r="R239" s="180"/>
      <c r="S239" s="182"/>
      <c r="T239" s="180"/>
      <c r="U239" s="180"/>
      <c r="V239" s="180"/>
      <c r="W239" s="180"/>
      <c r="X239" s="180"/>
      <c r="Y239" s="180"/>
    </row>
    <row r="240" spans="6:25">
      <c r="F240" s="180"/>
      <c r="G240" s="180"/>
      <c r="H240" s="180"/>
      <c r="I240" s="180"/>
      <c r="J240" s="180"/>
      <c r="K240" s="180"/>
      <c r="L240" s="180"/>
      <c r="M240" s="180"/>
      <c r="N240" s="180"/>
      <c r="O240" s="180"/>
      <c r="P240" s="180"/>
      <c r="Q240" s="180"/>
      <c r="R240" s="180"/>
      <c r="S240" s="182"/>
      <c r="T240" s="180"/>
      <c r="U240" s="180"/>
      <c r="V240" s="180"/>
      <c r="W240" s="180"/>
      <c r="X240" s="180"/>
      <c r="Y240" s="180"/>
    </row>
    <row r="241" spans="6:25">
      <c r="F241" s="180"/>
      <c r="G241" s="180"/>
      <c r="H241" s="180"/>
      <c r="I241" s="180"/>
      <c r="J241" s="180"/>
      <c r="K241" s="180"/>
      <c r="L241" s="180"/>
      <c r="M241" s="180"/>
      <c r="N241" s="180"/>
      <c r="O241" s="180"/>
      <c r="P241" s="180"/>
      <c r="Q241" s="180"/>
      <c r="R241" s="180"/>
      <c r="S241" s="182"/>
      <c r="T241" s="180"/>
      <c r="U241" s="180"/>
      <c r="V241" s="180"/>
      <c r="W241" s="180"/>
      <c r="X241" s="180"/>
      <c r="Y241" s="180"/>
    </row>
    <row r="242" spans="6:25">
      <c r="F242" s="180"/>
      <c r="G242" s="180"/>
      <c r="H242" s="180"/>
      <c r="I242" s="180"/>
      <c r="J242" s="180"/>
      <c r="K242" s="180"/>
      <c r="L242" s="180"/>
      <c r="M242" s="180"/>
      <c r="N242" s="180"/>
      <c r="O242" s="180"/>
      <c r="P242" s="180"/>
      <c r="Q242" s="180"/>
      <c r="R242" s="180"/>
      <c r="S242" s="182"/>
      <c r="T242" s="180"/>
      <c r="U242" s="180"/>
      <c r="V242" s="180"/>
      <c r="W242" s="180"/>
      <c r="X242" s="180"/>
      <c r="Y242" s="180"/>
    </row>
    <row r="243" spans="6:25">
      <c r="F243" s="180"/>
      <c r="G243" s="180"/>
      <c r="H243" s="180"/>
      <c r="I243" s="180"/>
      <c r="J243" s="180"/>
      <c r="K243" s="180"/>
      <c r="L243" s="180"/>
      <c r="M243" s="180"/>
      <c r="N243" s="180"/>
      <c r="O243" s="180"/>
      <c r="P243" s="180"/>
      <c r="Q243" s="180"/>
      <c r="R243" s="180"/>
      <c r="S243" s="182"/>
      <c r="T243" s="180"/>
      <c r="U243" s="180"/>
      <c r="V243" s="180"/>
      <c r="W243" s="180"/>
      <c r="X243" s="180"/>
      <c r="Y243" s="180"/>
    </row>
    <row r="244" spans="6:25">
      <c r="F244" s="180"/>
      <c r="G244" s="180"/>
      <c r="H244" s="180"/>
      <c r="I244" s="180"/>
      <c r="J244" s="180"/>
      <c r="K244" s="180"/>
      <c r="L244" s="180"/>
      <c r="M244" s="180"/>
      <c r="N244" s="180"/>
      <c r="O244" s="180"/>
      <c r="P244" s="180"/>
      <c r="Q244" s="180"/>
      <c r="R244" s="180"/>
      <c r="S244" s="182"/>
      <c r="T244" s="180"/>
      <c r="U244" s="180"/>
      <c r="V244" s="180"/>
      <c r="W244" s="180"/>
      <c r="X244" s="180"/>
      <c r="Y244" s="180"/>
    </row>
    <row r="245" spans="6:25">
      <c r="F245" s="180"/>
      <c r="G245" s="180"/>
      <c r="H245" s="180"/>
      <c r="I245" s="180"/>
      <c r="J245" s="180"/>
      <c r="K245" s="180"/>
      <c r="L245" s="180"/>
      <c r="M245" s="180"/>
      <c r="N245" s="180"/>
      <c r="O245" s="180"/>
      <c r="P245" s="180"/>
      <c r="Q245" s="180"/>
      <c r="R245" s="180"/>
      <c r="S245" s="182"/>
      <c r="T245" s="180"/>
      <c r="U245" s="180"/>
      <c r="V245" s="180"/>
      <c r="W245" s="180"/>
      <c r="X245" s="180"/>
      <c r="Y245" s="180"/>
    </row>
    <row r="246" spans="6:25">
      <c r="F246" s="180"/>
      <c r="G246" s="180"/>
      <c r="H246" s="180"/>
      <c r="I246" s="180"/>
      <c r="J246" s="180"/>
      <c r="K246" s="180"/>
      <c r="L246" s="180"/>
      <c r="M246" s="180"/>
      <c r="N246" s="180"/>
      <c r="O246" s="180"/>
      <c r="P246" s="180"/>
      <c r="Q246" s="180"/>
      <c r="R246" s="180"/>
      <c r="S246" s="182"/>
      <c r="T246" s="180"/>
      <c r="U246" s="180"/>
      <c r="V246" s="180"/>
      <c r="W246" s="180"/>
      <c r="X246" s="180"/>
      <c r="Y246" s="180"/>
    </row>
    <row r="247" spans="6:25">
      <c r="F247" s="180"/>
      <c r="G247" s="180"/>
      <c r="H247" s="180"/>
      <c r="I247" s="180"/>
      <c r="J247" s="180"/>
      <c r="K247" s="180"/>
      <c r="L247" s="180"/>
      <c r="M247" s="180"/>
      <c r="N247" s="180"/>
      <c r="O247" s="180"/>
      <c r="P247" s="180"/>
      <c r="Q247" s="180"/>
      <c r="R247" s="180"/>
      <c r="S247" s="182"/>
      <c r="T247" s="180"/>
      <c r="U247" s="180"/>
      <c r="V247" s="180"/>
      <c r="W247" s="180"/>
      <c r="X247" s="180"/>
      <c r="Y247" s="180"/>
    </row>
    <row r="248" spans="6:25">
      <c r="F248" s="180"/>
      <c r="G248" s="180"/>
      <c r="H248" s="180"/>
      <c r="I248" s="180"/>
      <c r="J248" s="180"/>
      <c r="K248" s="180"/>
      <c r="L248" s="180"/>
      <c r="M248" s="180"/>
      <c r="N248" s="180"/>
      <c r="O248" s="180"/>
      <c r="P248" s="180"/>
      <c r="Q248" s="180"/>
      <c r="R248" s="180"/>
      <c r="S248" s="182"/>
      <c r="T248" s="180"/>
      <c r="U248" s="180"/>
      <c r="V248" s="180"/>
      <c r="W248" s="180"/>
      <c r="X248" s="180"/>
      <c r="Y248" s="180"/>
    </row>
    <row r="249" spans="6:25"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2"/>
      <c r="T249" s="180"/>
      <c r="U249" s="180"/>
      <c r="V249" s="180"/>
      <c r="W249" s="180"/>
      <c r="X249" s="180"/>
      <c r="Y249" s="180"/>
    </row>
    <row r="250" spans="6:25">
      <c r="F250" s="180"/>
      <c r="G250" s="180"/>
      <c r="H250" s="180"/>
      <c r="I250" s="180"/>
      <c r="J250" s="180"/>
      <c r="K250" s="180"/>
      <c r="L250" s="180"/>
      <c r="M250" s="180"/>
      <c r="N250" s="180"/>
      <c r="O250" s="180"/>
      <c r="P250" s="180"/>
      <c r="Q250" s="180"/>
      <c r="R250" s="180"/>
      <c r="S250" s="182"/>
      <c r="T250" s="180"/>
      <c r="U250" s="180"/>
      <c r="V250" s="180"/>
      <c r="W250" s="180"/>
      <c r="X250" s="180"/>
      <c r="Y250" s="180"/>
    </row>
    <row r="251" spans="6:25">
      <c r="F251" s="180"/>
      <c r="G251" s="180"/>
      <c r="H251" s="180"/>
      <c r="I251" s="180"/>
      <c r="J251" s="180"/>
      <c r="K251" s="180"/>
      <c r="L251" s="180"/>
      <c r="M251" s="180"/>
      <c r="N251" s="180"/>
      <c r="O251" s="180"/>
      <c r="P251" s="180"/>
      <c r="Q251" s="180"/>
      <c r="R251" s="180"/>
      <c r="S251" s="182"/>
      <c r="T251" s="180"/>
      <c r="U251" s="180"/>
      <c r="V251" s="180"/>
      <c r="W251" s="180"/>
      <c r="X251" s="180"/>
      <c r="Y251" s="180"/>
    </row>
    <row r="252" spans="6:25">
      <c r="F252" s="180"/>
      <c r="G252" s="180"/>
      <c r="H252" s="180"/>
      <c r="I252" s="180"/>
      <c r="J252" s="180"/>
      <c r="K252" s="180"/>
      <c r="L252" s="180"/>
      <c r="M252" s="180"/>
      <c r="N252" s="180"/>
      <c r="O252" s="180"/>
      <c r="P252" s="180"/>
      <c r="Q252" s="180"/>
      <c r="R252" s="180"/>
      <c r="S252" s="182"/>
      <c r="T252" s="180"/>
      <c r="U252" s="180"/>
      <c r="V252" s="180"/>
      <c r="W252" s="180"/>
      <c r="X252" s="180"/>
      <c r="Y252" s="180"/>
    </row>
    <row r="253" spans="6:25">
      <c r="F253" s="180"/>
      <c r="G253" s="180"/>
      <c r="H253" s="180"/>
      <c r="I253" s="180"/>
      <c r="J253" s="180"/>
      <c r="K253" s="180"/>
      <c r="L253" s="180"/>
      <c r="M253" s="180"/>
      <c r="N253" s="180"/>
      <c r="O253" s="180"/>
      <c r="P253" s="180"/>
      <c r="Q253" s="180"/>
      <c r="R253" s="180"/>
      <c r="S253" s="182"/>
      <c r="T253" s="180"/>
      <c r="U253" s="180"/>
      <c r="V253" s="180"/>
      <c r="W253" s="180"/>
      <c r="X253" s="180"/>
      <c r="Y253" s="180"/>
    </row>
    <row r="254" spans="6:25">
      <c r="F254" s="180"/>
      <c r="G254" s="180"/>
      <c r="H254" s="180"/>
      <c r="I254" s="180"/>
      <c r="J254" s="180"/>
      <c r="K254" s="180"/>
      <c r="L254" s="180"/>
      <c r="M254" s="180"/>
      <c r="N254" s="180"/>
      <c r="O254" s="180"/>
      <c r="P254" s="180"/>
      <c r="Q254" s="180"/>
      <c r="R254" s="180"/>
      <c r="S254" s="182"/>
      <c r="T254" s="180"/>
      <c r="U254" s="180"/>
      <c r="V254" s="180"/>
      <c r="W254" s="180"/>
      <c r="X254" s="180"/>
      <c r="Y254" s="180"/>
    </row>
    <row r="255" spans="6:25">
      <c r="F255" s="180"/>
      <c r="G255" s="180"/>
      <c r="H255" s="180"/>
      <c r="I255" s="180"/>
      <c r="J255" s="180"/>
      <c r="K255" s="180"/>
      <c r="L255" s="180"/>
      <c r="M255" s="180"/>
      <c r="N255" s="180"/>
      <c r="O255" s="180"/>
      <c r="P255" s="180"/>
      <c r="Q255" s="180"/>
      <c r="R255" s="180"/>
      <c r="S255" s="182"/>
      <c r="T255" s="180"/>
      <c r="U255" s="180"/>
      <c r="V255" s="180"/>
      <c r="W255" s="180"/>
      <c r="X255" s="180"/>
      <c r="Y255" s="180"/>
    </row>
    <row r="256" spans="6:25">
      <c r="F256" s="180"/>
      <c r="G256" s="180"/>
      <c r="H256" s="180"/>
      <c r="I256" s="180"/>
      <c r="J256" s="180"/>
      <c r="K256" s="180"/>
      <c r="L256" s="180"/>
      <c r="M256" s="180"/>
      <c r="N256" s="180"/>
      <c r="O256" s="180"/>
      <c r="P256" s="180"/>
      <c r="Q256" s="180"/>
      <c r="R256" s="180"/>
      <c r="S256" s="182"/>
      <c r="T256" s="180"/>
      <c r="U256" s="180"/>
      <c r="V256" s="180"/>
      <c r="W256" s="180"/>
      <c r="X256" s="180"/>
      <c r="Y256" s="180"/>
    </row>
    <row r="257" spans="6:25">
      <c r="F257" s="180"/>
      <c r="G257" s="180"/>
      <c r="H257" s="180"/>
      <c r="I257" s="180"/>
      <c r="J257" s="180"/>
      <c r="K257" s="180"/>
      <c r="L257" s="180"/>
      <c r="M257" s="180"/>
      <c r="N257" s="180"/>
      <c r="O257" s="180"/>
      <c r="P257" s="180"/>
      <c r="Q257" s="180"/>
      <c r="R257" s="180"/>
      <c r="S257" s="182"/>
      <c r="T257" s="180"/>
      <c r="U257" s="180"/>
      <c r="V257" s="180"/>
      <c r="W257" s="180"/>
      <c r="X257" s="180"/>
      <c r="Y257" s="180"/>
    </row>
    <row r="258" spans="6:25">
      <c r="F258" s="180"/>
      <c r="G258" s="180"/>
      <c r="H258" s="180"/>
      <c r="I258" s="180"/>
      <c r="J258" s="180"/>
      <c r="K258" s="180"/>
      <c r="L258" s="180"/>
      <c r="M258" s="180"/>
      <c r="N258" s="180"/>
      <c r="O258" s="180"/>
      <c r="P258" s="180"/>
      <c r="Q258" s="180"/>
      <c r="R258" s="180"/>
      <c r="S258" s="182"/>
      <c r="T258" s="180"/>
      <c r="U258" s="180"/>
      <c r="V258" s="180"/>
      <c r="W258" s="180"/>
      <c r="X258" s="180"/>
      <c r="Y258" s="180"/>
    </row>
    <row r="259" spans="6:25">
      <c r="F259" s="180"/>
      <c r="G259" s="180"/>
      <c r="H259" s="180"/>
      <c r="I259" s="180"/>
      <c r="J259" s="180"/>
      <c r="K259" s="180"/>
      <c r="L259" s="180"/>
      <c r="M259" s="180"/>
      <c r="N259" s="180"/>
      <c r="O259" s="180"/>
      <c r="P259" s="180"/>
      <c r="Q259" s="180"/>
      <c r="R259" s="180"/>
      <c r="S259" s="182"/>
      <c r="T259" s="180"/>
      <c r="U259" s="180"/>
      <c r="V259" s="180"/>
      <c r="W259" s="180"/>
      <c r="X259" s="180"/>
      <c r="Y259" s="180"/>
    </row>
    <row r="260" spans="6:25">
      <c r="F260" s="180"/>
      <c r="G260" s="180"/>
      <c r="H260" s="180"/>
      <c r="I260" s="180"/>
      <c r="J260" s="180"/>
      <c r="K260" s="180"/>
      <c r="L260" s="180"/>
      <c r="M260" s="180"/>
      <c r="N260" s="180"/>
      <c r="O260" s="180"/>
      <c r="P260" s="180"/>
      <c r="Q260" s="180"/>
      <c r="R260" s="180"/>
      <c r="S260" s="182"/>
      <c r="T260" s="180"/>
      <c r="U260" s="180"/>
      <c r="V260" s="180"/>
      <c r="W260" s="180"/>
      <c r="X260" s="180"/>
      <c r="Y260" s="180"/>
    </row>
    <row r="261" spans="6:25">
      <c r="F261" s="180"/>
      <c r="G261" s="180"/>
      <c r="H261" s="180"/>
      <c r="I261" s="180"/>
      <c r="J261" s="180"/>
      <c r="K261" s="180"/>
      <c r="L261" s="180"/>
      <c r="M261" s="180"/>
      <c r="N261" s="180"/>
      <c r="O261" s="180"/>
      <c r="P261" s="180"/>
      <c r="Q261" s="180"/>
      <c r="R261" s="180"/>
      <c r="S261" s="182"/>
      <c r="T261" s="180"/>
      <c r="U261" s="180"/>
      <c r="V261" s="180"/>
      <c r="W261" s="180"/>
      <c r="X261" s="180"/>
      <c r="Y261" s="180"/>
    </row>
    <row r="262" spans="6:25">
      <c r="F262" s="180"/>
      <c r="G262" s="180"/>
      <c r="H262" s="180"/>
      <c r="I262" s="180"/>
      <c r="J262" s="180"/>
      <c r="K262" s="180"/>
      <c r="L262" s="180"/>
      <c r="M262" s="180"/>
      <c r="N262" s="180"/>
      <c r="O262" s="180"/>
      <c r="P262" s="180"/>
      <c r="Q262" s="180"/>
      <c r="R262" s="180"/>
      <c r="S262" s="182"/>
      <c r="T262" s="180"/>
      <c r="U262" s="180"/>
      <c r="V262" s="180"/>
      <c r="W262" s="180"/>
      <c r="X262" s="180"/>
      <c r="Y262" s="180"/>
    </row>
    <row r="263" spans="6:25">
      <c r="F263" s="180"/>
      <c r="G263" s="180"/>
      <c r="H263" s="180"/>
      <c r="I263" s="180"/>
      <c r="J263" s="180"/>
      <c r="K263" s="180"/>
      <c r="L263" s="180"/>
      <c r="M263" s="180"/>
      <c r="N263" s="180"/>
      <c r="O263" s="180"/>
      <c r="P263" s="180"/>
      <c r="Q263" s="180"/>
      <c r="R263" s="180"/>
      <c r="S263" s="182"/>
      <c r="T263" s="180"/>
      <c r="U263" s="180"/>
      <c r="V263" s="180"/>
      <c r="W263" s="180"/>
      <c r="X263" s="180"/>
      <c r="Y263" s="180"/>
    </row>
    <row r="264" spans="6:25">
      <c r="F264" s="180"/>
      <c r="G264" s="180"/>
      <c r="H264" s="180"/>
      <c r="I264" s="180"/>
      <c r="J264" s="180"/>
      <c r="K264" s="180"/>
      <c r="L264" s="180"/>
      <c r="M264" s="180"/>
      <c r="N264" s="180"/>
      <c r="O264" s="180"/>
      <c r="P264" s="180"/>
      <c r="Q264" s="180"/>
      <c r="R264" s="180"/>
      <c r="S264" s="182"/>
      <c r="T264" s="180"/>
      <c r="U264" s="180"/>
      <c r="V264" s="180"/>
      <c r="W264" s="180"/>
      <c r="X264" s="180"/>
      <c r="Y264" s="180"/>
    </row>
    <row r="265" spans="6:25">
      <c r="F265" s="180"/>
      <c r="G265" s="180"/>
      <c r="H265" s="180"/>
      <c r="I265" s="180"/>
      <c r="J265" s="180"/>
      <c r="K265" s="180"/>
      <c r="L265" s="180"/>
      <c r="M265" s="180"/>
      <c r="N265" s="180"/>
      <c r="O265" s="180"/>
      <c r="P265" s="180"/>
      <c r="Q265" s="180"/>
      <c r="R265" s="180"/>
      <c r="S265" s="182"/>
      <c r="T265" s="180"/>
      <c r="U265" s="180"/>
      <c r="V265" s="180"/>
      <c r="W265" s="180"/>
      <c r="X265" s="180"/>
      <c r="Y265" s="180"/>
    </row>
    <row r="266" spans="6:25">
      <c r="F266" s="180"/>
      <c r="G266" s="180"/>
      <c r="H266" s="180"/>
      <c r="I266" s="180"/>
      <c r="J266" s="180"/>
      <c r="K266" s="180"/>
      <c r="L266" s="180"/>
      <c r="M266" s="180"/>
      <c r="N266" s="180"/>
      <c r="O266" s="180"/>
      <c r="P266" s="180"/>
      <c r="Q266" s="180"/>
      <c r="R266" s="180"/>
      <c r="S266" s="182"/>
      <c r="T266" s="180"/>
      <c r="U266" s="180"/>
      <c r="V266" s="180"/>
      <c r="W266" s="180"/>
      <c r="X266" s="180"/>
      <c r="Y266" s="180"/>
    </row>
    <row r="267" spans="6:25">
      <c r="F267" s="180"/>
      <c r="G267" s="180"/>
      <c r="H267" s="180"/>
      <c r="I267" s="180"/>
      <c r="J267" s="180"/>
      <c r="K267" s="180"/>
      <c r="L267" s="180"/>
      <c r="M267" s="180"/>
      <c r="N267" s="180"/>
      <c r="O267" s="180"/>
      <c r="P267" s="180"/>
      <c r="Q267" s="180"/>
      <c r="R267" s="180"/>
      <c r="S267" s="182"/>
      <c r="T267" s="180"/>
      <c r="U267" s="180"/>
      <c r="V267" s="180"/>
      <c r="W267" s="180"/>
      <c r="X267" s="180"/>
      <c r="Y267" s="180"/>
    </row>
    <row r="268" spans="6:25">
      <c r="F268" s="180"/>
      <c r="G268" s="180"/>
      <c r="H268" s="180"/>
      <c r="I268" s="180"/>
      <c r="J268" s="180"/>
      <c r="K268" s="180"/>
      <c r="L268" s="180"/>
      <c r="M268" s="180"/>
      <c r="N268" s="180"/>
      <c r="O268" s="180"/>
      <c r="P268" s="180"/>
      <c r="Q268" s="180"/>
      <c r="R268" s="180"/>
      <c r="S268" s="182"/>
      <c r="T268" s="180"/>
      <c r="U268" s="180"/>
      <c r="V268" s="180"/>
      <c r="W268" s="180"/>
      <c r="X268" s="180"/>
      <c r="Y268" s="180"/>
    </row>
    <row r="269" spans="6:25">
      <c r="F269" s="180"/>
      <c r="G269" s="180"/>
      <c r="H269" s="180"/>
      <c r="I269" s="180"/>
      <c r="J269" s="180"/>
      <c r="K269" s="180"/>
      <c r="L269" s="180"/>
      <c r="M269" s="180"/>
      <c r="N269" s="180"/>
      <c r="O269" s="180"/>
      <c r="P269" s="180"/>
      <c r="Q269" s="180"/>
      <c r="R269" s="180"/>
      <c r="S269" s="182"/>
      <c r="T269" s="180"/>
      <c r="U269" s="180"/>
      <c r="V269" s="180"/>
      <c r="W269" s="180"/>
      <c r="X269" s="180"/>
      <c r="Y269" s="180"/>
    </row>
    <row r="270" spans="6:25">
      <c r="F270" s="180"/>
      <c r="G270" s="180"/>
      <c r="H270" s="180"/>
      <c r="I270" s="180"/>
      <c r="J270" s="180"/>
      <c r="K270" s="180"/>
      <c r="L270" s="180"/>
      <c r="M270" s="180"/>
      <c r="N270" s="180"/>
      <c r="O270" s="180"/>
      <c r="P270" s="180"/>
      <c r="Q270" s="180"/>
      <c r="R270" s="180"/>
      <c r="S270" s="182"/>
      <c r="T270" s="180"/>
      <c r="U270" s="180"/>
      <c r="V270" s="180"/>
      <c r="W270" s="180"/>
      <c r="X270" s="180"/>
      <c r="Y270" s="180"/>
    </row>
    <row r="271" spans="6:25">
      <c r="F271" s="180"/>
      <c r="G271" s="180"/>
      <c r="H271" s="180"/>
      <c r="I271" s="180"/>
      <c r="J271" s="180"/>
      <c r="K271" s="180"/>
      <c r="L271" s="180"/>
      <c r="M271" s="180"/>
      <c r="N271" s="180"/>
      <c r="O271" s="180"/>
      <c r="P271" s="180"/>
      <c r="Q271" s="180"/>
      <c r="R271" s="180"/>
      <c r="S271" s="182"/>
      <c r="T271" s="180"/>
      <c r="U271" s="180"/>
      <c r="V271" s="180"/>
      <c r="W271" s="180"/>
      <c r="X271" s="180"/>
      <c r="Y271" s="180"/>
    </row>
    <row r="272" spans="6:25">
      <c r="F272" s="180"/>
      <c r="G272" s="180"/>
      <c r="H272" s="180"/>
      <c r="I272" s="180"/>
      <c r="J272" s="180"/>
      <c r="K272" s="180"/>
      <c r="L272" s="180"/>
      <c r="M272" s="180"/>
      <c r="N272" s="180"/>
      <c r="O272" s="180"/>
      <c r="P272" s="180"/>
      <c r="Q272" s="180"/>
      <c r="R272" s="180"/>
      <c r="S272" s="182"/>
      <c r="T272" s="180"/>
      <c r="U272" s="180"/>
      <c r="V272" s="180"/>
      <c r="W272" s="180"/>
      <c r="X272" s="180"/>
      <c r="Y272" s="180"/>
    </row>
    <row r="273" spans="6:25">
      <c r="F273" s="180"/>
      <c r="G273" s="180"/>
      <c r="H273" s="180"/>
      <c r="I273" s="180"/>
      <c r="J273" s="180"/>
      <c r="K273" s="180"/>
      <c r="L273" s="180"/>
      <c r="M273" s="180"/>
      <c r="N273" s="180"/>
      <c r="O273" s="180"/>
      <c r="P273" s="180"/>
      <c r="Q273" s="180"/>
      <c r="R273" s="180"/>
      <c r="S273" s="182"/>
      <c r="T273" s="180"/>
      <c r="U273" s="180"/>
      <c r="V273" s="180"/>
      <c r="W273" s="180"/>
      <c r="X273" s="180"/>
      <c r="Y273" s="180"/>
    </row>
    <row r="274" spans="6:25">
      <c r="F274" s="180"/>
      <c r="G274" s="180"/>
      <c r="H274" s="180"/>
      <c r="I274" s="180"/>
      <c r="J274" s="180"/>
      <c r="K274" s="180"/>
      <c r="L274" s="180"/>
      <c r="M274" s="180"/>
      <c r="N274" s="180"/>
      <c r="O274" s="180"/>
      <c r="P274" s="180"/>
      <c r="Q274" s="180"/>
      <c r="R274" s="180"/>
      <c r="S274" s="182"/>
      <c r="T274" s="180"/>
      <c r="U274" s="180"/>
      <c r="V274" s="180"/>
      <c r="W274" s="180"/>
      <c r="X274" s="180"/>
      <c r="Y274" s="180"/>
    </row>
    <row r="275" spans="6:25">
      <c r="F275" s="180"/>
      <c r="G275" s="180"/>
      <c r="H275" s="180"/>
      <c r="I275" s="180"/>
      <c r="J275" s="180"/>
      <c r="K275" s="180"/>
      <c r="L275" s="180"/>
      <c r="M275" s="180"/>
      <c r="N275" s="180"/>
      <c r="O275" s="180"/>
      <c r="P275" s="180"/>
      <c r="Q275" s="180"/>
      <c r="R275" s="180"/>
      <c r="S275" s="182"/>
      <c r="T275" s="180"/>
      <c r="U275" s="180"/>
      <c r="V275" s="180"/>
      <c r="W275" s="180"/>
      <c r="X275" s="180"/>
      <c r="Y275" s="180"/>
    </row>
    <row r="276" spans="6:25">
      <c r="F276" s="180"/>
      <c r="G276" s="180"/>
      <c r="H276" s="180"/>
      <c r="I276" s="180"/>
      <c r="J276" s="180"/>
      <c r="K276" s="180"/>
      <c r="L276" s="180"/>
      <c r="M276" s="180"/>
      <c r="N276" s="180"/>
      <c r="O276" s="180"/>
      <c r="P276" s="180"/>
      <c r="Q276" s="180"/>
      <c r="R276" s="180"/>
      <c r="S276" s="182"/>
      <c r="T276" s="180"/>
      <c r="U276" s="180"/>
      <c r="V276" s="180"/>
      <c r="W276" s="180"/>
      <c r="X276" s="180"/>
      <c r="Y276" s="180"/>
    </row>
    <row r="277" spans="6:25">
      <c r="F277" s="180"/>
      <c r="G277" s="180"/>
      <c r="H277" s="180"/>
      <c r="I277" s="180"/>
      <c r="J277" s="180"/>
      <c r="K277" s="180"/>
      <c r="L277" s="180"/>
      <c r="M277" s="180"/>
      <c r="N277" s="180"/>
      <c r="O277" s="180"/>
      <c r="P277" s="180"/>
      <c r="Q277" s="180"/>
      <c r="R277" s="180"/>
      <c r="S277" s="182"/>
      <c r="T277" s="180"/>
      <c r="U277" s="180"/>
      <c r="V277" s="180"/>
      <c r="W277" s="180"/>
      <c r="X277" s="180"/>
      <c r="Y277" s="180"/>
    </row>
    <row r="278" spans="6:25">
      <c r="F278" s="180"/>
      <c r="G278" s="180"/>
      <c r="H278" s="180"/>
      <c r="I278" s="180"/>
      <c r="J278" s="180"/>
      <c r="K278" s="180"/>
      <c r="L278" s="180"/>
      <c r="M278" s="180"/>
      <c r="N278" s="180"/>
      <c r="O278" s="180"/>
      <c r="P278" s="180"/>
      <c r="Q278" s="180"/>
      <c r="R278" s="180"/>
      <c r="S278" s="182"/>
      <c r="T278" s="180"/>
      <c r="U278" s="180"/>
      <c r="V278" s="180"/>
      <c r="W278" s="180"/>
      <c r="X278" s="180"/>
      <c r="Y278" s="180"/>
    </row>
    <row r="279" spans="6:25">
      <c r="F279" s="180"/>
      <c r="G279" s="180"/>
      <c r="H279" s="180"/>
      <c r="I279" s="180"/>
      <c r="J279" s="180"/>
      <c r="K279" s="180"/>
      <c r="L279" s="180"/>
      <c r="M279" s="180"/>
      <c r="N279" s="180"/>
      <c r="O279" s="180"/>
      <c r="P279" s="180"/>
      <c r="Q279" s="180"/>
      <c r="R279" s="180"/>
      <c r="S279" s="182"/>
      <c r="T279" s="180"/>
      <c r="U279" s="180"/>
      <c r="V279" s="180"/>
      <c r="W279" s="180"/>
      <c r="X279" s="180"/>
      <c r="Y279" s="180"/>
    </row>
    <row r="280" spans="6:25">
      <c r="F280" s="180"/>
      <c r="G280" s="180"/>
      <c r="H280" s="180"/>
      <c r="I280" s="180"/>
      <c r="J280" s="180"/>
      <c r="K280" s="180"/>
      <c r="L280" s="180"/>
      <c r="M280" s="180"/>
      <c r="N280" s="180"/>
      <c r="O280" s="180"/>
      <c r="P280" s="180"/>
      <c r="Q280" s="180"/>
      <c r="R280" s="180"/>
      <c r="S280" s="182"/>
      <c r="T280" s="180"/>
      <c r="U280" s="180"/>
      <c r="V280" s="180"/>
      <c r="W280" s="180"/>
      <c r="X280" s="180"/>
      <c r="Y280" s="180"/>
    </row>
    <row r="281" spans="6:25">
      <c r="F281" s="180"/>
      <c r="G281" s="180"/>
      <c r="H281" s="180"/>
      <c r="I281" s="180"/>
      <c r="J281" s="180"/>
      <c r="K281" s="180"/>
      <c r="L281" s="180"/>
      <c r="M281" s="180"/>
      <c r="N281" s="180"/>
      <c r="O281" s="180"/>
      <c r="P281" s="180"/>
      <c r="Q281" s="180"/>
      <c r="R281" s="180"/>
      <c r="S281" s="182"/>
      <c r="T281" s="180"/>
      <c r="U281" s="180"/>
      <c r="V281" s="180"/>
      <c r="W281" s="180"/>
      <c r="X281" s="180"/>
      <c r="Y281" s="180"/>
    </row>
    <row r="282" spans="6:25">
      <c r="F282" s="180"/>
      <c r="G282" s="180"/>
      <c r="H282" s="180"/>
      <c r="I282" s="180"/>
      <c r="J282" s="180"/>
      <c r="K282" s="180"/>
      <c r="L282" s="180"/>
      <c r="M282" s="180"/>
      <c r="N282" s="180"/>
      <c r="O282" s="180"/>
      <c r="P282" s="180"/>
      <c r="Q282" s="180"/>
      <c r="R282" s="180"/>
      <c r="S282" s="182"/>
      <c r="T282" s="180"/>
      <c r="U282" s="180"/>
      <c r="V282" s="180"/>
      <c r="W282" s="180"/>
      <c r="X282" s="180"/>
      <c r="Y282" s="180"/>
    </row>
    <row r="283" spans="6:25">
      <c r="F283" s="180"/>
      <c r="G283" s="180"/>
      <c r="H283" s="180"/>
      <c r="I283" s="180"/>
      <c r="J283" s="180"/>
      <c r="K283" s="180"/>
      <c r="L283" s="180"/>
      <c r="M283" s="180"/>
      <c r="N283" s="180"/>
      <c r="O283" s="180"/>
      <c r="P283" s="180"/>
      <c r="Q283" s="180"/>
      <c r="R283" s="180"/>
      <c r="S283" s="182"/>
      <c r="T283" s="180"/>
      <c r="U283" s="180"/>
      <c r="V283" s="180"/>
      <c r="W283" s="180"/>
      <c r="X283" s="180"/>
      <c r="Y283" s="180"/>
    </row>
    <row r="284" spans="6:25">
      <c r="F284" s="180"/>
      <c r="G284" s="180"/>
      <c r="H284" s="180"/>
      <c r="I284" s="180"/>
      <c r="J284" s="180"/>
      <c r="K284" s="180"/>
      <c r="L284" s="180"/>
      <c r="M284" s="180"/>
      <c r="N284" s="180"/>
      <c r="O284" s="180"/>
      <c r="P284" s="180"/>
      <c r="Q284" s="180"/>
      <c r="R284" s="180"/>
      <c r="S284" s="182"/>
      <c r="T284" s="180"/>
      <c r="U284" s="180"/>
      <c r="V284" s="180"/>
      <c r="W284" s="180"/>
      <c r="X284" s="180"/>
      <c r="Y284" s="180"/>
    </row>
    <row r="285" spans="6:25">
      <c r="F285" s="180"/>
      <c r="G285" s="180"/>
      <c r="H285" s="180"/>
      <c r="I285" s="180"/>
      <c r="J285" s="180"/>
      <c r="K285" s="180"/>
      <c r="L285" s="180"/>
      <c r="M285" s="180"/>
      <c r="N285" s="180"/>
      <c r="O285" s="180"/>
      <c r="P285" s="180"/>
      <c r="Q285" s="180"/>
      <c r="R285" s="180"/>
      <c r="S285" s="182"/>
      <c r="T285" s="180"/>
      <c r="U285" s="180"/>
      <c r="V285" s="180"/>
      <c r="W285" s="180"/>
      <c r="X285" s="180"/>
      <c r="Y285" s="180"/>
    </row>
    <row r="286" spans="6:25">
      <c r="F286" s="180"/>
      <c r="G286" s="180"/>
      <c r="H286" s="180"/>
      <c r="I286" s="180"/>
      <c r="J286" s="180"/>
      <c r="K286" s="180"/>
      <c r="L286" s="180"/>
      <c r="M286" s="180"/>
      <c r="N286" s="180"/>
      <c r="O286" s="180"/>
      <c r="P286" s="180"/>
      <c r="Q286" s="180"/>
      <c r="R286" s="180"/>
      <c r="S286" s="182"/>
      <c r="T286" s="180"/>
      <c r="U286" s="180"/>
      <c r="V286" s="180"/>
      <c r="W286" s="180"/>
      <c r="X286" s="180"/>
      <c r="Y286" s="180"/>
    </row>
    <row r="287" spans="6:25">
      <c r="F287" s="180"/>
      <c r="G287" s="180"/>
      <c r="H287" s="180"/>
      <c r="I287" s="180"/>
      <c r="J287" s="180"/>
      <c r="K287" s="180"/>
      <c r="L287" s="180"/>
      <c r="M287" s="180"/>
      <c r="N287" s="180"/>
      <c r="O287" s="180"/>
      <c r="P287" s="180"/>
      <c r="Q287" s="180"/>
      <c r="R287" s="180"/>
      <c r="S287" s="182"/>
      <c r="T287" s="180"/>
      <c r="U287" s="180"/>
      <c r="V287" s="180"/>
      <c r="W287" s="180"/>
      <c r="X287" s="180"/>
      <c r="Y287" s="180"/>
    </row>
    <row r="288" spans="6:25">
      <c r="F288" s="180"/>
      <c r="G288" s="180"/>
      <c r="H288" s="180"/>
      <c r="I288" s="180"/>
      <c r="J288" s="180"/>
      <c r="K288" s="180"/>
      <c r="L288" s="180"/>
      <c r="M288" s="180"/>
      <c r="N288" s="180"/>
      <c r="O288" s="180"/>
      <c r="P288" s="180"/>
      <c r="Q288" s="180"/>
      <c r="R288" s="180"/>
      <c r="S288" s="182"/>
      <c r="T288" s="180"/>
      <c r="U288" s="180"/>
      <c r="V288" s="180"/>
      <c r="W288" s="180"/>
      <c r="X288" s="180"/>
      <c r="Y288" s="180"/>
    </row>
    <row r="289" spans="6:25">
      <c r="F289" s="180"/>
      <c r="G289" s="180"/>
      <c r="H289" s="180"/>
      <c r="I289" s="180"/>
      <c r="J289" s="180"/>
      <c r="K289" s="180"/>
      <c r="L289" s="180"/>
      <c r="M289" s="180"/>
      <c r="N289" s="180"/>
      <c r="O289" s="180"/>
      <c r="P289" s="180"/>
      <c r="Q289" s="180"/>
      <c r="R289" s="180"/>
      <c r="S289" s="182"/>
      <c r="T289" s="180"/>
      <c r="U289" s="180"/>
      <c r="V289" s="180"/>
      <c r="W289" s="180"/>
      <c r="X289" s="180"/>
      <c r="Y289" s="180"/>
    </row>
    <row r="290" spans="6:25">
      <c r="F290" s="180"/>
      <c r="G290" s="180"/>
      <c r="H290" s="180"/>
      <c r="I290" s="180"/>
      <c r="J290" s="180"/>
      <c r="K290" s="180"/>
      <c r="L290" s="180"/>
      <c r="M290" s="180"/>
      <c r="N290" s="180"/>
      <c r="O290" s="180"/>
      <c r="P290" s="180"/>
      <c r="Q290" s="180"/>
      <c r="R290" s="180"/>
      <c r="S290" s="182"/>
      <c r="T290" s="180"/>
      <c r="U290" s="180"/>
      <c r="V290" s="180"/>
      <c r="W290" s="180"/>
      <c r="X290" s="180"/>
      <c r="Y290" s="180"/>
    </row>
    <row r="291" spans="6:25">
      <c r="F291" s="180"/>
      <c r="G291" s="180"/>
      <c r="H291" s="180"/>
      <c r="I291" s="180"/>
      <c r="J291" s="180"/>
      <c r="K291" s="180"/>
      <c r="L291" s="180"/>
      <c r="M291" s="180"/>
      <c r="N291" s="180"/>
      <c r="O291" s="180"/>
      <c r="P291" s="180"/>
      <c r="Q291" s="180"/>
      <c r="R291" s="180"/>
      <c r="S291" s="182"/>
      <c r="T291" s="180"/>
      <c r="U291" s="180"/>
      <c r="V291" s="180"/>
      <c r="W291" s="180"/>
      <c r="X291" s="180"/>
      <c r="Y291" s="180"/>
    </row>
    <row r="292" spans="6:25">
      <c r="F292" s="180"/>
      <c r="G292" s="180"/>
      <c r="H292" s="180"/>
      <c r="I292" s="180"/>
      <c r="J292" s="180"/>
      <c r="K292" s="180"/>
      <c r="L292" s="180"/>
      <c r="M292" s="180"/>
      <c r="N292" s="180"/>
      <c r="O292" s="180"/>
      <c r="P292" s="180"/>
      <c r="Q292" s="180"/>
      <c r="R292" s="180"/>
      <c r="S292" s="182"/>
      <c r="T292" s="180"/>
      <c r="U292" s="180"/>
      <c r="V292" s="180"/>
      <c r="W292" s="180"/>
      <c r="X292" s="180"/>
      <c r="Y292" s="180"/>
    </row>
    <row r="293" spans="6:25">
      <c r="F293" s="180"/>
      <c r="G293" s="180"/>
      <c r="H293" s="180"/>
      <c r="I293" s="180"/>
      <c r="J293" s="180"/>
      <c r="K293" s="180"/>
      <c r="L293" s="180"/>
      <c r="M293" s="180"/>
      <c r="N293" s="180"/>
      <c r="O293" s="180"/>
      <c r="P293" s="180"/>
      <c r="Q293" s="180"/>
      <c r="R293" s="180"/>
      <c r="S293" s="182"/>
      <c r="T293" s="180"/>
      <c r="U293" s="180"/>
      <c r="V293" s="180"/>
      <c r="W293" s="180"/>
      <c r="X293" s="180"/>
      <c r="Y293" s="180"/>
    </row>
    <row r="294" spans="6:25">
      <c r="F294" s="180"/>
      <c r="G294" s="180"/>
      <c r="H294" s="180"/>
      <c r="I294" s="180"/>
      <c r="J294" s="180"/>
      <c r="K294" s="180"/>
      <c r="L294" s="180"/>
      <c r="M294" s="180"/>
      <c r="N294" s="180"/>
      <c r="O294" s="180"/>
      <c r="P294" s="180"/>
      <c r="Q294" s="180"/>
      <c r="R294" s="180"/>
      <c r="S294" s="182"/>
      <c r="T294" s="180"/>
      <c r="U294" s="180"/>
      <c r="V294" s="180"/>
      <c r="W294" s="180"/>
      <c r="X294" s="180"/>
      <c r="Y294" s="180"/>
    </row>
    <row r="295" spans="6:25">
      <c r="F295" s="180"/>
      <c r="G295" s="180"/>
      <c r="H295" s="180"/>
      <c r="I295" s="180"/>
      <c r="J295" s="180"/>
      <c r="K295" s="180"/>
      <c r="L295" s="180"/>
      <c r="M295" s="180"/>
      <c r="N295" s="180"/>
      <c r="O295" s="180"/>
      <c r="P295" s="180"/>
      <c r="Q295" s="180"/>
      <c r="R295" s="180"/>
      <c r="S295" s="182"/>
      <c r="T295" s="180"/>
      <c r="U295" s="180"/>
      <c r="V295" s="180"/>
      <c r="W295" s="180"/>
      <c r="X295" s="180"/>
      <c r="Y295" s="180"/>
    </row>
    <row r="296" spans="6:25">
      <c r="F296" s="180"/>
      <c r="G296" s="180"/>
      <c r="H296" s="180"/>
      <c r="I296" s="180"/>
      <c r="J296" s="180"/>
      <c r="K296" s="180"/>
      <c r="L296" s="180"/>
      <c r="M296" s="180"/>
      <c r="N296" s="180"/>
      <c r="O296" s="180"/>
      <c r="P296" s="180"/>
      <c r="Q296" s="180"/>
      <c r="R296" s="180"/>
      <c r="S296" s="182"/>
      <c r="T296" s="180"/>
      <c r="U296" s="180"/>
      <c r="V296" s="180"/>
      <c r="W296" s="180"/>
      <c r="X296" s="180"/>
      <c r="Y296" s="180"/>
    </row>
    <row r="297" spans="6:25">
      <c r="F297" s="180"/>
      <c r="G297" s="180"/>
      <c r="H297" s="180"/>
      <c r="I297" s="180"/>
      <c r="J297" s="180"/>
      <c r="K297" s="180"/>
      <c r="L297" s="180"/>
      <c r="M297" s="180"/>
      <c r="N297" s="180"/>
      <c r="O297" s="180"/>
      <c r="P297" s="180"/>
      <c r="Q297" s="180"/>
      <c r="R297" s="180"/>
      <c r="S297" s="182"/>
      <c r="T297" s="180"/>
      <c r="U297" s="180"/>
      <c r="V297" s="180"/>
      <c r="W297" s="180"/>
      <c r="X297" s="180"/>
      <c r="Y297" s="180"/>
    </row>
    <row r="298" spans="6:25">
      <c r="F298" s="180"/>
      <c r="G298" s="180"/>
      <c r="H298" s="180"/>
      <c r="I298" s="180"/>
      <c r="J298" s="180"/>
      <c r="K298" s="180"/>
      <c r="L298" s="180"/>
      <c r="M298" s="180"/>
      <c r="N298" s="180"/>
      <c r="O298" s="180"/>
      <c r="P298" s="180"/>
      <c r="Q298" s="180"/>
      <c r="R298" s="180"/>
      <c r="S298" s="182"/>
      <c r="T298" s="180"/>
      <c r="U298" s="180"/>
      <c r="V298" s="180"/>
      <c r="W298" s="180"/>
      <c r="X298" s="180"/>
      <c r="Y298" s="180"/>
    </row>
    <row r="299" spans="6:25">
      <c r="F299" s="180"/>
      <c r="G299" s="180"/>
      <c r="H299" s="180"/>
      <c r="I299" s="180"/>
      <c r="J299" s="180"/>
      <c r="K299" s="180"/>
      <c r="L299" s="180"/>
      <c r="M299" s="180"/>
      <c r="N299" s="180"/>
      <c r="O299" s="180"/>
      <c r="P299" s="180"/>
      <c r="Q299" s="180"/>
      <c r="R299" s="180"/>
      <c r="S299" s="182"/>
      <c r="T299" s="180"/>
      <c r="U299" s="180"/>
      <c r="V299" s="180"/>
      <c r="W299" s="180"/>
      <c r="X299" s="180"/>
      <c r="Y299" s="180"/>
    </row>
    <row r="300" spans="6:25">
      <c r="F300" s="180"/>
      <c r="G300" s="180"/>
      <c r="H300" s="180"/>
      <c r="I300" s="180"/>
      <c r="J300" s="180"/>
      <c r="K300" s="180"/>
      <c r="L300" s="180"/>
      <c r="M300" s="180"/>
      <c r="N300" s="180"/>
      <c r="O300" s="180"/>
      <c r="P300" s="180"/>
      <c r="Q300" s="180"/>
      <c r="R300" s="180"/>
      <c r="S300" s="182"/>
      <c r="T300" s="180"/>
      <c r="U300" s="180"/>
      <c r="V300" s="180"/>
      <c r="W300" s="180"/>
      <c r="X300" s="180"/>
      <c r="Y300" s="180"/>
    </row>
    <row r="301" spans="6:25">
      <c r="F301" s="180"/>
      <c r="G301" s="180"/>
      <c r="H301" s="180"/>
      <c r="I301" s="180"/>
      <c r="J301" s="180"/>
      <c r="K301" s="180"/>
      <c r="L301" s="180"/>
      <c r="M301" s="180"/>
      <c r="N301" s="180"/>
      <c r="O301" s="180"/>
      <c r="P301" s="180"/>
      <c r="Q301" s="180"/>
      <c r="R301" s="180"/>
      <c r="S301" s="182"/>
      <c r="T301" s="180"/>
      <c r="U301" s="180"/>
      <c r="V301" s="180"/>
      <c r="W301" s="180"/>
      <c r="X301" s="180"/>
      <c r="Y301" s="180"/>
    </row>
    <row r="302" spans="6:25">
      <c r="F302" s="180"/>
      <c r="G302" s="180"/>
      <c r="H302" s="180"/>
      <c r="I302" s="180"/>
      <c r="J302" s="180"/>
      <c r="K302" s="180"/>
      <c r="L302" s="180"/>
      <c r="M302" s="180"/>
      <c r="N302" s="180"/>
      <c r="O302" s="180"/>
      <c r="P302" s="180"/>
      <c r="Q302" s="180"/>
      <c r="R302" s="180"/>
      <c r="S302" s="182"/>
      <c r="T302" s="180"/>
      <c r="U302" s="180"/>
      <c r="V302" s="180"/>
      <c r="W302" s="180"/>
      <c r="X302" s="180"/>
      <c r="Y302" s="180"/>
    </row>
    <row r="303" spans="6:25">
      <c r="F303" s="180"/>
      <c r="G303" s="180"/>
      <c r="H303" s="180"/>
      <c r="I303" s="180"/>
      <c r="J303" s="180"/>
      <c r="K303" s="180"/>
      <c r="L303" s="180"/>
      <c r="M303" s="180"/>
      <c r="N303" s="180"/>
      <c r="O303" s="180"/>
      <c r="P303" s="180"/>
      <c r="Q303" s="180"/>
      <c r="R303" s="180"/>
      <c r="S303" s="182"/>
      <c r="T303" s="180"/>
      <c r="U303" s="180"/>
      <c r="V303" s="180"/>
      <c r="W303" s="180"/>
      <c r="X303" s="180"/>
      <c r="Y303" s="180"/>
    </row>
    <row r="304" spans="6:25">
      <c r="F304" s="180"/>
      <c r="G304" s="180"/>
      <c r="H304" s="180"/>
      <c r="I304" s="180"/>
      <c r="J304" s="180"/>
      <c r="K304" s="180"/>
      <c r="L304" s="180"/>
      <c r="M304" s="180"/>
      <c r="N304" s="180"/>
      <c r="O304" s="180"/>
      <c r="P304" s="180"/>
      <c r="Q304" s="180"/>
      <c r="R304" s="180"/>
      <c r="S304" s="182"/>
      <c r="T304" s="180"/>
      <c r="U304" s="180"/>
      <c r="V304" s="180"/>
      <c r="W304" s="180"/>
      <c r="X304" s="180"/>
      <c r="Y304" s="180"/>
    </row>
    <row r="305" spans="6:25">
      <c r="F305" s="180"/>
      <c r="G305" s="180"/>
      <c r="H305" s="180"/>
      <c r="I305" s="180"/>
      <c r="J305" s="180"/>
      <c r="K305" s="180"/>
      <c r="L305" s="180"/>
      <c r="M305" s="180"/>
      <c r="N305" s="180"/>
      <c r="O305" s="180"/>
      <c r="P305" s="180"/>
      <c r="Q305" s="180"/>
      <c r="R305" s="180"/>
      <c r="S305" s="182"/>
      <c r="T305" s="180"/>
      <c r="U305" s="180"/>
      <c r="V305" s="180"/>
      <c r="W305" s="180"/>
      <c r="X305" s="180"/>
      <c r="Y305" s="180"/>
    </row>
    <row r="306" spans="6:25">
      <c r="F306" s="180"/>
      <c r="G306" s="180"/>
      <c r="H306" s="180"/>
      <c r="I306" s="180"/>
      <c r="J306" s="180"/>
      <c r="K306" s="180"/>
      <c r="L306" s="180"/>
      <c r="M306" s="180"/>
      <c r="N306" s="180"/>
      <c r="O306" s="180"/>
      <c r="P306" s="180"/>
      <c r="Q306" s="180"/>
      <c r="R306" s="180"/>
      <c r="S306" s="182"/>
      <c r="T306" s="180"/>
      <c r="U306" s="180"/>
      <c r="V306" s="180"/>
      <c r="W306" s="180"/>
      <c r="X306" s="180"/>
      <c r="Y306" s="180"/>
    </row>
    <row r="307" spans="6:25">
      <c r="F307" s="180"/>
      <c r="G307" s="180"/>
      <c r="H307" s="180"/>
      <c r="I307" s="180"/>
      <c r="J307" s="180"/>
      <c r="K307" s="180"/>
      <c r="L307" s="180"/>
      <c r="M307" s="180"/>
      <c r="N307" s="180"/>
      <c r="O307" s="180"/>
      <c r="P307" s="180"/>
      <c r="Q307" s="180"/>
      <c r="R307" s="180"/>
      <c r="S307" s="182"/>
      <c r="T307" s="180"/>
      <c r="U307" s="180"/>
      <c r="V307" s="180"/>
      <c r="W307" s="180"/>
      <c r="X307" s="180"/>
      <c r="Y307" s="180"/>
    </row>
    <row r="308" spans="6:25">
      <c r="F308" s="180"/>
      <c r="G308" s="180"/>
      <c r="H308" s="180"/>
      <c r="I308" s="180"/>
      <c r="J308" s="180"/>
      <c r="K308" s="180"/>
      <c r="L308" s="180"/>
      <c r="M308" s="180"/>
      <c r="N308" s="180"/>
      <c r="O308" s="180"/>
      <c r="P308" s="180"/>
      <c r="Q308" s="180"/>
      <c r="R308" s="180"/>
      <c r="S308" s="182"/>
      <c r="T308" s="180"/>
      <c r="U308" s="180"/>
      <c r="V308" s="180"/>
      <c r="W308" s="180"/>
      <c r="X308" s="180"/>
      <c r="Y308" s="180"/>
    </row>
    <row r="309" spans="6:25">
      <c r="F309" s="180"/>
      <c r="G309" s="180"/>
      <c r="H309" s="180"/>
      <c r="I309" s="180"/>
      <c r="J309" s="180"/>
      <c r="K309" s="180"/>
      <c r="L309" s="180"/>
      <c r="M309" s="180"/>
      <c r="N309" s="180"/>
      <c r="O309" s="180"/>
      <c r="P309" s="180"/>
      <c r="Q309" s="180"/>
      <c r="R309" s="180"/>
      <c r="S309" s="182"/>
      <c r="T309" s="180"/>
      <c r="U309" s="180"/>
      <c r="V309" s="180"/>
      <c r="W309" s="180"/>
      <c r="X309" s="180"/>
      <c r="Y309" s="180"/>
    </row>
    <row r="310" spans="6:25">
      <c r="F310" s="180"/>
      <c r="G310" s="180"/>
      <c r="H310" s="180"/>
      <c r="I310" s="180"/>
      <c r="J310" s="180"/>
      <c r="K310" s="180"/>
      <c r="L310" s="180"/>
      <c r="M310" s="180"/>
      <c r="N310" s="180"/>
      <c r="O310" s="180"/>
      <c r="P310" s="180"/>
      <c r="Q310" s="180"/>
      <c r="R310" s="180"/>
      <c r="S310" s="182"/>
      <c r="T310" s="180"/>
      <c r="U310" s="180"/>
      <c r="V310" s="180"/>
      <c r="W310" s="180"/>
      <c r="X310" s="180"/>
      <c r="Y310" s="180"/>
    </row>
    <row r="311" spans="6:25">
      <c r="F311" s="180"/>
      <c r="G311" s="180"/>
      <c r="H311" s="180"/>
      <c r="I311" s="180"/>
      <c r="J311" s="180"/>
      <c r="K311" s="180"/>
      <c r="L311" s="180"/>
      <c r="M311" s="180"/>
      <c r="N311" s="180"/>
      <c r="O311" s="180"/>
      <c r="P311" s="180"/>
      <c r="Q311" s="180"/>
      <c r="R311" s="180"/>
      <c r="S311" s="182"/>
      <c r="T311" s="180"/>
      <c r="U311" s="180"/>
      <c r="V311" s="180"/>
      <c r="W311" s="180"/>
      <c r="X311" s="180"/>
      <c r="Y311" s="180"/>
    </row>
    <row r="312" spans="6:25">
      <c r="F312" s="180"/>
      <c r="G312" s="180"/>
      <c r="H312" s="180"/>
      <c r="I312" s="180"/>
      <c r="J312" s="180"/>
      <c r="K312" s="180"/>
      <c r="L312" s="180"/>
      <c r="M312" s="180"/>
      <c r="N312" s="180"/>
      <c r="O312" s="180"/>
      <c r="P312" s="180"/>
      <c r="Q312" s="180"/>
      <c r="R312" s="180"/>
      <c r="S312" s="182"/>
      <c r="T312" s="180"/>
      <c r="U312" s="180"/>
      <c r="V312" s="180"/>
      <c r="W312" s="180"/>
      <c r="X312" s="180"/>
      <c r="Y312" s="180"/>
    </row>
    <row r="313" spans="6:25">
      <c r="F313" s="180"/>
      <c r="G313" s="180"/>
      <c r="H313" s="180"/>
      <c r="I313" s="180"/>
      <c r="J313" s="180"/>
      <c r="K313" s="180"/>
      <c r="L313" s="180"/>
      <c r="M313" s="180"/>
      <c r="N313" s="180"/>
      <c r="O313" s="180"/>
      <c r="P313" s="180"/>
      <c r="Q313" s="180"/>
      <c r="R313" s="180"/>
      <c r="S313" s="182"/>
      <c r="T313" s="180"/>
      <c r="U313" s="180"/>
      <c r="V313" s="180"/>
      <c r="W313" s="180"/>
      <c r="X313" s="180"/>
      <c r="Y313" s="180"/>
    </row>
    <row r="314" spans="6:25">
      <c r="F314" s="180"/>
      <c r="G314" s="180"/>
      <c r="H314" s="180"/>
      <c r="I314" s="180"/>
      <c r="J314" s="180"/>
      <c r="K314" s="180"/>
      <c r="L314" s="180"/>
      <c r="M314" s="180"/>
      <c r="N314" s="180"/>
      <c r="O314" s="180"/>
      <c r="P314" s="180"/>
      <c r="Q314" s="180"/>
      <c r="R314" s="180"/>
      <c r="S314" s="182"/>
      <c r="T314" s="180"/>
      <c r="U314" s="180"/>
      <c r="V314" s="180"/>
      <c r="W314" s="180"/>
      <c r="X314" s="180"/>
      <c r="Y314" s="180"/>
    </row>
    <row r="315" spans="6:25">
      <c r="F315" s="180"/>
      <c r="G315" s="180"/>
      <c r="H315" s="180"/>
      <c r="I315" s="180"/>
      <c r="J315" s="180"/>
      <c r="K315" s="180"/>
      <c r="L315" s="180"/>
      <c r="M315" s="180"/>
      <c r="N315" s="180"/>
      <c r="O315" s="180"/>
      <c r="P315" s="180"/>
      <c r="Q315" s="180"/>
      <c r="R315" s="180"/>
      <c r="S315" s="182"/>
      <c r="T315" s="180"/>
      <c r="U315" s="180"/>
      <c r="V315" s="180"/>
      <c r="W315" s="180"/>
      <c r="X315" s="180"/>
      <c r="Y315" s="180"/>
    </row>
    <row r="316" spans="6:25">
      <c r="F316" s="180"/>
      <c r="G316" s="180"/>
      <c r="H316" s="180"/>
      <c r="I316" s="180"/>
      <c r="J316" s="180"/>
      <c r="K316" s="180"/>
      <c r="L316" s="180"/>
      <c r="M316" s="180"/>
      <c r="N316" s="180"/>
      <c r="O316" s="180"/>
      <c r="P316" s="180"/>
      <c r="Q316" s="180"/>
      <c r="R316" s="180"/>
      <c r="S316" s="182"/>
      <c r="T316" s="180"/>
      <c r="U316" s="180"/>
      <c r="V316" s="180"/>
      <c r="W316" s="180"/>
      <c r="X316" s="180"/>
      <c r="Y316" s="180"/>
    </row>
    <row r="317" spans="6:25">
      <c r="F317" s="180"/>
      <c r="G317" s="180"/>
      <c r="H317" s="180"/>
      <c r="I317" s="180"/>
      <c r="J317" s="180"/>
      <c r="K317" s="180"/>
      <c r="L317" s="180"/>
      <c r="M317" s="180"/>
      <c r="N317" s="180"/>
      <c r="O317" s="180"/>
      <c r="P317" s="180"/>
      <c r="Q317" s="180"/>
      <c r="R317" s="180"/>
      <c r="S317" s="182"/>
      <c r="T317" s="180"/>
      <c r="U317" s="180"/>
      <c r="V317" s="180"/>
      <c r="W317" s="180"/>
      <c r="X317" s="180"/>
      <c r="Y317" s="180"/>
    </row>
    <row r="318" spans="6:25">
      <c r="F318" s="180"/>
      <c r="G318" s="180"/>
      <c r="H318" s="180"/>
      <c r="I318" s="180"/>
      <c r="J318" s="180"/>
      <c r="K318" s="180"/>
      <c r="L318" s="180"/>
      <c r="M318" s="180"/>
      <c r="N318" s="180"/>
      <c r="O318" s="180"/>
      <c r="P318" s="180"/>
      <c r="Q318" s="180"/>
      <c r="R318" s="180"/>
      <c r="S318" s="182"/>
      <c r="T318" s="180"/>
      <c r="U318" s="180"/>
      <c r="V318" s="180"/>
      <c r="W318" s="180"/>
      <c r="X318" s="180"/>
      <c r="Y318" s="180"/>
    </row>
    <row r="319" spans="6:25">
      <c r="F319" s="180"/>
      <c r="G319" s="180"/>
      <c r="H319" s="180"/>
      <c r="I319" s="180"/>
      <c r="J319" s="180"/>
      <c r="K319" s="180"/>
      <c r="L319" s="180"/>
      <c r="M319" s="180"/>
      <c r="N319" s="180"/>
      <c r="O319" s="180"/>
      <c r="P319" s="180"/>
      <c r="Q319" s="180"/>
      <c r="R319" s="180"/>
      <c r="S319" s="182"/>
      <c r="T319" s="180"/>
      <c r="U319" s="180"/>
      <c r="V319" s="180"/>
      <c r="W319" s="180"/>
      <c r="X319" s="180"/>
      <c r="Y319" s="180"/>
    </row>
    <row r="320" spans="6:25">
      <c r="F320" s="180"/>
      <c r="G320" s="180"/>
      <c r="H320" s="180"/>
      <c r="I320" s="180"/>
      <c r="J320" s="180"/>
      <c r="K320" s="180"/>
      <c r="L320" s="180"/>
      <c r="M320" s="180"/>
      <c r="N320" s="180"/>
      <c r="O320" s="180"/>
      <c r="P320" s="180"/>
      <c r="Q320" s="180"/>
      <c r="R320" s="180"/>
      <c r="S320" s="182"/>
      <c r="T320" s="180"/>
      <c r="U320" s="180"/>
      <c r="V320" s="180"/>
      <c r="W320" s="180"/>
      <c r="X320" s="180"/>
      <c r="Y320" s="180"/>
    </row>
    <row r="321" spans="6:25">
      <c r="F321" s="180"/>
      <c r="G321" s="180"/>
      <c r="H321" s="180"/>
      <c r="I321" s="180"/>
      <c r="J321" s="180"/>
      <c r="K321" s="180"/>
      <c r="L321" s="180"/>
      <c r="M321" s="180"/>
      <c r="N321" s="180"/>
      <c r="O321" s="180"/>
      <c r="P321" s="180"/>
      <c r="Q321" s="180"/>
      <c r="R321" s="180"/>
      <c r="S321" s="182"/>
      <c r="T321" s="180"/>
      <c r="U321" s="180"/>
      <c r="V321" s="180"/>
      <c r="W321" s="180"/>
      <c r="X321" s="180"/>
      <c r="Y321" s="180"/>
    </row>
    <row r="322" spans="6:25">
      <c r="F322" s="180"/>
      <c r="G322" s="180"/>
      <c r="H322" s="180"/>
      <c r="I322" s="180"/>
      <c r="J322" s="180"/>
      <c r="K322" s="180"/>
      <c r="L322" s="180"/>
      <c r="M322" s="180"/>
      <c r="N322" s="180"/>
      <c r="O322" s="180"/>
      <c r="P322" s="180"/>
      <c r="Q322" s="180"/>
      <c r="R322" s="180"/>
      <c r="S322" s="182"/>
      <c r="T322" s="180"/>
      <c r="U322" s="180"/>
      <c r="V322" s="180"/>
      <c r="W322" s="180"/>
      <c r="X322" s="180"/>
      <c r="Y322" s="180"/>
    </row>
    <row r="323" spans="6:25">
      <c r="F323" s="180"/>
      <c r="G323" s="180"/>
      <c r="H323" s="180"/>
      <c r="I323" s="180"/>
      <c r="J323" s="180"/>
      <c r="K323" s="180"/>
      <c r="L323" s="180"/>
      <c r="M323" s="180"/>
      <c r="N323" s="180"/>
      <c r="O323" s="180"/>
      <c r="P323" s="180"/>
      <c r="Q323" s="180"/>
      <c r="R323" s="180"/>
      <c r="S323" s="182"/>
      <c r="T323" s="180"/>
      <c r="U323" s="180"/>
      <c r="V323" s="180"/>
      <c r="W323" s="180"/>
      <c r="X323" s="180"/>
      <c r="Y323" s="180"/>
    </row>
    <row r="324" spans="6:25">
      <c r="F324" s="180"/>
      <c r="G324" s="180"/>
      <c r="H324" s="180"/>
      <c r="I324" s="180"/>
      <c r="J324" s="180"/>
      <c r="K324" s="180"/>
      <c r="L324" s="180"/>
      <c r="M324" s="180"/>
      <c r="N324" s="180"/>
      <c r="O324" s="180"/>
      <c r="P324" s="180"/>
      <c r="Q324" s="180"/>
      <c r="R324" s="180"/>
      <c r="S324" s="182"/>
      <c r="T324" s="180"/>
      <c r="U324" s="180"/>
      <c r="V324" s="180"/>
      <c r="W324" s="180"/>
      <c r="X324" s="180"/>
      <c r="Y324" s="180"/>
    </row>
    <row r="325" spans="6:25">
      <c r="F325" s="180"/>
      <c r="G325" s="180"/>
      <c r="H325" s="180"/>
      <c r="I325" s="180"/>
      <c r="J325" s="180"/>
      <c r="K325" s="180"/>
      <c r="L325" s="180"/>
      <c r="M325" s="180"/>
      <c r="N325" s="180"/>
      <c r="O325" s="180"/>
      <c r="P325" s="180"/>
      <c r="Q325" s="180"/>
      <c r="R325" s="180"/>
      <c r="S325" s="182"/>
      <c r="T325" s="180"/>
      <c r="U325" s="180"/>
      <c r="V325" s="180"/>
      <c r="W325" s="180"/>
      <c r="X325" s="180"/>
      <c r="Y325" s="180"/>
    </row>
    <row r="326" spans="6:25">
      <c r="F326" s="180"/>
      <c r="G326" s="180"/>
      <c r="H326" s="180"/>
      <c r="I326" s="180"/>
      <c r="J326" s="180"/>
      <c r="K326" s="180"/>
      <c r="L326" s="180"/>
      <c r="M326" s="180"/>
      <c r="N326" s="180"/>
      <c r="O326" s="180"/>
      <c r="P326" s="180"/>
      <c r="Q326" s="180"/>
      <c r="R326" s="180"/>
      <c r="S326" s="182"/>
      <c r="T326" s="180"/>
      <c r="U326" s="180"/>
      <c r="V326" s="180"/>
      <c r="W326" s="180"/>
      <c r="X326" s="180"/>
      <c r="Y326" s="180"/>
    </row>
    <row r="327" spans="6:25">
      <c r="F327" s="180"/>
      <c r="G327" s="180"/>
      <c r="H327" s="180"/>
      <c r="I327" s="180"/>
      <c r="J327" s="180"/>
      <c r="K327" s="180"/>
      <c r="L327" s="180"/>
      <c r="M327" s="180"/>
      <c r="N327" s="180"/>
      <c r="O327" s="180"/>
      <c r="P327" s="180"/>
      <c r="Q327" s="180"/>
      <c r="R327" s="180"/>
      <c r="S327" s="182"/>
      <c r="T327" s="180"/>
      <c r="U327" s="180"/>
      <c r="V327" s="180"/>
      <c r="W327" s="180"/>
      <c r="X327" s="180"/>
      <c r="Y327" s="180"/>
    </row>
    <row r="328" spans="6:25">
      <c r="F328" s="180"/>
      <c r="G328" s="180"/>
      <c r="H328" s="180"/>
      <c r="I328" s="180"/>
      <c r="J328" s="180"/>
      <c r="K328" s="180"/>
      <c r="L328" s="180"/>
      <c r="M328" s="180"/>
      <c r="N328" s="180"/>
      <c r="O328" s="180"/>
      <c r="P328" s="180"/>
      <c r="Q328" s="180"/>
      <c r="R328" s="180"/>
      <c r="S328" s="182"/>
      <c r="T328" s="180"/>
      <c r="U328" s="180"/>
      <c r="V328" s="180"/>
      <c r="W328" s="180"/>
      <c r="X328" s="180"/>
      <c r="Y328" s="180"/>
    </row>
    <row r="329" spans="6:25">
      <c r="F329" s="180"/>
      <c r="G329" s="180"/>
      <c r="H329" s="180"/>
      <c r="I329" s="180"/>
      <c r="J329" s="180"/>
      <c r="K329" s="180"/>
      <c r="L329" s="180"/>
      <c r="M329" s="180"/>
      <c r="N329" s="180"/>
      <c r="O329" s="180"/>
      <c r="P329" s="180"/>
      <c r="Q329" s="180"/>
      <c r="R329" s="180"/>
      <c r="S329" s="182"/>
      <c r="T329" s="180"/>
      <c r="U329" s="180"/>
      <c r="V329" s="180"/>
      <c r="W329" s="180"/>
      <c r="X329" s="180"/>
      <c r="Y329" s="180"/>
    </row>
    <row r="330" spans="6:25">
      <c r="F330" s="180"/>
      <c r="G330" s="180"/>
      <c r="H330" s="180"/>
      <c r="I330" s="180"/>
      <c r="J330" s="180"/>
      <c r="K330" s="180"/>
      <c r="L330" s="180"/>
      <c r="M330" s="180"/>
      <c r="N330" s="180"/>
      <c r="O330" s="180"/>
      <c r="P330" s="180"/>
      <c r="Q330" s="180"/>
      <c r="R330" s="180"/>
      <c r="S330" s="182"/>
      <c r="T330" s="180"/>
      <c r="U330" s="180"/>
      <c r="V330" s="180"/>
      <c r="W330" s="180"/>
      <c r="X330" s="180"/>
      <c r="Y330" s="180"/>
    </row>
    <row r="331" spans="6:25">
      <c r="F331" s="180"/>
      <c r="G331" s="180"/>
      <c r="H331" s="180"/>
      <c r="I331" s="180"/>
      <c r="J331" s="180"/>
      <c r="K331" s="180"/>
      <c r="L331" s="180"/>
      <c r="M331" s="180"/>
      <c r="N331" s="180"/>
      <c r="O331" s="180"/>
      <c r="P331" s="180"/>
      <c r="Q331" s="180"/>
      <c r="R331" s="180"/>
      <c r="S331" s="182"/>
      <c r="T331" s="180"/>
      <c r="U331" s="180"/>
      <c r="V331" s="180"/>
      <c r="W331" s="180"/>
      <c r="X331" s="180"/>
      <c r="Y331" s="180"/>
    </row>
    <row r="332" spans="6:25">
      <c r="F332" s="180"/>
      <c r="G332" s="180"/>
      <c r="H332" s="180"/>
      <c r="I332" s="180"/>
      <c r="J332" s="180"/>
      <c r="K332" s="180"/>
      <c r="L332" s="180"/>
      <c r="M332" s="180"/>
      <c r="N332" s="180"/>
      <c r="O332" s="180"/>
      <c r="P332" s="180"/>
      <c r="Q332" s="180"/>
      <c r="R332" s="180"/>
      <c r="S332" s="182"/>
      <c r="T332" s="180"/>
      <c r="U332" s="180"/>
      <c r="V332" s="180"/>
      <c r="W332" s="180"/>
      <c r="X332" s="180"/>
      <c r="Y332" s="180"/>
    </row>
    <row r="333" spans="6:25">
      <c r="F333" s="180"/>
      <c r="G333" s="180"/>
      <c r="H333" s="180"/>
      <c r="I333" s="180"/>
      <c r="J333" s="180"/>
      <c r="K333" s="180"/>
      <c r="L333" s="180"/>
      <c r="M333" s="180"/>
      <c r="N333" s="180"/>
      <c r="O333" s="180"/>
      <c r="P333" s="180"/>
      <c r="Q333" s="180"/>
      <c r="R333" s="180"/>
      <c r="S333" s="182"/>
      <c r="T333" s="180"/>
      <c r="U333" s="180"/>
      <c r="V333" s="180"/>
      <c r="W333" s="180"/>
      <c r="X333" s="180"/>
      <c r="Y333" s="180"/>
    </row>
    <row r="334" spans="6:25">
      <c r="F334" s="180"/>
      <c r="G334" s="180"/>
      <c r="H334" s="180"/>
      <c r="I334" s="180"/>
      <c r="J334" s="180"/>
      <c r="K334" s="180"/>
      <c r="L334" s="180"/>
      <c r="M334" s="180"/>
      <c r="N334" s="180"/>
      <c r="O334" s="180"/>
      <c r="P334" s="180"/>
      <c r="Q334" s="180"/>
      <c r="R334" s="180"/>
      <c r="S334" s="182"/>
      <c r="T334" s="180"/>
      <c r="U334" s="180"/>
      <c r="V334" s="180"/>
      <c r="W334" s="180"/>
      <c r="X334" s="180"/>
      <c r="Y334" s="180"/>
    </row>
    <row r="335" spans="6:25">
      <c r="F335" s="180"/>
      <c r="G335" s="180"/>
      <c r="H335" s="180"/>
      <c r="I335" s="180"/>
      <c r="J335" s="180"/>
      <c r="K335" s="180"/>
      <c r="L335" s="180"/>
      <c r="M335" s="180"/>
      <c r="N335" s="180"/>
      <c r="O335" s="180"/>
      <c r="P335" s="180"/>
      <c r="Q335" s="180"/>
      <c r="R335" s="180"/>
      <c r="S335" s="182"/>
      <c r="T335" s="180"/>
      <c r="U335" s="180"/>
      <c r="V335" s="180"/>
      <c r="W335" s="180"/>
      <c r="X335" s="180"/>
      <c r="Y335" s="180"/>
    </row>
    <row r="336" spans="6:25">
      <c r="F336" s="180"/>
      <c r="G336" s="180"/>
      <c r="H336" s="180"/>
      <c r="I336" s="180"/>
      <c r="J336" s="180"/>
      <c r="K336" s="180"/>
      <c r="L336" s="180"/>
      <c r="M336" s="180"/>
      <c r="N336" s="180"/>
      <c r="O336" s="180"/>
      <c r="P336" s="180"/>
      <c r="Q336" s="180"/>
      <c r="R336" s="180"/>
      <c r="S336" s="182"/>
      <c r="T336" s="180"/>
      <c r="U336" s="180"/>
      <c r="V336" s="180"/>
      <c r="W336" s="180"/>
      <c r="X336" s="180"/>
      <c r="Y336" s="180"/>
    </row>
    <row r="337" spans="6:25">
      <c r="F337" s="180"/>
      <c r="G337" s="180"/>
      <c r="H337" s="180"/>
      <c r="I337" s="180"/>
      <c r="J337" s="180"/>
      <c r="K337" s="180"/>
      <c r="L337" s="180"/>
      <c r="M337" s="180"/>
      <c r="N337" s="180"/>
      <c r="O337" s="180"/>
      <c r="P337" s="180"/>
      <c r="Q337" s="180"/>
      <c r="R337" s="180"/>
      <c r="S337" s="182"/>
      <c r="T337" s="180"/>
      <c r="U337" s="180"/>
      <c r="V337" s="180"/>
      <c r="W337" s="180"/>
      <c r="X337" s="180"/>
      <c r="Y337" s="180"/>
    </row>
    <row r="338" spans="6:25">
      <c r="F338" s="180"/>
      <c r="G338" s="180"/>
      <c r="H338" s="180"/>
      <c r="I338" s="180"/>
      <c r="J338" s="180"/>
      <c r="K338" s="180"/>
      <c r="L338" s="180"/>
      <c r="M338" s="180"/>
      <c r="N338" s="180"/>
      <c r="O338" s="180"/>
      <c r="P338" s="180"/>
      <c r="Q338" s="180"/>
      <c r="R338" s="180"/>
      <c r="S338" s="182"/>
      <c r="T338" s="180"/>
      <c r="U338" s="180"/>
      <c r="V338" s="180"/>
      <c r="W338" s="180"/>
      <c r="X338" s="180"/>
      <c r="Y338" s="180"/>
    </row>
    <row r="339" spans="6:25">
      <c r="F339" s="180"/>
      <c r="G339" s="180"/>
      <c r="H339" s="180"/>
      <c r="I339" s="180"/>
      <c r="J339" s="180"/>
      <c r="K339" s="180"/>
      <c r="L339" s="180"/>
      <c r="M339" s="180"/>
      <c r="N339" s="180"/>
      <c r="O339" s="180"/>
      <c r="P339" s="180"/>
      <c r="Q339" s="180"/>
      <c r="R339" s="180"/>
      <c r="S339" s="182"/>
      <c r="T339" s="180"/>
      <c r="U339" s="180"/>
      <c r="V339" s="180"/>
      <c r="W339" s="180"/>
      <c r="X339" s="180"/>
      <c r="Y339" s="180"/>
    </row>
    <row r="340" spans="6:25">
      <c r="F340" s="180"/>
      <c r="G340" s="180"/>
      <c r="H340" s="180"/>
      <c r="I340" s="180"/>
      <c r="J340" s="180"/>
      <c r="K340" s="180"/>
      <c r="L340" s="180"/>
      <c r="M340" s="180"/>
      <c r="N340" s="180"/>
      <c r="O340" s="180"/>
      <c r="P340" s="180"/>
      <c r="Q340" s="180"/>
      <c r="R340" s="180"/>
      <c r="S340" s="182"/>
      <c r="T340" s="180"/>
      <c r="U340" s="180"/>
      <c r="V340" s="180"/>
      <c r="W340" s="180"/>
      <c r="X340" s="180"/>
      <c r="Y340" s="180"/>
    </row>
    <row r="341" spans="6:25">
      <c r="F341" s="180"/>
      <c r="G341" s="180"/>
      <c r="H341" s="180"/>
      <c r="I341" s="180"/>
      <c r="J341" s="180"/>
      <c r="K341" s="180"/>
      <c r="L341" s="180"/>
      <c r="M341" s="180"/>
      <c r="N341" s="180"/>
      <c r="O341" s="180"/>
      <c r="P341" s="180"/>
      <c r="Q341" s="180"/>
      <c r="R341" s="180"/>
      <c r="S341" s="182"/>
      <c r="T341" s="180"/>
      <c r="U341" s="180"/>
      <c r="V341" s="180"/>
      <c r="W341" s="180"/>
      <c r="X341" s="180"/>
      <c r="Y341" s="180"/>
    </row>
    <row r="342" spans="6:25">
      <c r="F342" s="180"/>
      <c r="G342" s="180"/>
      <c r="H342" s="180"/>
      <c r="I342" s="180"/>
      <c r="J342" s="180"/>
      <c r="K342" s="180"/>
      <c r="L342" s="180"/>
      <c r="M342" s="180"/>
      <c r="N342" s="180"/>
      <c r="O342" s="180"/>
      <c r="P342" s="180"/>
      <c r="Q342" s="180"/>
      <c r="R342" s="180"/>
      <c r="S342" s="182"/>
      <c r="T342" s="180"/>
      <c r="U342" s="180"/>
      <c r="V342" s="180"/>
      <c r="W342" s="180"/>
      <c r="X342" s="180"/>
      <c r="Y342" s="180"/>
    </row>
    <row r="343" spans="6:25">
      <c r="F343" s="180"/>
      <c r="G343" s="180"/>
      <c r="H343" s="180"/>
      <c r="I343" s="180"/>
      <c r="J343" s="180"/>
      <c r="K343" s="180"/>
      <c r="L343" s="180"/>
      <c r="M343" s="180"/>
      <c r="N343" s="180"/>
      <c r="O343" s="180"/>
      <c r="P343" s="180"/>
      <c r="Q343" s="180"/>
      <c r="R343" s="180"/>
      <c r="S343" s="182"/>
      <c r="T343" s="180"/>
      <c r="U343" s="180"/>
      <c r="V343" s="180"/>
      <c r="W343" s="180"/>
      <c r="X343" s="180"/>
      <c r="Y343" s="180"/>
    </row>
    <row r="344" spans="6:25">
      <c r="F344" s="180"/>
      <c r="G344" s="180"/>
      <c r="H344" s="180"/>
      <c r="I344" s="180"/>
      <c r="J344" s="180"/>
      <c r="K344" s="180"/>
      <c r="L344" s="180"/>
      <c r="M344" s="180"/>
      <c r="N344" s="180"/>
      <c r="O344" s="180"/>
      <c r="P344" s="180"/>
      <c r="Q344" s="180"/>
      <c r="R344" s="180"/>
      <c r="S344" s="182"/>
      <c r="T344" s="180"/>
      <c r="U344" s="180"/>
      <c r="V344" s="180"/>
      <c r="W344" s="180"/>
      <c r="X344" s="180"/>
      <c r="Y344" s="180"/>
    </row>
    <row r="345" spans="6:25">
      <c r="F345" s="180"/>
      <c r="G345" s="180"/>
      <c r="H345" s="180"/>
      <c r="I345" s="180"/>
      <c r="J345" s="180"/>
      <c r="K345" s="180"/>
      <c r="L345" s="180"/>
      <c r="M345" s="180"/>
      <c r="N345" s="180"/>
      <c r="O345" s="180"/>
      <c r="P345" s="180"/>
      <c r="Q345" s="180"/>
      <c r="R345" s="180"/>
      <c r="S345" s="182"/>
      <c r="T345" s="180"/>
      <c r="U345" s="180"/>
      <c r="V345" s="180"/>
      <c r="W345" s="180"/>
      <c r="X345" s="180"/>
      <c r="Y345" s="180"/>
    </row>
    <row r="346" spans="6:25">
      <c r="F346" s="180"/>
      <c r="G346" s="180"/>
      <c r="H346" s="180"/>
      <c r="I346" s="180"/>
      <c r="J346" s="180"/>
      <c r="K346" s="180"/>
      <c r="L346" s="180"/>
      <c r="M346" s="180"/>
      <c r="N346" s="180"/>
      <c r="O346" s="180"/>
      <c r="P346" s="180"/>
      <c r="Q346" s="180"/>
      <c r="R346" s="180"/>
      <c r="S346" s="182"/>
      <c r="T346" s="180"/>
      <c r="U346" s="180"/>
      <c r="V346" s="180"/>
      <c r="W346" s="180"/>
      <c r="X346" s="180"/>
      <c r="Y346" s="180"/>
    </row>
    <row r="347" spans="6:25">
      <c r="F347" s="180"/>
      <c r="G347" s="180"/>
      <c r="H347" s="180"/>
      <c r="I347" s="180"/>
      <c r="J347" s="180"/>
      <c r="K347" s="180"/>
      <c r="L347" s="180"/>
      <c r="M347" s="180"/>
      <c r="N347" s="180"/>
      <c r="O347" s="180"/>
      <c r="P347" s="180"/>
      <c r="Q347" s="180"/>
      <c r="R347" s="180"/>
      <c r="S347" s="182"/>
      <c r="T347" s="180"/>
      <c r="U347" s="180"/>
      <c r="V347" s="180"/>
      <c r="W347" s="180"/>
      <c r="X347" s="180"/>
      <c r="Y347" s="180"/>
    </row>
    <row r="348" spans="6:25">
      <c r="F348" s="180"/>
      <c r="G348" s="180"/>
      <c r="H348" s="180"/>
      <c r="I348" s="180"/>
      <c r="J348" s="180"/>
      <c r="K348" s="180"/>
      <c r="L348" s="180"/>
      <c r="M348" s="180"/>
      <c r="N348" s="180"/>
      <c r="O348" s="180"/>
      <c r="P348" s="180"/>
      <c r="Q348" s="180"/>
      <c r="R348" s="180"/>
      <c r="S348" s="182"/>
      <c r="T348" s="180"/>
      <c r="U348" s="180"/>
      <c r="V348" s="180"/>
      <c r="W348" s="180"/>
      <c r="X348" s="180"/>
      <c r="Y348" s="180"/>
    </row>
    <row r="349" spans="6:25">
      <c r="F349" s="180"/>
      <c r="G349" s="180"/>
      <c r="H349" s="180"/>
      <c r="I349" s="180"/>
      <c r="J349" s="180"/>
      <c r="K349" s="180"/>
      <c r="L349" s="180"/>
      <c r="M349" s="180"/>
      <c r="N349" s="180"/>
      <c r="O349" s="180"/>
      <c r="P349" s="180"/>
      <c r="Q349" s="180"/>
      <c r="R349" s="180"/>
      <c r="S349" s="182"/>
      <c r="T349" s="180"/>
      <c r="U349" s="180"/>
      <c r="V349" s="180"/>
      <c r="W349" s="180"/>
      <c r="X349" s="180"/>
      <c r="Y349" s="180"/>
    </row>
    <row r="350" spans="6:25">
      <c r="F350" s="180"/>
      <c r="G350" s="180"/>
      <c r="H350" s="180"/>
      <c r="I350" s="180"/>
      <c r="J350" s="180"/>
      <c r="K350" s="180"/>
      <c r="L350" s="180"/>
      <c r="M350" s="180"/>
      <c r="N350" s="180"/>
      <c r="O350" s="180"/>
      <c r="P350" s="180"/>
      <c r="Q350" s="180"/>
      <c r="R350" s="180"/>
      <c r="S350" s="182"/>
      <c r="T350" s="180"/>
      <c r="U350" s="180"/>
      <c r="V350" s="180"/>
      <c r="W350" s="180"/>
      <c r="X350" s="180"/>
      <c r="Y350" s="180"/>
    </row>
    <row r="351" spans="6:25"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2"/>
      <c r="T351" s="180"/>
      <c r="U351" s="180"/>
      <c r="V351" s="180"/>
      <c r="W351" s="180"/>
      <c r="X351" s="180"/>
      <c r="Y351" s="180"/>
    </row>
    <row r="352" spans="6:25">
      <c r="F352" s="180"/>
      <c r="G352" s="180"/>
      <c r="H352" s="180"/>
      <c r="I352" s="180"/>
      <c r="J352" s="180"/>
      <c r="K352" s="180"/>
      <c r="L352" s="180"/>
      <c r="M352" s="180"/>
      <c r="N352" s="180"/>
      <c r="O352" s="180"/>
      <c r="P352" s="180"/>
      <c r="Q352" s="180"/>
      <c r="R352" s="180"/>
      <c r="S352" s="182"/>
      <c r="T352" s="180"/>
      <c r="U352" s="180"/>
      <c r="V352" s="180"/>
      <c r="W352" s="180"/>
      <c r="X352" s="180"/>
      <c r="Y352" s="180"/>
    </row>
    <row r="353" spans="6:25">
      <c r="F353" s="180"/>
      <c r="G353" s="180"/>
      <c r="H353" s="180"/>
      <c r="I353" s="180"/>
      <c r="J353" s="180"/>
      <c r="K353" s="180"/>
      <c r="L353" s="180"/>
      <c r="M353" s="180"/>
      <c r="N353" s="180"/>
      <c r="O353" s="180"/>
      <c r="P353" s="180"/>
      <c r="Q353" s="180"/>
      <c r="R353" s="180"/>
      <c r="S353" s="182"/>
      <c r="T353" s="180"/>
      <c r="U353" s="180"/>
      <c r="V353" s="180"/>
      <c r="W353" s="180"/>
      <c r="X353" s="180"/>
      <c r="Y353" s="180"/>
    </row>
    <row r="354" spans="6:25">
      <c r="F354" s="180"/>
      <c r="G354" s="180"/>
      <c r="H354" s="180"/>
      <c r="I354" s="180"/>
      <c r="J354" s="180"/>
      <c r="K354" s="180"/>
      <c r="L354" s="180"/>
      <c r="M354" s="180"/>
      <c r="N354" s="180"/>
      <c r="O354" s="180"/>
      <c r="P354" s="180"/>
      <c r="Q354" s="180"/>
      <c r="R354" s="180"/>
      <c r="S354" s="182"/>
      <c r="T354" s="180"/>
      <c r="U354" s="180"/>
      <c r="V354" s="180"/>
      <c r="W354" s="180"/>
      <c r="X354" s="180"/>
      <c r="Y354" s="180"/>
    </row>
    <row r="355" spans="6:25">
      <c r="F355" s="180"/>
      <c r="G355" s="180"/>
      <c r="H355" s="180"/>
      <c r="I355" s="180"/>
      <c r="J355" s="180"/>
      <c r="K355" s="180"/>
      <c r="L355" s="180"/>
      <c r="M355" s="180"/>
      <c r="N355" s="180"/>
      <c r="O355" s="180"/>
      <c r="P355" s="180"/>
      <c r="Q355" s="180"/>
      <c r="R355" s="180"/>
      <c r="S355" s="182"/>
      <c r="T355" s="180"/>
      <c r="U355" s="180"/>
      <c r="V355" s="180"/>
      <c r="W355" s="180"/>
      <c r="X355" s="180"/>
      <c r="Y355" s="180"/>
    </row>
    <row r="356" spans="6:25">
      <c r="F356" s="180"/>
      <c r="G356" s="180"/>
      <c r="H356" s="180"/>
      <c r="I356" s="180"/>
      <c r="J356" s="180"/>
      <c r="K356" s="180"/>
      <c r="L356" s="180"/>
      <c r="M356" s="180"/>
      <c r="N356" s="180"/>
      <c r="O356" s="180"/>
      <c r="P356" s="180"/>
      <c r="Q356" s="180"/>
      <c r="R356" s="180"/>
      <c r="S356" s="182"/>
      <c r="T356" s="180"/>
      <c r="U356" s="180"/>
      <c r="V356" s="180"/>
      <c r="W356" s="180"/>
      <c r="X356" s="180"/>
      <c r="Y356" s="180"/>
    </row>
    <row r="357" spans="6:25">
      <c r="F357" s="180"/>
      <c r="G357" s="180"/>
      <c r="H357" s="180"/>
      <c r="I357" s="180"/>
      <c r="J357" s="180"/>
      <c r="K357" s="180"/>
      <c r="L357" s="180"/>
      <c r="M357" s="180"/>
      <c r="N357" s="180"/>
      <c r="O357" s="180"/>
      <c r="P357" s="180"/>
      <c r="Q357" s="180"/>
      <c r="R357" s="180"/>
      <c r="S357" s="182"/>
      <c r="T357" s="180"/>
      <c r="U357" s="180"/>
      <c r="V357" s="180"/>
      <c r="W357" s="180"/>
      <c r="X357" s="180"/>
      <c r="Y357" s="180"/>
    </row>
    <row r="358" spans="6:25">
      <c r="F358" s="180"/>
      <c r="G358" s="180"/>
      <c r="H358" s="180"/>
      <c r="I358" s="180"/>
      <c r="J358" s="180"/>
      <c r="K358" s="180"/>
      <c r="L358" s="180"/>
      <c r="M358" s="180"/>
      <c r="N358" s="180"/>
      <c r="O358" s="180"/>
      <c r="P358" s="180"/>
      <c r="Q358" s="180"/>
      <c r="R358" s="180"/>
      <c r="S358" s="182"/>
      <c r="T358" s="180"/>
      <c r="U358" s="180"/>
      <c r="V358" s="180"/>
      <c r="W358" s="180"/>
      <c r="X358" s="180"/>
      <c r="Y358" s="180"/>
    </row>
    <row r="359" spans="6:25">
      <c r="F359" s="180"/>
      <c r="G359" s="180"/>
      <c r="H359" s="180"/>
      <c r="I359" s="180"/>
      <c r="J359" s="180"/>
      <c r="K359" s="180"/>
      <c r="L359" s="180"/>
      <c r="M359" s="180"/>
      <c r="N359" s="180"/>
      <c r="O359" s="180"/>
      <c r="P359" s="180"/>
      <c r="Q359" s="180"/>
      <c r="R359" s="180"/>
      <c r="S359" s="182"/>
      <c r="T359" s="180"/>
      <c r="U359" s="180"/>
      <c r="V359" s="180"/>
      <c r="W359" s="180"/>
      <c r="X359" s="180"/>
      <c r="Y359" s="180"/>
    </row>
    <row r="360" spans="6:25">
      <c r="F360" s="180"/>
      <c r="G360" s="180"/>
      <c r="H360" s="180"/>
      <c r="I360" s="180"/>
      <c r="J360" s="180"/>
      <c r="K360" s="180"/>
      <c r="L360" s="180"/>
      <c r="M360" s="180"/>
      <c r="N360" s="180"/>
      <c r="O360" s="180"/>
      <c r="P360" s="180"/>
      <c r="Q360" s="180"/>
      <c r="R360" s="180"/>
      <c r="S360" s="182"/>
      <c r="T360" s="180"/>
      <c r="U360" s="180"/>
      <c r="V360" s="180"/>
      <c r="W360" s="180"/>
      <c r="X360" s="180"/>
      <c r="Y360" s="180"/>
    </row>
    <row r="361" spans="6:25">
      <c r="F361" s="180"/>
      <c r="G361" s="180"/>
      <c r="H361" s="180"/>
      <c r="I361" s="180"/>
      <c r="J361" s="180"/>
      <c r="K361" s="180"/>
      <c r="L361" s="180"/>
      <c r="M361" s="180"/>
      <c r="N361" s="180"/>
      <c r="O361" s="180"/>
      <c r="P361" s="180"/>
      <c r="Q361" s="180"/>
      <c r="R361" s="180"/>
      <c r="S361" s="182"/>
      <c r="T361" s="180"/>
      <c r="U361" s="180"/>
      <c r="V361" s="180"/>
      <c r="W361" s="180"/>
      <c r="X361" s="180"/>
      <c r="Y361" s="180"/>
    </row>
    <row r="362" spans="6:25">
      <c r="F362" s="180"/>
      <c r="G362" s="180"/>
      <c r="H362" s="180"/>
      <c r="I362" s="180"/>
      <c r="J362" s="180"/>
      <c r="K362" s="180"/>
      <c r="L362" s="180"/>
      <c r="M362" s="180"/>
      <c r="N362" s="180"/>
      <c r="O362" s="180"/>
      <c r="P362" s="180"/>
      <c r="Q362" s="180"/>
      <c r="R362" s="180"/>
      <c r="S362" s="182"/>
      <c r="T362" s="180"/>
      <c r="U362" s="180"/>
      <c r="V362" s="180"/>
      <c r="W362" s="180"/>
      <c r="X362" s="180"/>
      <c r="Y362" s="180"/>
    </row>
    <row r="363" spans="6:25">
      <c r="F363" s="180"/>
      <c r="G363" s="180"/>
      <c r="H363" s="180"/>
      <c r="I363" s="180"/>
      <c r="J363" s="180"/>
      <c r="K363" s="180"/>
      <c r="L363" s="180"/>
      <c r="M363" s="180"/>
      <c r="N363" s="180"/>
      <c r="O363" s="180"/>
      <c r="P363" s="180"/>
      <c r="Q363" s="180"/>
      <c r="R363" s="180"/>
      <c r="S363" s="182"/>
      <c r="T363" s="180"/>
      <c r="U363" s="180"/>
      <c r="V363" s="180"/>
      <c r="W363" s="180"/>
      <c r="X363" s="180"/>
      <c r="Y363" s="180"/>
    </row>
    <row r="364" spans="6:25">
      <c r="F364" s="180"/>
      <c r="G364" s="180"/>
      <c r="H364" s="180"/>
      <c r="I364" s="180"/>
      <c r="J364" s="180"/>
      <c r="K364" s="180"/>
      <c r="L364" s="180"/>
      <c r="M364" s="180"/>
      <c r="N364" s="180"/>
      <c r="O364" s="180"/>
      <c r="P364" s="180"/>
      <c r="Q364" s="180"/>
      <c r="R364" s="180"/>
      <c r="S364" s="182"/>
      <c r="T364" s="180"/>
      <c r="U364" s="180"/>
      <c r="V364" s="180"/>
      <c r="W364" s="180"/>
      <c r="X364" s="180"/>
      <c r="Y364" s="180"/>
    </row>
    <row r="365" spans="6:25">
      <c r="F365" s="180"/>
      <c r="G365" s="180"/>
      <c r="H365" s="180"/>
      <c r="I365" s="180"/>
      <c r="J365" s="180"/>
      <c r="K365" s="180"/>
      <c r="L365" s="180"/>
      <c r="M365" s="180"/>
      <c r="N365" s="180"/>
      <c r="O365" s="180"/>
      <c r="P365" s="180"/>
      <c r="Q365" s="180"/>
      <c r="R365" s="180"/>
      <c r="S365" s="182"/>
      <c r="T365" s="180"/>
      <c r="U365" s="180"/>
      <c r="V365" s="180"/>
      <c r="W365" s="180"/>
      <c r="X365" s="180"/>
      <c r="Y365" s="180"/>
    </row>
    <row r="366" spans="6:25">
      <c r="F366" s="180"/>
      <c r="G366" s="180"/>
      <c r="H366" s="180"/>
      <c r="I366" s="180"/>
      <c r="J366" s="180"/>
      <c r="K366" s="180"/>
      <c r="L366" s="180"/>
      <c r="M366" s="180"/>
      <c r="N366" s="180"/>
      <c r="O366" s="180"/>
      <c r="P366" s="180"/>
      <c r="Q366" s="180"/>
      <c r="R366" s="180"/>
      <c r="S366" s="182"/>
      <c r="T366" s="180"/>
      <c r="U366" s="180"/>
      <c r="V366" s="180"/>
      <c r="W366" s="180"/>
      <c r="X366" s="180"/>
      <c r="Y366" s="180"/>
    </row>
    <row r="367" spans="6:25">
      <c r="F367" s="180"/>
      <c r="G367" s="180"/>
      <c r="H367" s="180"/>
      <c r="I367" s="180"/>
      <c r="J367" s="180"/>
      <c r="K367" s="180"/>
      <c r="L367" s="180"/>
      <c r="M367" s="180"/>
      <c r="N367" s="180"/>
      <c r="O367" s="180"/>
      <c r="P367" s="180"/>
      <c r="Q367" s="180"/>
      <c r="R367" s="180"/>
      <c r="S367" s="182"/>
      <c r="T367" s="180"/>
      <c r="U367" s="180"/>
      <c r="V367" s="180"/>
      <c r="W367" s="180"/>
      <c r="X367" s="180"/>
      <c r="Y367" s="180"/>
    </row>
    <row r="368" spans="6:25">
      <c r="F368" s="180"/>
      <c r="G368" s="180"/>
      <c r="H368" s="180"/>
      <c r="I368" s="180"/>
      <c r="J368" s="180"/>
      <c r="K368" s="180"/>
      <c r="L368" s="180"/>
      <c r="M368" s="180"/>
      <c r="N368" s="180"/>
      <c r="O368" s="180"/>
      <c r="P368" s="180"/>
      <c r="Q368" s="180"/>
      <c r="R368" s="180"/>
      <c r="S368" s="182"/>
      <c r="T368" s="180"/>
      <c r="U368" s="180"/>
      <c r="V368" s="180"/>
      <c r="W368" s="180"/>
      <c r="X368" s="180"/>
      <c r="Y368" s="180"/>
    </row>
    <row r="369" spans="6:25">
      <c r="F369" s="180"/>
      <c r="G369" s="180"/>
      <c r="H369" s="180"/>
      <c r="I369" s="180"/>
      <c r="J369" s="180"/>
      <c r="K369" s="180"/>
      <c r="L369" s="180"/>
      <c r="M369" s="180"/>
      <c r="N369" s="180"/>
      <c r="O369" s="180"/>
      <c r="P369" s="180"/>
      <c r="Q369" s="180"/>
      <c r="R369" s="180"/>
      <c r="S369" s="182"/>
      <c r="T369" s="180"/>
      <c r="U369" s="180"/>
      <c r="V369" s="180"/>
      <c r="W369" s="180"/>
      <c r="X369" s="180"/>
      <c r="Y369" s="180"/>
    </row>
    <row r="370" spans="6:25">
      <c r="F370" s="180"/>
      <c r="G370" s="180"/>
      <c r="H370" s="180"/>
      <c r="I370" s="180"/>
      <c r="J370" s="180"/>
      <c r="K370" s="180"/>
      <c r="L370" s="180"/>
      <c r="M370" s="180"/>
      <c r="N370" s="180"/>
      <c r="O370" s="180"/>
      <c r="P370" s="180"/>
      <c r="Q370" s="180"/>
      <c r="R370" s="180"/>
      <c r="S370" s="182"/>
      <c r="T370" s="180"/>
      <c r="U370" s="180"/>
      <c r="V370" s="180"/>
      <c r="W370" s="180"/>
      <c r="X370" s="180"/>
      <c r="Y370" s="180"/>
    </row>
    <row r="371" spans="6:25">
      <c r="F371" s="180"/>
      <c r="G371" s="180"/>
      <c r="H371" s="180"/>
      <c r="I371" s="180"/>
      <c r="J371" s="180"/>
      <c r="K371" s="180"/>
      <c r="L371" s="180"/>
      <c r="M371" s="180"/>
      <c r="N371" s="180"/>
      <c r="O371" s="180"/>
      <c r="P371" s="180"/>
      <c r="Q371" s="180"/>
      <c r="R371" s="180"/>
      <c r="S371" s="182"/>
      <c r="T371" s="180"/>
      <c r="U371" s="180"/>
      <c r="V371" s="180"/>
      <c r="W371" s="180"/>
      <c r="X371" s="180"/>
      <c r="Y371" s="180"/>
    </row>
    <row r="372" spans="6:25">
      <c r="F372" s="180"/>
      <c r="G372" s="180"/>
      <c r="H372" s="180"/>
      <c r="I372" s="180"/>
      <c r="J372" s="180"/>
      <c r="K372" s="180"/>
      <c r="L372" s="180"/>
      <c r="M372" s="180"/>
      <c r="N372" s="180"/>
      <c r="O372" s="180"/>
      <c r="P372" s="180"/>
      <c r="Q372" s="180"/>
      <c r="R372" s="180"/>
      <c r="S372" s="182"/>
      <c r="T372" s="180"/>
      <c r="U372" s="180"/>
      <c r="V372" s="180"/>
      <c r="W372" s="180"/>
      <c r="X372" s="180"/>
      <c r="Y372" s="180"/>
    </row>
    <row r="373" spans="6:25">
      <c r="F373" s="180"/>
      <c r="G373" s="180"/>
      <c r="H373" s="180"/>
      <c r="I373" s="180"/>
      <c r="J373" s="180"/>
      <c r="K373" s="180"/>
      <c r="L373" s="180"/>
      <c r="M373" s="180"/>
      <c r="N373" s="180"/>
      <c r="O373" s="180"/>
      <c r="P373" s="180"/>
      <c r="Q373" s="180"/>
      <c r="R373" s="180"/>
      <c r="S373" s="182"/>
      <c r="T373" s="180"/>
      <c r="U373" s="180"/>
      <c r="V373" s="180"/>
      <c r="W373" s="180"/>
      <c r="X373" s="180"/>
      <c r="Y373" s="180"/>
    </row>
    <row r="374" spans="6:25">
      <c r="F374" s="180"/>
      <c r="G374" s="180"/>
      <c r="H374" s="180"/>
      <c r="I374" s="180"/>
      <c r="J374" s="180"/>
      <c r="K374" s="180"/>
      <c r="L374" s="180"/>
      <c r="M374" s="180"/>
      <c r="N374" s="180"/>
      <c r="O374" s="180"/>
      <c r="P374" s="180"/>
      <c r="Q374" s="180"/>
      <c r="R374" s="180"/>
      <c r="S374" s="182"/>
      <c r="T374" s="180"/>
      <c r="U374" s="180"/>
      <c r="V374" s="180"/>
      <c r="W374" s="180"/>
      <c r="X374" s="180"/>
      <c r="Y374" s="180"/>
    </row>
    <row r="375" spans="6:25">
      <c r="F375" s="180"/>
      <c r="G375" s="180"/>
      <c r="H375" s="180"/>
      <c r="I375" s="180"/>
      <c r="J375" s="180"/>
      <c r="K375" s="180"/>
      <c r="L375" s="180"/>
      <c r="M375" s="180"/>
      <c r="N375" s="180"/>
      <c r="O375" s="180"/>
      <c r="P375" s="180"/>
      <c r="Q375" s="180"/>
      <c r="R375" s="180"/>
      <c r="S375" s="182"/>
      <c r="T375" s="180"/>
      <c r="U375" s="180"/>
      <c r="V375" s="180"/>
      <c r="W375" s="180"/>
      <c r="X375" s="180"/>
      <c r="Y375" s="180"/>
    </row>
    <row r="376" spans="6:25">
      <c r="F376" s="180"/>
      <c r="G376" s="180"/>
      <c r="H376" s="180"/>
      <c r="I376" s="180"/>
      <c r="J376" s="180"/>
      <c r="K376" s="180"/>
      <c r="L376" s="180"/>
      <c r="M376" s="180"/>
      <c r="N376" s="180"/>
      <c r="O376" s="180"/>
      <c r="P376" s="180"/>
      <c r="Q376" s="180"/>
      <c r="R376" s="180"/>
      <c r="S376" s="182"/>
      <c r="T376" s="180"/>
      <c r="U376" s="180"/>
      <c r="V376" s="180"/>
      <c r="W376" s="180"/>
      <c r="X376" s="180"/>
      <c r="Y376" s="180"/>
    </row>
    <row r="377" spans="6:25">
      <c r="F377" s="180"/>
      <c r="G377" s="180"/>
      <c r="H377" s="180"/>
      <c r="I377" s="180"/>
      <c r="J377" s="180"/>
      <c r="K377" s="180"/>
      <c r="L377" s="180"/>
      <c r="M377" s="180"/>
      <c r="N377" s="180"/>
      <c r="O377" s="180"/>
      <c r="P377" s="180"/>
      <c r="Q377" s="180"/>
      <c r="R377" s="180"/>
      <c r="S377" s="182"/>
      <c r="T377" s="180"/>
      <c r="U377" s="180"/>
      <c r="V377" s="180"/>
      <c r="W377" s="180"/>
      <c r="X377" s="180"/>
      <c r="Y377" s="180"/>
    </row>
    <row r="378" spans="6:25">
      <c r="F378" s="180"/>
      <c r="G378" s="180"/>
      <c r="H378" s="180"/>
      <c r="I378" s="180"/>
      <c r="J378" s="180"/>
      <c r="K378" s="180"/>
      <c r="L378" s="180"/>
      <c r="M378" s="180"/>
      <c r="N378" s="180"/>
      <c r="O378" s="180"/>
      <c r="P378" s="180"/>
      <c r="Q378" s="180"/>
      <c r="R378" s="180"/>
      <c r="S378" s="182"/>
      <c r="T378" s="180"/>
      <c r="U378" s="180"/>
      <c r="V378" s="180"/>
      <c r="W378" s="180"/>
      <c r="X378" s="180"/>
      <c r="Y378" s="180"/>
    </row>
    <row r="379" spans="6:25">
      <c r="F379" s="180"/>
      <c r="G379" s="180"/>
      <c r="H379" s="180"/>
      <c r="I379" s="180"/>
      <c r="J379" s="180"/>
      <c r="K379" s="180"/>
      <c r="L379" s="180"/>
      <c r="M379" s="180"/>
      <c r="N379" s="180"/>
      <c r="O379" s="180"/>
      <c r="P379" s="180"/>
      <c r="Q379" s="180"/>
      <c r="R379" s="180"/>
      <c r="S379" s="182"/>
      <c r="T379" s="180"/>
      <c r="U379" s="180"/>
      <c r="V379" s="180"/>
      <c r="W379" s="180"/>
      <c r="X379" s="180"/>
      <c r="Y379" s="180"/>
    </row>
    <row r="380" spans="6:25">
      <c r="F380" s="180"/>
      <c r="G380" s="180"/>
      <c r="H380" s="180"/>
      <c r="I380" s="180"/>
      <c r="J380" s="180"/>
      <c r="K380" s="180"/>
      <c r="L380" s="180"/>
      <c r="M380" s="180"/>
      <c r="N380" s="180"/>
      <c r="O380" s="180"/>
      <c r="P380" s="180"/>
      <c r="Q380" s="180"/>
      <c r="R380" s="180"/>
      <c r="S380" s="182"/>
      <c r="T380" s="180"/>
      <c r="U380" s="180"/>
      <c r="V380" s="180"/>
      <c r="W380" s="180"/>
      <c r="X380" s="180"/>
      <c r="Y380" s="180"/>
    </row>
    <row r="381" spans="6:25">
      <c r="F381" s="180"/>
      <c r="G381" s="180"/>
      <c r="H381" s="180"/>
      <c r="I381" s="180"/>
      <c r="J381" s="180"/>
      <c r="K381" s="180"/>
      <c r="L381" s="180"/>
      <c r="M381" s="180"/>
      <c r="N381" s="180"/>
      <c r="O381" s="180"/>
      <c r="P381" s="180"/>
      <c r="Q381" s="180"/>
      <c r="R381" s="180"/>
      <c r="S381" s="182"/>
      <c r="T381" s="180"/>
      <c r="U381" s="180"/>
      <c r="V381" s="180"/>
      <c r="W381" s="180"/>
      <c r="X381" s="180"/>
      <c r="Y381" s="180"/>
    </row>
    <row r="382" spans="6:25">
      <c r="F382" s="180"/>
      <c r="G382" s="180"/>
      <c r="H382" s="180"/>
      <c r="I382" s="180"/>
      <c r="J382" s="180"/>
      <c r="K382" s="180"/>
      <c r="L382" s="180"/>
      <c r="M382" s="180"/>
      <c r="N382" s="180"/>
      <c r="O382" s="180"/>
      <c r="P382" s="180"/>
      <c r="Q382" s="180"/>
      <c r="R382" s="180"/>
      <c r="S382" s="182"/>
      <c r="T382" s="180"/>
      <c r="U382" s="180"/>
      <c r="V382" s="180"/>
      <c r="W382" s="180"/>
      <c r="X382" s="180"/>
      <c r="Y382" s="180"/>
    </row>
    <row r="383" spans="6:25">
      <c r="F383" s="180"/>
      <c r="G383" s="180"/>
      <c r="H383" s="180"/>
      <c r="I383" s="180"/>
      <c r="J383" s="180"/>
      <c r="K383" s="180"/>
      <c r="L383" s="180"/>
      <c r="M383" s="180"/>
      <c r="N383" s="180"/>
      <c r="O383" s="180"/>
      <c r="P383" s="180"/>
      <c r="Q383" s="180"/>
      <c r="R383" s="180"/>
      <c r="S383" s="182"/>
      <c r="T383" s="180"/>
      <c r="U383" s="180"/>
      <c r="V383" s="180"/>
      <c r="W383" s="180"/>
      <c r="X383" s="180"/>
      <c r="Y383" s="180"/>
    </row>
    <row r="384" spans="6:25">
      <c r="F384" s="180"/>
      <c r="G384" s="180"/>
      <c r="H384" s="180"/>
      <c r="I384" s="180"/>
      <c r="J384" s="180"/>
      <c r="K384" s="180"/>
      <c r="L384" s="180"/>
      <c r="M384" s="180"/>
      <c r="N384" s="180"/>
      <c r="O384" s="180"/>
      <c r="P384" s="180"/>
      <c r="Q384" s="180"/>
      <c r="R384" s="180"/>
      <c r="S384" s="182"/>
      <c r="T384" s="180"/>
      <c r="U384" s="180"/>
      <c r="V384" s="180"/>
      <c r="W384" s="180"/>
      <c r="X384" s="180"/>
      <c r="Y384" s="180"/>
    </row>
    <row r="385" spans="6:25">
      <c r="F385" s="180"/>
      <c r="G385" s="180"/>
      <c r="H385" s="180"/>
      <c r="I385" s="180"/>
      <c r="J385" s="180"/>
      <c r="K385" s="180"/>
      <c r="L385" s="180"/>
      <c r="M385" s="180"/>
      <c r="N385" s="180"/>
      <c r="O385" s="180"/>
      <c r="P385" s="180"/>
      <c r="Q385" s="180"/>
      <c r="R385" s="180"/>
      <c r="S385" s="182"/>
      <c r="T385" s="180"/>
      <c r="U385" s="180"/>
      <c r="V385" s="180"/>
      <c r="W385" s="180"/>
      <c r="X385" s="180"/>
      <c r="Y385" s="180"/>
    </row>
    <row r="386" spans="6:25">
      <c r="F386" s="180"/>
      <c r="G386" s="180"/>
      <c r="H386" s="180"/>
      <c r="I386" s="180"/>
      <c r="J386" s="180"/>
      <c r="K386" s="180"/>
      <c r="L386" s="180"/>
      <c r="M386" s="180"/>
      <c r="N386" s="180"/>
      <c r="O386" s="180"/>
      <c r="P386" s="180"/>
      <c r="Q386" s="180"/>
      <c r="R386" s="180"/>
      <c r="S386" s="182"/>
      <c r="T386" s="180"/>
      <c r="U386" s="180"/>
      <c r="V386" s="180"/>
      <c r="W386" s="180"/>
      <c r="X386" s="180"/>
      <c r="Y386" s="180"/>
    </row>
    <row r="387" spans="6:25">
      <c r="F387" s="180"/>
      <c r="G387" s="180"/>
      <c r="H387" s="180"/>
      <c r="I387" s="180"/>
      <c r="J387" s="180"/>
      <c r="K387" s="180"/>
      <c r="L387" s="180"/>
      <c r="M387" s="180"/>
      <c r="N387" s="180"/>
      <c r="O387" s="180"/>
      <c r="P387" s="180"/>
      <c r="Q387" s="180"/>
      <c r="R387" s="180"/>
      <c r="S387" s="182"/>
      <c r="T387" s="180"/>
      <c r="U387" s="180"/>
      <c r="V387" s="180"/>
      <c r="W387" s="180"/>
      <c r="X387" s="180"/>
      <c r="Y387" s="180"/>
    </row>
    <row r="388" spans="6:25">
      <c r="F388" s="180"/>
      <c r="G388" s="180"/>
      <c r="H388" s="180"/>
      <c r="I388" s="180"/>
      <c r="J388" s="180"/>
      <c r="K388" s="180"/>
      <c r="L388" s="180"/>
      <c r="M388" s="180"/>
      <c r="N388" s="180"/>
      <c r="O388" s="180"/>
      <c r="P388" s="180"/>
      <c r="Q388" s="180"/>
      <c r="R388" s="180"/>
      <c r="S388" s="182"/>
      <c r="T388" s="180"/>
      <c r="U388" s="180"/>
      <c r="V388" s="180"/>
      <c r="W388" s="180"/>
      <c r="X388" s="180"/>
      <c r="Y388" s="180"/>
    </row>
    <row r="389" spans="6:25">
      <c r="F389" s="180"/>
      <c r="G389" s="180"/>
      <c r="H389" s="180"/>
      <c r="I389" s="180"/>
      <c r="J389" s="180"/>
      <c r="K389" s="180"/>
      <c r="L389" s="180"/>
      <c r="M389" s="180"/>
      <c r="N389" s="180"/>
      <c r="O389" s="180"/>
      <c r="P389" s="180"/>
      <c r="Q389" s="180"/>
      <c r="R389" s="180"/>
      <c r="S389" s="182"/>
      <c r="T389" s="180"/>
      <c r="U389" s="180"/>
      <c r="V389" s="180"/>
      <c r="W389" s="180"/>
      <c r="X389" s="180"/>
      <c r="Y389" s="180"/>
    </row>
    <row r="390" spans="6:25">
      <c r="F390" s="180"/>
      <c r="G390" s="180"/>
      <c r="H390" s="180"/>
      <c r="I390" s="180"/>
      <c r="J390" s="180"/>
      <c r="K390" s="180"/>
      <c r="L390" s="180"/>
      <c r="M390" s="180"/>
      <c r="N390" s="180"/>
      <c r="O390" s="180"/>
      <c r="P390" s="180"/>
      <c r="Q390" s="180"/>
      <c r="R390" s="180"/>
      <c r="S390" s="182"/>
      <c r="T390" s="180"/>
      <c r="U390" s="180"/>
      <c r="V390" s="180"/>
      <c r="W390" s="180"/>
      <c r="X390" s="180"/>
      <c r="Y390" s="180"/>
    </row>
    <row r="391" spans="6:25">
      <c r="F391" s="180"/>
      <c r="G391" s="180"/>
      <c r="H391" s="180"/>
      <c r="I391" s="180"/>
      <c r="J391" s="180"/>
      <c r="K391" s="180"/>
      <c r="L391" s="180"/>
      <c r="M391" s="180"/>
      <c r="N391" s="180"/>
      <c r="O391" s="180"/>
      <c r="P391" s="180"/>
      <c r="Q391" s="180"/>
      <c r="R391" s="180"/>
      <c r="S391" s="182"/>
      <c r="T391" s="180"/>
      <c r="U391" s="180"/>
      <c r="V391" s="180"/>
      <c r="W391" s="180"/>
      <c r="X391" s="180"/>
      <c r="Y391" s="180"/>
    </row>
    <row r="392" spans="6:25">
      <c r="F392" s="180"/>
      <c r="G392" s="180"/>
      <c r="H392" s="180"/>
      <c r="I392" s="180"/>
      <c r="J392" s="180"/>
      <c r="K392" s="180"/>
      <c r="L392" s="180"/>
      <c r="M392" s="180"/>
      <c r="N392" s="180"/>
      <c r="O392" s="180"/>
      <c r="P392" s="180"/>
      <c r="Q392" s="180"/>
      <c r="R392" s="180"/>
      <c r="S392" s="182"/>
      <c r="T392" s="180"/>
      <c r="U392" s="180"/>
      <c r="V392" s="180"/>
      <c r="W392" s="180"/>
      <c r="X392" s="180"/>
      <c r="Y392" s="180"/>
    </row>
    <row r="393" spans="6:25">
      <c r="F393" s="180"/>
      <c r="G393" s="180"/>
      <c r="H393" s="180"/>
      <c r="I393" s="180"/>
      <c r="J393" s="180"/>
      <c r="K393" s="180"/>
      <c r="L393" s="180"/>
      <c r="M393" s="180"/>
      <c r="N393" s="180"/>
      <c r="O393" s="180"/>
      <c r="P393" s="180"/>
      <c r="Q393" s="180"/>
      <c r="R393" s="180"/>
      <c r="S393" s="182"/>
      <c r="T393" s="180"/>
      <c r="U393" s="180"/>
      <c r="V393" s="180"/>
      <c r="W393" s="180"/>
      <c r="X393" s="180"/>
      <c r="Y393" s="180"/>
    </row>
    <row r="394" spans="6:25">
      <c r="F394" s="180"/>
      <c r="G394" s="180"/>
      <c r="H394" s="180"/>
      <c r="I394" s="180"/>
      <c r="J394" s="180"/>
      <c r="K394" s="180"/>
      <c r="L394" s="180"/>
      <c r="M394" s="180"/>
      <c r="N394" s="180"/>
      <c r="O394" s="180"/>
      <c r="P394" s="180"/>
      <c r="Q394" s="180"/>
      <c r="R394" s="180"/>
      <c r="S394" s="182"/>
      <c r="T394" s="180"/>
      <c r="U394" s="180"/>
      <c r="V394" s="180"/>
      <c r="W394" s="180"/>
      <c r="X394" s="180"/>
      <c r="Y394" s="180"/>
    </row>
    <row r="395" spans="6:25">
      <c r="F395" s="180"/>
      <c r="G395" s="180"/>
      <c r="H395" s="180"/>
      <c r="I395" s="180"/>
      <c r="J395" s="180"/>
      <c r="K395" s="180"/>
      <c r="L395" s="180"/>
      <c r="M395" s="180"/>
      <c r="N395" s="180"/>
      <c r="O395" s="180"/>
      <c r="P395" s="180"/>
      <c r="Q395" s="180"/>
      <c r="R395" s="180"/>
      <c r="S395" s="182"/>
      <c r="T395" s="180"/>
      <c r="U395" s="180"/>
      <c r="V395" s="180"/>
      <c r="W395" s="180"/>
      <c r="X395" s="180"/>
      <c r="Y395" s="180"/>
    </row>
    <row r="396" spans="6:25">
      <c r="F396" s="180"/>
      <c r="G396" s="180"/>
      <c r="H396" s="180"/>
      <c r="I396" s="180"/>
      <c r="J396" s="180"/>
      <c r="K396" s="180"/>
      <c r="L396" s="180"/>
      <c r="M396" s="180"/>
      <c r="N396" s="180"/>
      <c r="O396" s="180"/>
      <c r="P396" s="180"/>
      <c r="Q396" s="180"/>
      <c r="R396" s="180"/>
      <c r="S396" s="182"/>
      <c r="T396" s="180"/>
      <c r="U396" s="180"/>
      <c r="V396" s="180"/>
      <c r="W396" s="180"/>
      <c r="X396" s="180"/>
      <c r="Y396" s="180"/>
    </row>
    <row r="397" spans="6:25">
      <c r="F397" s="180"/>
      <c r="G397" s="180"/>
      <c r="H397" s="180"/>
      <c r="I397" s="180"/>
      <c r="J397" s="180"/>
      <c r="K397" s="180"/>
      <c r="L397" s="180"/>
      <c r="M397" s="180"/>
      <c r="N397" s="180"/>
      <c r="O397" s="180"/>
      <c r="P397" s="180"/>
      <c r="Q397" s="180"/>
      <c r="R397" s="180"/>
      <c r="S397" s="182"/>
      <c r="T397" s="180"/>
      <c r="U397" s="180"/>
      <c r="V397" s="180"/>
      <c r="W397" s="180"/>
      <c r="X397" s="180"/>
      <c r="Y397" s="180"/>
    </row>
    <row r="398" spans="6:25">
      <c r="F398" s="180"/>
      <c r="G398" s="180"/>
      <c r="H398" s="180"/>
      <c r="I398" s="180"/>
      <c r="J398" s="180"/>
      <c r="K398" s="180"/>
      <c r="L398" s="180"/>
      <c r="M398" s="180"/>
      <c r="N398" s="180"/>
      <c r="O398" s="180"/>
      <c r="P398" s="180"/>
      <c r="Q398" s="180"/>
      <c r="R398" s="180"/>
      <c r="S398" s="182"/>
      <c r="T398" s="180"/>
      <c r="U398" s="180"/>
      <c r="V398" s="180"/>
      <c r="W398" s="180"/>
      <c r="X398" s="180"/>
      <c r="Y398" s="180"/>
    </row>
    <row r="399" spans="6:25">
      <c r="F399" s="180"/>
      <c r="G399" s="180"/>
      <c r="H399" s="180"/>
      <c r="I399" s="180"/>
      <c r="J399" s="180"/>
      <c r="K399" s="180"/>
      <c r="L399" s="180"/>
      <c r="M399" s="180"/>
      <c r="N399" s="180"/>
      <c r="O399" s="180"/>
      <c r="P399" s="180"/>
      <c r="Q399" s="180"/>
      <c r="R399" s="180"/>
      <c r="S399" s="182"/>
      <c r="T399" s="180"/>
      <c r="U399" s="180"/>
      <c r="V399" s="180"/>
      <c r="W399" s="180"/>
      <c r="X399" s="180"/>
      <c r="Y399" s="180"/>
    </row>
    <row r="400" spans="6:25">
      <c r="F400" s="180"/>
      <c r="G400" s="180"/>
      <c r="H400" s="180"/>
      <c r="I400" s="180"/>
      <c r="J400" s="180"/>
      <c r="K400" s="180"/>
      <c r="L400" s="180"/>
      <c r="M400" s="180"/>
      <c r="N400" s="180"/>
      <c r="O400" s="180"/>
      <c r="P400" s="180"/>
      <c r="Q400" s="180"/>
      <c r="R400" s="180"/>
      <c r="S400" s="182"/>
      <c r="T400" s="180"/>
      <c r="U400" s="180"/>
      <c r="V400" s="180"/>
      <c r="W400" s="180"/>
      <c r="X400" s="180"/>
      <c r="Y400" s="180"/>
    </row>
    <row r="401" spans="6:25">
      <c r="F401" s="180"/>
      <c r="G401" s="180"/>
      <c r="H401" s="180"/>
      <c r="I401" s="180"/>
      <c r="J401" s="180"/>
      <c r="K401" s="180"/>
      <c r="L401" s="180"/>
      <c r="M401" s="180"/>
      <c r="N401" s="180"/>
      <c r="O401" s="180"/>
      <c r="P401" s="180"/>
      <c r="Q401" s="180"/>
      <c r="R401" s="180"/>
      <c r="S401" s="182"/>
      <c r="T401" s="180"/>
      <c r="U401" s="180"/>
      <c r="V401" s="180"/>
      <c r="W401" s="180"/>
      <c r="X401" s="180"/>
      <c r="Y401" s="180"/>
    </row>
    <row r="402" spans="6:25">
      <c r="F402" s="180"/>
      <c r="G402" s="180"/>
      <c r="H402" s="180"/>
      <c r="I402" s="180"/>
      <c r="J402" s="180"/>
      <c r="K402" s="180"/>
      <c r="L402" s="180"/>
      <c r="M402" s="180"/>
      <c r="N402" s="180"/>
      <c r="O402" s="180"/>
      <c r="P402" s="180"/>
      <c r="Q402" s="180"/>
      <c r="R402" s="180"/>
      <c r="S402" s="182"/>
      <c r="T402" s="180"/>
      <c r="U402" s="180"/>
      <c r="V402" s="180"/>
      <c r="W402" s="180"/>
      <c r="X402" s="180"/>
      <c r="Y402" s="180"/>
    </row>
    <row r="403" spans="6:25">
      <c r="F403" s="180"/>
      <c r="G403" s="180"/>
      <c r="H403" s="180"/>
      <c r="I403" s="180"/>
      <c r="J403" s="180"/>
      <c r="K403" s="180"/>
      <c r="L403" s="180"/>
      <c r="M403" s="180"/>
      <c r="N403" s="180"/>
      <c r="O403" s="180"/>
      <c r="P403" s="180"/>
      <c r="Q403" s="180"/>
      <c r="R403" s="180"/>
      <c r="S403" s="182"/>
      <c r="T403" s="180"/>
      <c r="U403" s="180"/>
      <c r="V403" s="180"/>
      <c r="W403" s="180"/>
      <c r="X403" s="180"/>
      <c r="Y403" s="180"/>
    </row>
    <row r="404" spans="6:25">
      <c r="F404" s="180"/>
      <c r="G404" s="180"/>
      <c r="H404" s="180"/>
      <c r="I404" s="180"/>
      <c r="J404" s="180"/>
      <c r="K404" s="180"/>
      <c r="L404" s="180"/>
      <c r="M404" s="180"/>
      <c r="N404" s="180"/>
      <c r="O404" s="180"/>
      <c r="P404" s="180"/>
      <c r="Q404" s="180"/>
      <c r="R404" s="180"/>
      <c r="S404" s="182"/>
      <c r="T404" s="180"/>
      <c r="U404" s="180"/>
      <c r="V404" s="180"/>
      <c r="W404" s="180"/>
      <c r="X404" s="180"/>
      <c r="Y404" s="180"/>
    </row>
    <row r="405" spans="6:25">
      <c r="F405" s="180"/>
      <c r="G405" s="180"/>
      <c r="H405" s="180"/>
      <c r="I405" s="180"/>
      <c r="J405" s="180"/>
      <c r="K405" s="180"/>
      <c r="L405" s="180"/>
      <c r="M405" s="180"/>
      <c r="N405" s="180"/>
      <c r="O405" s="180"/>
      <c r="P405" s="180"/>
      <c r="Q405" s="180"/>
      <c r="R405" s="180"/>
      <c r="S405" s="182"/>
      <c r="T405" s="180"/>
      <c r="U405" s="180"/>
      <c r="V405" s="180"/>
      <c r="W405" s="180"/>
      <c r="X405" s="180"/>
      <c r="Y405" s="180"/>
    </row>
    <row r="406" spans="6:25">
      <c r="F406" s="180"/>
      <c r="G406" s="180"/>
      <c r="H406" s="180"/>
      <c r="I406" s="180"/>
      <c r="J406" s="180"/>
      <c r="K406" s="180"/>
      <c r="L406" s="180"/>
      <c r="M406" s="180"/>
      <c r="N406" s="180"/>
      <c r="O406" s="180"/>
      <c r="P406" s="180"/>
      <c r="Q406" s="180"/>
      <c r="R406" s="180"/>
      <c r="S406" s="182"/>
      <c r="T406" s="180"/>
      <c r="U406" s="180"/>
      <c r="V406" s="180"/>
      <c r="W406" s="180"/>
      <c r="X406" s="180"/>
      <c r="Y406" s="180"/>
    </row>
    <row r="407" spans="6:25">
      <c r="F407" s="180"/>
      <c r="G407" s="180"/>
      <c r="H407" s="180"/>
      <c r="I407" s="180"/>
      <c r="J407" s="180"/>
      <c r="K407" s="180"/>
      <c r="L407" s="180"/>
      <c r="M407" s="180"/>
      <c r="N407" s="180"/>
      <c r="O407" s="180"/>
      <c r="P407" s="180"/>
      <c r="Q407" s="180"/>
      <c r="R407" s="180"/>
      <c r="S407" s="182"/>
      <c r="T407" s="180"/>
      <c r="U407" s="180"/>
      <c r="V407" s="180"/>
      <c r="W407" s="180"/>
      <c r="X407" s="180"/>
      <c r="Y407" s="180"/>
    </row>
    <row r="408" spans="6:25">
      <c r="F408" s="180"/>
      <c r="G408" s="180"/>
      <c r="H408" s="180"/>
      <c r="I408" s="180"/>
      <c r="J408" s="180"/>
      <c r="K408" s="180"/>
      <c r="L408" s="180"/>
      <c r="M408" s="180"/>
      <c r="N408" s="180"/>
      <c r="O408" s="180"/>
      <c r="P408" s="180"/>
      <c r="Q408" s="180"/>
      <c r="R408" s="180"/>
      <c r="S408" s="182"/>
      <c r="T408" s="180"/>
      <c r="U408" s="180"/>
      <c r="V408" s="180"/>
      <c r="W408" s="180"/>
      <c r="X408" s="180"/>
      <c r="Y408" s="180"/>
    </row>
    <row r="409" spans="6:25">
      <c r="F409" s="180"/>
      <c r="G409" s="180"/>
      <c r="H409" s="180"/>
      <c r="I409" s="180"/>
      <c r="J409" s="180"/>
      <c r="K409" s="180"/>
      <c r="L409" s="180"/>
      <c r="M409" s="180"/>
      <c r="N409" s="180"/>
      <c r="O409" s="180"/>
      <c r="P409" s="180"/>
      <c r="Q409" s="180"/>
      <c r="R409" s="180"/>
      <c r="S409" s="182"/>
      <c r="T409" s="180"/>
      <c r="U409" s="180"/>
      <c r="V409" s="180"/>
      <c r="W409" s="180"/>
      <c r="X409" s="180"/>
      <c r="Y409" s="180"/>
    </row>
    <row r="410" spans="6:25">
      <c r="F410" s="180"/>
      <c r="G410" s="180"/>
      <c r="H410" s="180"/>
      <c r="I410" s="180"/>
      <c r="J410" s="180"/>
      <c r="K410" s="180"/>
      <c r="L410" s="180"/>
      <c r="M410" s="180"/>
      <c r="N410" s="180"/>
      <c r="O410" s="180"/>
      <c r="P410" s="180"/>
      <c r="Q410" s="180"/>
      <c r="R410" s="180"/>
      <c r="S410" s="182"/>
      <c r="T410" s="180"/>
      <c r="U410" s="180"/>
      <c r="V410" s="180"/>
      <c r="W410" s="180"/>
      <c r="X410" s="180"/>
      <c r="Y410" s="180"/>
    </row>
    <row r="411" spans="6:25">
      <c r="F411" s="180"/>
      <c r="G411" s="180"/>
      <c r="H411" s="180"/>
      <c r="I411" s="180"/>
      <c r="J411" s="180"/>
      <c r="K411" s="180"/>
      <c r="L411" s="180"/>
      <c r="M411" s="180"/>
      <c r="N411" s="180"/>
      <c r="O411" s="180"/>
      <c r="P411" s="180"/>
      <c r="Q411" s="180"/>
      <c r="R411" s="180"/>
      <c r="S411" s="182"/>
      <c r="T411" s="180"/>
      <c r="U411" s="180"/>
      <c r="V411" s="180"/>
      <c r="W411" s="180"/>
      <c r="X411" s="180"/>
      <c r="Y411" s="180"/>
    </row>
    <row r="412" spans="6:25">
      <c r="F412" s="180"/>
      <c r="G412" s="180"/>
      <c r="H412" s="180"/>
      <c r="I412" s="180"/>
      <c r="J412" s="180"/>
      <c r="K412" s="180"/>
      <c r="L412" s="180"/>
      <c r="M412" s="180"/>
      <c r="N412" s="180"/>
      <c r="O412" s="180"/>
      <c r="P412" s="180"/>
      <c r="Q412" s="180"/>
      <c r="R412" s="180"/>
      <c r="S412" s="182"/>
      <c r="T412" s="180"/>
      <c r="U412" s="180"/>
      <c r="V412" s="180"/>
      <c r="W412" s="180"/>
      <c r="X412" s="180"/>
      <c r="Y412" s="180"/>
    </row>
    <row r="413" spans="6:25">
      <c r="F413" s="180"/>
      <c r="G413" s="180"/>
      <c r="H413" s="180"/>
      <c r="I413" s="180"/>
      <c r="J413" s="180"/>
      <c r="K413" s="180"/>
      <c r="L413" s="180"/>
      <c r="M413" s="180"/>
      <c r="N413" s="180"/>
      <c r="O413" s="180"/>
      <c r="P413" s="180"/>
      <c r="Q413" s="180"/>
      <c r="R413" s="180"/>
      <c r="S413" s="182"/>
      <c r="T413" s="180"/>
      <c r="U413" s="180"/>
      <c r="V413" s="180"/>
      <c r="W413" s="180"/>
      <c r="X413" s="180"/>
      <c r="Y413" s="180"/>
    </row>
    <row r="414" spans="6:25">
      <c r="F414" s="180"/>
      <c r="G414" s="180"/>
      <c r="H414" s="180"/>
      <c r="I414" s="180"/>
      <c r="J414" s="180"/>
      <c r="K414" s="180"/>
      <c r="L414" s="180"/>
      <c r="M414" s="180"/>
      <c r="N414" s="180"/>
      <c r="O414" s="180"/>
      <c r="P414" s="180"/>
      <c r="Q414" s="180"/>
      <c r="R414" s="180"/>
      <c r="S414" s="182"/>
      <c r="T414" s="180"/>
      <c r="U414" s="180"/>
      <c r="V414" s="180"/>
      <c r="W414" s="180"/>
      <c r="X414" s="180"/>
      <c r="Y414" s="180"/>
    </row>
    <row r="415" spans="6:25">
      <c r="F415" s="180"/>
      <c r="G415" s="180"/>
      <c r="H415" s="180"/>
      <c r="I415" s="180"/>
      <c r="J415" s="180"/>
      <c r="K415" s="180"/>
      <c r="L415" s="180"/>
      <c r="M415" s="180"/>
      <c r="N415" s="180"/>
      <c r="O415" s="180"/>
      <c r="P415" s="180"/>
      <c r="Q415" s="180"/>
      <c r="R415" s="180"/>
      <c r="S415" s="182"/>
      <c r="T415" s="180"/>
      <c r="U415" s="180"/>
      <c r="V415" s="180"/>
      <c r="W415" s="180"/>
      <c r="X415" s="180"/>
      <c r="Y415" s="180"/>
    </row>
    <row r="416" spans="6:25">
      <c r="F416" s="180"/>
      <c r="G416" s="180"/>
      <c r="H416" s="180"/>
      <c r="I416" s="180"/>
      <c r="J416" s="180"/>
      <c r="K416" s="180"/>
      <c r="L416" s="180"/>
      <c r="M416" s="180"/>
      <c r="N416" s="180"/>
      <c r="O416" s="180"/>
      <c r="P416" s="180"/>
      <c r="Q416" s="180"/>
      <c r="R416" s="180"/>
      <c r="S416" s="182"/>
      <c r="T416" s="180"/>
      <c r="U416" s="180"/>
      <c r="V416" s="180"/>
      <c r="W416" s="180"/>
      <c r="X416" s="180"/>
      <c r="Y416" s="180"/>
    </row>
    <row r="417" spans="6:25">
      <c r="F417" s="180"/>
      <c r="G417" s="180"/>
      <c r="H417" s="180"/>
      <c r="I417" s="180"/>
      <c r="J417" s="180"/>
      <c r="K417" s="180"/>
      <c r="L417" s="180"/>
      <c r="M417" s="180"/>
      <c r="N417" s="180"/>
      <c r="O417" s="180"/>
      <c r="P417" s="180"/>
      <c r="Q417" s="180"/>
      <c r="R417" s="180"/>
      <c r="S417" s="182"/>
      <c r="T417" s="180"/>
      <c r="U417" s="180"/>
      <c r="V417" s="180"/>
      <c r="W417" s="180"/>
      <c r="X417" s="180"/>
      <c r="Y417" s="180"/>
    </row>
    <row r="418" spans="6:25">
      <c r="F418" s="180"/>
      <c r="G418" s="180"/>
      <c r="H418" s="180"/>
      <c r="I418" s="180"/>
      <c r="J418" s="180"/>
      <c r="K418" s="180"/>
      <c r="L418" s="180"/>
      <c r="M418" s="180"/>
      <c r="N418" s="180"/>
      <c r="O418" s="180"/>
      <c r="P418" s="180"/>
      <c r="Q418" s="180"/>
      <c r="R418" s="180"/>
      <c r="S418" s="182"/>
      <c r="T418" s="180"/>
      <c r="U418" s="180"/>
      <c r="V418" s="180"/>
      <c r="W418" s="180"/>
      <c r="X418" s="180"/>
      <c r="Y418" s="180"/>
    </row>
    <row r="419" spans="6:25">
      <c r="F419" s="180"/>
      <c r="G419" s="180"/>
      <c r="H419" s="180"/>
      <c r="I419" s="180"/>
      <c r="J419" s="180"/>
      <c r="K419" s="180"/>
      <c r="L419" s="180"/>
      <c r="M419" s="180"/>
      <c r="N419" s="180"/>
      <c r="O419" s="180"/>
      <c r="P419" s="180"/>
      <c r="Q419" s="180"/>
      <c r="R419" s="180"/>
      <c r="S419" s="182"/>
      <c r="T419" s="180"/>
      <c r="U419" s="180"/>
      <c r="V419" s="180"/>
      <c r="W419" s="180"/>
      <c r="X419" s="180"/>
      <c r="Y419" s="180"/>
    </row>
    <row r="420" spans="6:25">
      <c r="F420" s="180"/>
      <c r="G420" s="180"/>
      <c r="H420" s="180"/>
      <c r="I420" s="180"/>
      <c r="J420" s="180"/>
      <c r="K420" s="180"/>
      <c r="L420" s="180"/>
      <c r="M420" s="180"/>
      <c r="N420" s="180"/>
      <c r="O420" s="180"/>
      <c r="P420" s="180"/>
      <c r="Q420" s="180"/>
      <c r="R420" s="180"/>
      <c r="S420" s="182"/>
      <c r="T420" s="180"/>
      <c r="U420" s="180"/>
      <c r="V420" s="180"/>
      <c r="W420" s="180"/>
      <c r="X420" s="180"/>
      <c r="Y420" s="180"/>
    </row>
    <row r="421" spans="6:25">
      <c r="F421" s="180"/>
      <c r="G421" s="180"/>
      <c r="H421" s="180"/>
      <c r="I421" s="180"/>
      <c r="J421" s="180"/>
      <c r="K421" s="180"/>
      <c r="L421" s="180"/>
      <c r="M421" s="180"/>
      <c r="N421" s="180"/>
      <c r="O421" s="180"/>
      <c r="P421" s="180"/>
      <c r="Q421" s="180"/>
      <c r="R421" s="180"/>
      <c r="S421" s="182"/>
      <c r="T421" s="180"/>
      <c r="U421" s="180"/>
      <c r="V421" s="180"/>
      <c r="W421" s="180"/>
      <c r="X421" s="180"/>
      <c r="Y421" s="180"/>
    </row>
    <row r="422" spans="6:25">
      <c r="F422" s="180"/>
      <c r="G422" s="180"/>
      <c r="H422" s="180"/>
      <c r="I422" s="180"/>
      <c r="J422" s="180"/>
      <c r="K422" s="180"/>
      <c r="L422" s="180"/>
      <c r="M422" s="180"/>
      <c r="N422" s="180"/>
      <c r="O422" s="180"/>
      <c r="P422" s="180"/>
      <c r="Q422" s="180"/>
      <c r="R422" s="180"/>
      <c r="S422" s="182"/>
      <c r="T422" s="180"/>
      <c r="U422" s="180"/>
      <c r="V422" s="180"/>
      <c r="W422" s="180"/>
      <c r="X422" s="180"/>
      <c r="Y422" s="180"/>
    </row>
    <row r="423" spans="6:25">
      <c r="F423" s="180"/>
      <c r="G423" s="180"/>
      <c r="H423" s="180"/>
      <c r="I423" s="180"/>
      <c r="J423" s="180"/>
      <c r="K423" s="180"/>
      <c r="L423" s="180"/>
      <c r="M423" s="180"/>
      <c r="N423" s="180"/>
      <c r="O423" s="180"/>
      <c r="P423" s="180"/>
      <c r="Q423" s="180"/>
      <c r="R423" s="180"/>
      <c r="S423" s="182"/>
      <c r="T423" s="180"/>
      <c r="U423" s="180"/>
      <c r="V423" s="180"/>
      <c r="W423" s="180"/>
      <c r="X423" s="180"/>
      <c r="Y423" s="180"/>
    </row>
    <row r="424" spans="6:25">
      <c r="F424" s="180"/>
      <c r="G424" s="180"/>
      <c r="H424" s="180"/>
      <c r="I424" s="180"/>
      <c r="J424" s="180"/>
      <c r="K424" s="180"/>
      <c r="L424" s="180"/>
      <c r="M424" s="180"/>
      <c r="N424" s="180"/>
      <c r="O424" s="180"/>
      <c r="P424" s="180"/>
      <c r="Q424" s="180"/>
      <c r="R424" s="180"/>
      <c r="S424" s="182"/>
      <c r="T424" s="180"/>
      <c r="U424" s="180"/>
      <c r="V424" s="180"/>
      <c r="W424" s="180"/>
      <c r="X424" s="180"/>
      <c r="Y424" s="180"/>
    </row>
    <row r="425" spans="6:25">
      <c r="F425" s="180"/>
      <c r="G425" s="180"/>
      <c r="H425" s="180"/>
      <c r="I425" s="180"/>
      <c r="J425" s="180"/>
      <c r="K425" s="180"/>
      <c r="L425" s="180"/>
      <c r="M425" s="180"/>
      <c r="N425" s="180"/>
      <c r="O425" s="180"/>
      <c r="P425" s="180"/>
      <c r="Q425" s="180"/>
      <c r="R425" s="180"/>
      <c r="S425" s="182"/>
      <c r="T425" s="180"/>
      <c r="U425" s="180"/>
      <c r="V425" s="180"/>
      <c r="W425" s="180"/>
      <c r="X425" s="180"/>
      <c r="Y425" s="180"/>
    </row>
    <row r="426" spans="6:25">
      <c r="F426" s="180"/>
      <c r="G426" s="180"/>
      <c r="H426" s="180"/>
      <c r="I426" s="180"/>
      <c r="J426" s="180"/>
      <c r="K426" s="180"/>
      <c r="L426" s="180"/>
      <c r="M426" s="180"/>
      <c r="N426" s="180"/>
      <c r="O426" s="180"/>
      <c r="P426" s="180"/>
      <c r="Q426" s="180"/>
      <c r="R426" s="180"/>
      <c r="S426" s="182"/>
      <c r="T426" s="180"/>
      <c r="U426" s="180"/>
      <c r="V426" s="180"/>
      <c r="W426" s="180"/>
      <c r="X426" s="180"/>
      <c r="Y426" s="180"/>
    </row>
    <row r="427" spans="6:25">
      <c r="F427" s="180"/>
      <c r="G427" s="180"/>
      <c r="H427" s="180"/>
      <c r="I427" s="180"/>
      <c r="J427" s="180"/>
      <c r="K427" s="180"/>
      <c r="L427" s="180"/>
      <c r="M427" s="180"/>
      <c r="N427" s="180"/>
      <c r="O427" s="180"/>
      <c r="P427" s="180"/>
      <c r="Q427" s="180"/>
      <c r="R427" s="180"/>
      <c r="S427" s="182"/>
      <c r="T427" s="180"/>
      <c r="U427" s="180"/>
      <c r="V427" s="180"/>
      <c r="W427" s="180"/>
      <c r="X427" s="180"/>
      <c r="Y427" s="180"/>
    </row>
    <row r="428" spans="6:25">
      <c r="F428" s="180"/>
      <c r="G428" s="180"/>
      <c r="H428" s="180"/>
      <c r="I428" s="180"/>
      <c r="J428" s="180"/>
      <c r="K428" s="180"/>
      <c r="L428" s="180"/>
      <c r="M428" s="180"/>
      <c r="N428" s="180"/>
      <c r="O428" s="180"/>
      <c r="P428" s="180"/>
      <c r="Q428" s="180"/>
      <c r="R428" s="180"/>
      <c r="S428" s="182"/>
      <c r="T428" s="180"/>
      <c r="U428" s="180"/>
      <c r="V428" s="180"/>
      <c r="W428" s="180"/>
      <c r="X428" s="180"/>
      <c r="Y428" s="180"/>
    </row>
    <row r="429" spans="6:25">
      <c r="F429" s="180"/>
      <c r="G429" s="180"/>
      <c r="H429" s="180"/>
      <c r="I429" s="180"/>
      <c r="J429" s="180"/>
      <c r="K429" s="180"/>
      <c r="L429" s="180"/>
      <c r="M429" s="180"/>
      <c r="N429" s="180"/>
      <c r="O429" s="180"/>
      <c r="P429" s="180"/>
      <c r="Q429" s="180"/>
      <c r="R429" s="180"/>
      <c r="S429" s="182"/>
      <c r="T429" s="180"/>
      <c r="U429" s="180"/>
      <c r="V429" s="180"/>
      <c r="W429" s="180"/>
      <c r="X429" s="180"/>
      <c r="Y429" s="180"/>
    </row>
    <row r="430" spans="6:25">
      <c r="F430" s="180"/>
      <c r="G430" s="180"/>
      <c r="H430" s="180"/>
      <c r="I430" s="180"/>
      <c r="J430" s="180"/>
      <c r="K430" s="180"/>
      <c r="L430" s="180"/>
      <c r="M430" s="180"/>
      <c r="N430" s="180"/>
      <c r="O430" s="180"/>
      <c r="P430" s="180"/>
      <c r="Q430" s="180"/>
      <c r="R430" s="180"/>
      <c r="S430" s="182"/>
      <c r="T430" s="180"/>
      <c r="U430" s="180"/>
      <c r="V430" s="180"/>
      <c r="W430" s="180"/>
      <c r="X430" s="180"/>
      <c r="Y430" s="180"/>
    </row>
    <row r="431" spans="6:25">
      <c r="F431" s="180"/>
      <c r="G431" s="180"/>
      <c r="H431" s="180"/>
      <c r="I431" s="180"/>
      <c r="J431" s="180"/>
      <c r="K431" s="180"/>
      <c r="L431" s="180"/>
      <c r="M431" s="180"/>
      <c r="N431" s="180"/>
      <c r="O431" s="180"/>
      <c r="P431" s="180"/>
      <c r="Q431" s="180"/>
      <c r="R431" s="180"/>
      <c r="S431" s="182"/>
      <c r="T431" s="180"/>
      <c r="U431" s="180"/>
      <c r="V431" s="180"/>
      <c r="W431" s="180"/>
      <c r="X431" s="180"/>
      <c r="Y431" s="180"/>
    </row>
    <row r="432" spans="6:25">
      <c r="F432" s="180"/>
      <c r="G432" s="180"/>
      <c r="H432" s="180"/>
      <c r="I432" s="180"/>
      <c r="J432" s="180"/>
      <c r="K432" s="180"/>
      <c r="L432" s="180"/>
      <c r="M432" s="180"/>
      <c r="N432" s="180"/>
      <c r="O432" s="180"/>
      <c r="P432" s="180"/>
      <c r="Q432" s="180"/>
      <c r="R432" s="180"/>
      <c r="S432" s="182"/>
      <c r="T432" s="180"/>
      <c r="U432" s="180"/>
      <c r="V432" s="180"/>
      <c r="W432" s="180"/>
      <c r="X432" s="180"/>
      <c r="Y432" s="180"/>
    </row>
    <row r="433" spans="6:25">
      <c r="F433" s="180"/>
      <c r="G433" s="180"/>
      <c r="H433" s="180"/>
      <c r="I433" s="180"/>
      <c r="J433" s="180"/>
      <c r="K433" s="180"/>
      <c r="L433" s="180"/>
      <c r="M433" s="180"/>
      <c r="N433" s="180"/>
      <c r="O433" s="180"/>
      <c r="P433" s="180"/>
      <c r="Q433" s="180"/>
      <c r="R433" s="180"/>
      <c r="S433" s="182"/>
      <c r="T433" s="180"/>
      <c r="U433" s="180"/>
      <c r="V433" s="180"/>
      <c r="W433" s="180"/>
      <c r="X433" s="180"/>
      <c r="Y433" s="180"/>
    </row>
    <row r="434" spans="6:25">
      <c r="F434" s="180"/>
      <c r="G434" s="180"/>
      <c r="H434" s="180"/>
      <c r="I434" s="180"/>
      <c r="J434" s="180"/>
      <c r="K434" s="180"/>
      <c r="L434" s="180"/>
      <c r="M434" s="180"/>
      <c r="N434" s="180"/>
      <c r="O434" s="180"/>
      <c r="P434" s="180"/>
      <c r="Q434" s="180"/>
      <c r="R434" s="180"/>
      <c r="S434" s="182"/>
      <c r="T434" s="180"/>
      <c r="U434" s="180"/>
      <c r="V434" s="180"/>
      <c r="W434" s="180"/>
      <c r="X434" s="180"/>
      <c r="Y434" s="180"/>
    </row>
    <row r="435" spans="6:25">
      <c r="F435" s="180"/>
      <c r="G435" s="180"/>
      <c r="H435" s="180"/>
      <c r="I435" s="180"/>
      <c r="J435" s="180"/>
      <c r="K435" s="180"/>
      <c r="L435" s="180"/>
      <c r="M435" s="180"/>
      <c r="N435" s="180"/>
      <c r="O435" s="180"/>
      <c r="P435" s="180"/>
      <c r="Q435" s="180"/>
      <c r="R435" s="180"/>
      <c r="S435" s="182"/>
      <c r="T435" s="180"/>
      <c r="U435" s="180"/>
      <c r="V435" s="180"/>
      <c r="W435" s="180"/>
      <c r="X435" s="180"/>
      <c r="Y435" s="180"/>
    </row>
    <row r="436" spans="6:25">
      <c r="F436" s="180"/>
      <c r="G436" s="180"/>
      <c r="H436" s="180"/>
      <c r="I436" s="180"/>
      <c r="J436" s="180"/>
      <c r="K436" s="180"/>
      <c r="L436" s="180"/>
      <c r="M436" s="180"/>
      <c r="N436" s="180"/>
      <c r="O436" s="180"/>
      <c r="P436" s="180"/>
      <c r="Q436" s="180"/>
      <c r="R436" s="180"/>
      <c r="S436" s="182"/>
      <c r="T436" s="180"/>
      <c r="U436" s="180"/>
      <c r="V436" s="180"/>
      <c r="W436" s="180"/>
      <c r="X436" s="180"/>
      <c r="Y436" s="180"/>
    </row>
    <row r="437" spans="6:25">
      <c r="F437" s="180"/>
      <c r="G437" s="180"/>
      <c r="H437" s="180"/>
      <c r="I437" s="180"/>
      <c r="J437" s="180"/>
      <c r="K437" s="180"/>
      <c r="L437" s="180"/>
      <c r="M437" s="180"/>
      <c r="N437" s="180"/>
      <c r="O437" s="180"/>
      <c r="P437" s="180"/>
      <c r="Q437" s="180"/>
      <c r="R437" s="180"/>
      <c r="S437" s="182"/>
      <c r="T437" s="180"/>
      <c r="U437" s="180"/>
      <c r="V437" s="180"/>
      <c r="W437" s="180"/>
      <c r="X437" s="180"/>
      <c r="Y437" s="180"/>
    </row>
    <row r="438" spans="6:25">
      <c r="F438" s="180"/>
      <c r="G438" s="180"/>
      <c r="H438" s="180"/>
      <c r="I438" s="180"/>
      <c r="J438" s="180"/>
      <c r="K438" s="180"/>
      <c r="L438" s="180"/>
      <c r="M438" s="180"/>
      <c r="N438" s="180"/>
      <c r="O438" s="180"/>
      <c r="P438" s="180"/>
      <c r="Q438" s="180"/>
      <c r="R438" s="180"/>
      <c r="S438" s="182"/>
      <c r="T438" s="180"/>
      <c r="U438" s="180"/>
      <c r="V438" s="180"/>
      <c r="W438" s="180"/>
      <c r="X438" s="180"/>
      <c r="Y438" s="180"/>
    </row>
    <row r="439" spans="6:25">
      <c r="F439" s="180"/>
      <c r="G439" s="180"/>
      <c r="H439" s="180"/>
      <c r="I439" s="180"/>
      <c r="J439" s="180"/>
      <c r="K439" s="180"/>
      <c r="L439" s="180"/>
      <c r="M439" s="180"/>
      <c r="N439" s="180"/>
      <c r="O439" s="180"/>
      <c r="P439" s="180"/>
      <c r="Q439" s="180"/>
      <c r="R439" s="180"/>
      <c r="S439" s="182"/>
      <c r="T439" s="180"/>
      <c r="U439" s="180"/>
      <c r="V439" s="180"/>
      <c r="W439" s="180"/>
      <c r="X439" s="180"/>
      <c r="Y439" s="180"/>
    </row>
    <row r="440" spans="6:25">
      <c r="F440" s="180"/>
      <c r="G440" s="180"/>
      <c r="H440" s="180"/>
      <c r="I440" s="180"/>
      <c r="J440" s="180"/>
      <c r="K440" s="180"/>
      <c r="L440" s="180"/>
      <c r="M440" s="180"/>
      <c r="N440" s="180"/>
      <c r="O440" s="180"/>
      <c r="P440" s="180"/>
      <c r="Q440" s="180"/>
      <c r="R440" s="180"/>
      <c r="S440" s="182"/>
      <c r="T440" s="180"/>
      <c r="U440" s="180"/>
      <c r="V440" s="180"/>
      <c r="W440" s="180"/>
      <c r="X440" s="180"/>
      <c r="Y440" s="180"/>
    </row>
    <row r="441" spans="6:25">
      <c r="F441" s="180"/>
      <c r="G441" s="180"/>
      <c r="H441" s="180"/>
      <c r="I441" s="180"/>
      <c r="J441" s="180"/>
      <c r="K441" s="180"/>
      <c r="L441" s="180"/>
      <c r="M441" s="180"/>
      <c r="N441" s="180"/>
      <c r="O441" s="180"/>
      <c r="P441" s="180"/>
      <c r="Q441" s="180"/>
      <c r="R441" s="180"/>
      <c r="S441" s="182"/>
      <c r="T441" s="180"/>
      <c r="U441" s="180"/>
      <c r="V441" s="180"/>
      <c r="W441" s="180"/>
      <c r="X441" s="180"/>
      <c r="Y441" s="180"/>
    </row>
    <row r="442" spans="6:25">
      <c r="F442" s="180"/>
      <c r="G442" s="180"/>
      <c r="H442" s="180"/>
      <c r="I442" s="180"/>
      <c r="J442" s="180"/>
      <c r="K442" s="180"/>
      <c r="L442" s="180"/>
      <c r="M442" s="180"/>
      <c r="N442" s="180"/>
      <c r="O442" s="180"/>
      <c r="P442" s="180"/>
      <c r="Q442" s="180"/>
      <c r="R442" s="180"/>
      <c r="S442" s="182"/>
      <c r="T442" s="180"/>
      <c r="U442" s="180"/>
      <c r="V442" s="180"/>
      <c r="W442" s="180"/>
      <c r="X442" s="180"/>
      <c r="Y442" s="180"/>
    </row>
    <row r="443" spans="6:25">
      <c r="F443" s="180"/>
      <c r="G443" s="180"/>
      <c r="H443" s="180"/>
      <c r="I443" s="180"/>
      <c r="J443" s="180"/>
      <c r="K443" s="180"/>
      <c r="L443" s="180"/>
      <c r="M443" s="180"/>
      <c r="N443" s="180"/>
      <c r="O443" s="180"/>
      <c r="P443" s="180"/>
      <c r="Q443" s="180"/>
      <c r="R443" s="180"/>
      <c r="S443" s="182"/>
      <c r="T443" s="180"/>
      <c r="U443" s="180"/>
      <c r="V443" s="180"/>
      <c r="W443" s="180"/>
      <c r="X443" s="180"/>
      <c r="Y443" s="180"/>
    </row>
    <row r="444" spans="6:25">
      <c r="F444" s="180"/>
      <c r="G444" s="180"/>
      <c r="H444" s="180"/>
      <c r="I444" s="180"/>
      <c r="J444" s="180"/>
      <c r="K444" s="180"/>
      <c r="L444" s="180"/>
      <c r="M444" s="180"/>
      <c r="N444" s="180"/>
      <c r="O444" s="180"/>
      <c r="P444" s="180"/>
      <c r="Q444" s="180"/>
      <c r="R444" s="180"/>
      <c r="S444" s="182"/>
      <c r="T444" s="180"/>
      <c r="U444" s="180"/>
      <c r="V444" s="180"/>
      <c r="W444" s="180"/>
      <c r="X444" s="180"/>
      <c r="Y444" s="180"/>
    </row>
    <row r="445" spans="6:25">
      <c r="F445" s="180"/>
      <c r="G445" s="180"/>
      <c r="H445" s="180"/>
      <c r="I445" s="180"/>
      <c r="J445" s="180"/>
      <c r="K445" s="180"/>
      <c r="L445" s="180"/>
      <c r="M445" s="180"/>
      <c r="N445" s="180"/>
      <c r="O445" s="180"/>
      <c r="P445" s="180"/>
      <c r="Q445" s="180"/>
      <c r="R445" s="180"/>
      <c r="S445" s="182"/>
      <c r="T445" s="180"/>
      <c r="U445" s="180"/>
      <c r="V445" s="180"/>
      <c r="W445" s="180"/>
      <c r="X445" s="180"/>
      <c r="Y445" s="180"/>
    </row>
    <row r="446" spans="6:25">
      <c r="F446" s="180"/>
      <c r="G446" s="180"/>
      <c r="H446" s="180"/>
      <c r="I446" s="180"/>
      <c r="J446" s="180"/>
      <c r="K446" s="180"/>
      <c r="L446" s="180"/>
      <c r="M446" s="180"/>
      <c r="N446" s="180"/>
      <c r="O446" s="180"/>
      <c r="P446" s="180"/>
      <c r="Q446" s="180"/>
      <c r="R446" s="180"/>
      <c r="S446" s="182"/>
      <c r="T446" s="180"/>
      <c r="U446" s="180"/>
      <c r="V446" s="180"/>
      <c r="W446" s="180"/>
      <c r="X446" s="180"/>
      <c r="Y446" s="180"/>
    </row>
    <row r="447" spans="6:25">
      <c r="F447" s="180"/>
      <c r="G447" s="180"/>
      <c r="H447" s="180"/>
      <c r="I447" s="180"/>
      <c r="J447" s="180"/>
      <c r="K447" s="180"/>
      <c r="L447" s="180"/>
      <c r="M447" s="180"/>
      <c r="N447" s="180"/>
      <c r="O447" s="180"/>
      <c r="P447" s="180"/>
      <c r="Q447" s="180"/>
      <c r="R447" s="180"/>
      <c r="S447" s="182"/>
      <c r="T447" s="180"/>
      <c r="U447" s="180"/>
      <c r="V447" s="180"/>
      <c r="W447" s="180"/>
      <c r="X447" s="180"/>
      <c r="Y447" s="180"/>
    </row>
    <row r="448" spans="6:25">
      <c r="F448" s="180"/>
      <c r="G448" s="180"/>
      <c r="H448" s="180"/>
      <c r="I448" s="180"/>
      <c r="J448" s="180"/>
      <c r="K448" s="180"/>
      <c r="L448" s="180"/>
      <c r="M448" s="180"/>
      <c r="N448" s="180"/>
      <c r="O448" s="180"/>
      <c r="P448" s="180"/>
      <c r="Q448" s="180"/>
      <c r="R448" s="180"/>
      <c r="S448" s="182"/>
      <c r="T448" s="180"/>
      <c r="U448" s="180"/>
      <c r="V448" s="180"/>
      <c r="W448" s="180"/>
      <c r="X448" s="180"/>
      <c r="Y448" s="180"/>
    </row>
    <row r="449" spans="6:25">
      <c r="F449" s="180"/>
      <c r="G449" s="180"/>
      <c r="H449" s="180"/>
      <c r="I449" s="180"/>
      <c r="J449" s="180"/>
      <c r="K449" s="180"/>
      <c r="L449" s="180"/>
      <c r="M449" s="180"/>
      <c r="N449" s="180"/>
      <c r="O449" s="180"/>
      <c r="P449" s="180"/>
      <c r="Q449" s="180"/>
      <c r="R449" s="180"/>
      <c r="S449" s="182"/>
      <c r="T449" s="180"/>
      <c r="U449" s="180"/>
      <c r="V449" s="180"/>
      <c r="W449" s="180"/>
      <c r="X449" s="180"/>
      <c r="Y449" s="180"/>
    </row>
    <row r="450" spans="6:25">
      <c r="F450" s="180"/>
      <c r="G450" s="180"/>
      <c r="H450" s="180"/>
      <c r="I450" s="180"/>
      <c r="J450" s="180"/>
      <c r="K450" s="180"/>
      <c r="L450" s="180"/>
      <c r="M450" s="180"/>
      <c r="N450" s="180"/>
      <c r="O450" s="180"/>
      <c r="P450" s="180"/>
      <c r="Q450" s="180"/>
      <c r="R450" s="180"/>
      <c r="S450" s="182"/>
      <c r="T450" s="180"/>
      <c r="U450" s="180"/>
      <c r="V450" s="180"/>
      <c r="W450" s="180"/>
      <c r="X450" s="180"/>
      <c r="Y450" s="180"/>
    </row>
    <row r="451" spans="6:25">
      <c r="F451" s="180"/>
      <c r="G451" s="180"/>
      <c r="H451" s="180"/>
      <c r="I451" s="180"/>
      <c r="J451" s="180"/>
      <c r="K451" s="180"/>
      <c r="L451" s="180"/>
      <c r="M451" s="180"/>
      <c r="N451" s="180"/>
      <c r="O451" s="180"/>
      <c r="P451" s="180"/>
      <c r="Q451" s="180"/>
      <c r="R451" s="180"/>
      <c r="S451" s="182"/>
      <c r="T451" s="180"/>
      <c r="U451" s="180"/>
      <c r="V451" s="180"/>
      <c r="W451" s="180"/>
      <c r="X451" s="180"/>
      <c r="Y451" s="180"/>
    </row>
    <row r="452" spans="6:25">
      <c r="F452" s="180"/>
      <c r="G452" s="180"/>
      <c r="H452" s="180"/>
      <c r="I452" s="180"/>
      <c r="J452" s="180"/>
      <c r="K452" s="180"/>
      <c r="L452" s="180"/>
      <c r="M452" s="180"/>
      <c r="N452" s="180"/>
      <c r="O452" s="180"/>
      <c r="P452" s="180"/>
      <c r="Q452" s="180"/>
      <c r="R452" s="180"/>
      <c r="S452" s="182"/>
      <c r="T452" s="180"/>
      <c r="U452" s="180"/>
      <c r="V452" s="180"/>
      <c r="W452" s="180"/>
      <c r="X452" s="180"/>
      <c r="Y452" s="180"/>
    </row>
    <row r="453" spans="6:25"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2"/>
      <c r="T453" s="180"/>
      <c r="U453" s="180"/>
      <c r="V453" s="180"/>
      <c r="W453" s="180"/>
      <c r="X453" s="180"/>
      <c r="Y453" s="180"/>
    </row>
    <row r="454" spans="6:25">
      <c r="F454" s="180"/>
      <c r="G454" s="180"/>
      <c r="H454" s="180"/>
      <c r="I454" s="180"/>
      <c r="J454" s="180"/>
      <c r="K454" s="180"/>
      <c r="L454" s="180"/>
      <c r="M454" s="180"/>
      <c r="N454" s="180"/>
      <c r="O454" s="180"/>
      <c r="P454" s="180"/>
      <c r="Q454" s="180"/>
      <c r="R454" s="180"/>
      <c r="S454" s="182"/>
      <c r="T454" s="180"/>
      <c r="U454" s="180"/>
      <c r="V454" s="180"/>
      <c r="W454" s="180"/>
      <c r="X454" s="180"/>
      <c r="Y454" s="180"/>
    </row>
    <row r="455" spans="6:25">
      <c r="F455" s="180"/>
      <c r="G455" s="180"/>
      <c r="H455" s="180"/>
      <c r="I455" s="180"/>
      <c r="J455" s="180"/>
      <c r="K455" s="180"/>
      <c r="L455" s="180"/>
      <c r="M455" s="180"/>
      <c r="N455" s="180"/>
      <c r="O455" s="180"/>
      <c r="P455" s="180"/>
      <c r="Q455" s="180"/>
      <c r="R455" s="180"/>
      <c r="S455" s="182"/>
      <c r="T455" s="180"/>
      <c r="U455" s="180"/>
      <c r="V455" s="180"/>
      <c r="W455" s="180"/>
      <c r="X455" s="180"/>
      <c r="Y455" s="180"/>
    </row>
    <row r="456" spans="6:25">
      <c r="F456" s="180"/>
      <c r="G456" s="180"/>
      <c r="H456" s="180"/>
      <c r="I456" s="180"/>
      <c r="J456" s="180"/>
      <c r="K456" s="180"/>
      <c r="L456" s="180"/>
      <c r="M456" s="180"/>
      <c r="N456" s="180"/>
      <c r="O456" s="180"/>
      <c r="P456" s="180"/>
      <c r="Q456" s="180"/>
      <c r="R456" s="180"/>
      <c r="S456" s="182"/>
      <c r="T456" s="180"/>
      <c r="U456" s="180"/>
      <c r="V456" s="180"/>
      <c r="W456" s="180"/>
      <c r="X456" s="180"/>
      <c r="Y456" s="180"/>
    </row>
    <row r="457" spans="6:25">
      <c r="F457" s="180"/>
      <c r="G457" s="180"/>
      <c r="H457" s="180"/>
      <c r="I457" s="180"/>
      <c r="J457" s="180"/>
      <c r="K457" s="180"/>
      <c r="L457" s="180"/>
      <c r="M457" s="180"/>
      <c r="N457" s="180"/>
      <c r="O457" s="180"/>
      <c r="P457" s="180"/>
      <c r="Q457" s="180"/>
      <c r="R457" s="180"/>
      <c r="S457" s="182"/>
      <c r="T457" s="180"/>
      <c r="U457" s="180"/>
      <c r="V457" s="180"/>
      <c r="W457" s="180"/>
      <c r="X457" s="180"/>
      <c r="Y457" s="180"/>
    </row>
    <row r="458" spans="6:25">
      <c r="F458" s="180"/>
      <c r="G458" s="180"/>
      <c r="H458" s="180"/>
      <c r="I458" s="180"/>
      <c r="J458" s="180"/>
      <c r="K458" s="180"/>
      <c r="L458" s="180"/>
      <c r="M458" s="180"/>
      <c r="N458" s="180"/>
      <c r="O458" s="180"/>
      <c r="P458" s="180"/>
      <c r="Q458" s="180"/>
      <c r="R458" s="180"/>
      <c r="S458" s="182"/>
      <c r="T458" s="180"/>
      <c r="U458" s="180"/>
      <c r="V458" s="180"/>
      <c r="W458" s="180"/>
      <c r="X458" s="180"/>
      <c r="Y458" s="180"/>
    </row>
    <row r="459" spans="6:25">
      <c r="F459" s="180"/>
      <c r="G459" s="180"/>
      <c r="H459" s="180"/>
      <c r="I459" s="180"/>
      <c r="J459" s="180"/>
      <c r="K459" s="180"/>
      <c r="L459" s="180"/>
      <c r="M459" s="180"/>
      <c r="N459" s="180"/>
      <c r="O459" s="180"/>
      <c r="P459" s="180"/>
      <c r="Q459" s="180"/>
      <c r="R459" s="180"/>
      <c r="S459" s="182"/>
      <c r="T459" s="180"/>
      <c r="U459" s="180"/>
      <c r="V459" s="180"/>
      <c r="W459" s="180"/>
      <c r="X459" s="180"/>
      <c r="Y459" s="180"/>
    </row>
    <row r="460" spans="6:25">
      <c r="F460" s="180"/>
      <c r="G460" s="180"/>
      <c r="H460" s="180"/>
      <c r="I460" s="180"/>
      <c r="J460" s="180"/>
      <c r="K460" s="180"/>
      <c r="L460" s="180"/>
      <c r="M460" s="180"/>
      <c r="N460" s="180"/>
      <c r="O460" s="180"/>
      <c r="P460" s="180"/>
      <c r="Q460" s="180"/>
      <c r="R460" s="180"/>
      <c r="S460" s="182"/>
      <c r="T460" s="180"/>
      <c r="U460" s="180"/>
      <c r="V460" s="180"/>
      <c r="W460" s="180"/>
      <c r="X460" s="180"/>
      <c r="Y460" s="180"/>
    </row>
    <row r="461" spans="6:25">
      <c r="F461" s="180"/>
      <c r="G461" s="180"/>
      <c r="H461" s="180"/>
      <c r="I461" s="180"/>
      <c r="J461" s="180"/>
      <c r="K461" s="180"/>
      <c r="L461" s="180"/>
      <c r="M461" s="180"/>
      <c r="N461" s="180"/>
      <c r="O461" s="180"/>
      <c r="P461" s="180"/>
      <c r="Q461" s="180"/>
      <c r="R461" s="180"/>
      <c r="S461" s="182"/>
      <c r="T461" s="180"/>
      <c r="U461" s="180"/>
      <c r="V461" s="180"/>
      <c r="W461" s="180"/>
      <c r="X461" s="180"/>
      <c r="Y461" s="180"/>
    </row>
    <row r="462" spans="6:25">
      <c r="F462" s="180"/>
      <c r="G462" s="180"/>
      <c r="H462" s="180"/>
      <c r="I462" s="180"/>
      <c r="J462" s="180"/>
      <c r="K462" s="180"/>
      <c r="L462" s="180"/>
      <c r="M462" s="180"/>
      <c r="N462" s="180"/>
      <c r="O462" s="180"/>
      <c r="P462" s="180"/>
      <c r="Q462" s="180"/>
      <c r="R462" s="180"/>
      <c r="S462" s="182"/>
      <c r="T462" s="180"/>
      <c r="U462" s="180"/>
      <c r="V462" s="180"/>
      <c r="W462" s="180"/>
      <c r="X462" s="180"/>
      <c r="Y462" s="180"/>
    </row>
    <row r="463" spans="6:25">
      <c r="F463" s="180"/>
      <c r="G463" s="180"/>
      <c r="H463" s="180"/>
      <c r="I463" s="180"/>
      <c r="J463" s="180"/>
      <c r="K463" s="180"/>
      <c r="L463" s="180"/>
      <c r="M463" s="180"/>
      <c r="N463" s="180"/>
      <c r="O463" s="180"/>
      <c r="P463" s="180"/>
      <c r="Q463" s="180"/>
      <c r="R463" s="180"/>
      <c r="S463" s="182"/>
      <c r="T463" s="180"/>
      <c r="U463" s="180"/>
      <c r="V463" s="180"/>
      <c r="W463" s="180"/>
      <c r="X463" s="180"/>
      <c r="Y463" s="180"/>
    </row>
    <row r="464" spans="6:25">
      <c r="F464" s="180"/>
      <c r="G464" s="180"/>
      <c r="H464" s="180"/>
      <c r="I464" s="180"/>
      <c r="J464" s="180"/>
      <c r="K464" s="180"/>
      <c r="L464" s="180"/>
      <c r="M464" s="180"/>
      <c r="N464" s="180"/>
      <c r="O464" s="180"/>
      <c r="P464" s="180"/>
      <c r="Q464" s="180"/>
      <c r="R464" s="180"/>
      <c r="S464" s="182"/>
      <c r="T464" s="180"/>
      <c r="U464" s="180"/>
      <c r="V464" s="180"/>
      <c r="W464" s="180"/>
      <c r="X464" s="180"/>
      <c r="Y464" s="180"/>
    </row>
    <row r="465" spans="6:25">
      <c r="F465" s="180"/>
      <c r="G465" s="180"/>
      <c r="H465" s="180"/>
      <c r="I465" s="180"/>
      <c r="J465" s="180"/>
      <c r="K465" s="180"/>
      <c r="L465" s="180"/>
      <c r="M465" s="180"/>
      <c r="N465" s="180"/>
      <c r="O465" s="180"/>
      <c r="P465" s="180"/>
      <c r="Q465" s="180"/>
      <c r="R465" s="180"/>
      <c r="S465" s="182"/>
      <c r="T465" s="180"/>
      <c r="U465" s="180"/>
      <c r="V465" s="180"/>
      <c r="W465" s="180"/>
      <c r="X465" s="180"/>
      <c r="Y465" s="180"/>
    </row>
    <row r="466" spans="6:25">
      <c r="F466" s="180"/>
      <c r="G466" s="180"/>
      <c r="H466" s="180"/>
      <c r="I466" s="180"/>
      <c r="J466" s="180"/>
      <c r="K466" s="180"/>
      <c r="L466" s="180"/>
      <c r="M466" s="180"/>
      <c r="N466" s="180"/>
      <c r="O466" s="180"/>
      <c r="P466" s="180"/>
      <c r="Q466" s="180"/>
      <c r="R466" s="180"/>
      <c r="S466" s="182"/>
      <c r="T466" s="180"/>
      <c r="U466" s="180"/>
      <c r="V466" s="180"/>
      <c r="W466" s="180"/>
      <c r="X466" s="180"/>
      <c r="Y466" s="180"/>
    </row>
    <row r="467" spans="6:25">
      <c r="F467" s="180"/>
      <c r="G467" s="180"/>
      <c r="H467" s="180"/>
      <c r="I467" s="180"/>
      <c r="J467" s="180"/>
      <c r="K467" s="180"/>
      <c r="L467" s="180"/>
      <c r="M467" s="180"/>
      <c r="N467" s="180"/>
      <c r="O467" s="180"/>
      <c r="P467" s="180"/>
      <c r="Q467" s="180"/>
      <c r="R467" s="180"/>
      <c r="S467" s="182"/>
      <c r="T467" s="180"/>
      <c r="U467" s="180"/>
      <c r="V467" s="180"/>
      <c r="W467" s="180"/>
      <c r="X467" s="180"/>
      <c r="Y467" s="180"/>
    </row>
  </sheetData>
  <mergeCells count="2">
    <mergeCell ref="A1:E1"/>
    <mergeCell ref="C3:D3"/>
  </mergeCells>
  <pageMargins left="0.25" right="0.25" top="0.75" bottom="0.75" header="0.3" footer="0.3"/>
  <pageSetup scale="40" fitToHeight="0" orientation="portrait" horizontalDpi="4294967292" verticalDpi="4294967292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5724B9741928C4E8EA6C6C2912A79DF" ma:contentTypeVersion="24" ma:contentTypeDescription="" ma:contentTypeScope="" ma:versionID="17df7c1d3dc07098a5576c0dd71098d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2023-11-14T08:00:00+00:00</OpenedDate>
    <SignificantOrder xmlns="dc463f71-b30c-4ab2-9473-d307f9d35888">false</SignificantOrder>
    <Date1 xmlns="dc463f71-b30c-4ab2-9473-d307f9d35888">2023-11-14T08:00:00+00:00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RABANCO LTD.            </CaseCompanyNames>
    <Nickname xmlns="http://schemas.microsoft.com/sharepoint/v3" xsi:nil="true"/>
    <DocketNumber xmlns="dc463f71-b30c-4ab2-9473-d307f9d35888">230952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758A25D-D329-4C2A-8426-E5E57432DFDC}"/>
</file>

<file path=customXml/itemProps2.xml><?xml version="1.0" encoding="utf-8"?>
<ds:datastoreItem xmlns:ds="http://schemas.openxmlformats.org/officeDocument/2006/customXml" ds:itemID="{B67946F6-253B-40F3-ADF9-DBD760147FC0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www.w3.org/XML/1998/namespace"/>
    <ds:schemaRef ds:uri="7429f450-94b4-4416-870d-2c1407281566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7CCDAC-5E1F-495F-8818-BFE4B069189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6953838-12E2-4451-8012-A384DC1009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Tariff Changes</vt:lpstr>
      <vt:lpstr>Calcs </vt:lpstr>
      <vt:lpstr>References</vt:lpstr>
      <vt:lpstr>Disposal</vt:lpstr>
      <vt:lpstr>Disposal!Print_Titles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Staff Calculations</dc:title>
  <dc:creator>Mike Young</dc:creator>
  <cp:lastModifiedBy>Easley, Maria</cp:lastModifiedBy>
  <cp:lastPrinted>2016-12-19T19:12:30Z</cp:lastPrinted>
  <dcterms:created xsi:type="dcterms:W3CDTF">2013-10-29T22:33:54Z</dcterms:created>
  <dcterms:modified xsi:type="dcterms:W3CDTF">2023-11-14T22:47:56Z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0x0101006E56B4D1795A2E4DB2F0B01679ED314A0045724B9741928C4E8EA6C6C2912A79DF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_docset_NoMedatataSyncRequired">
    <vt:lpwstr>False</vt:lpwstr>
  </property>
</Properties>
</file>